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5" yWindow="60" windowWidth="10845" windowHeight="8025" tabRatio="849" activeTab="10"/>
  </bookViews>
  <sheets>
    <sheet name="пр4" sheetId="4" r:id="rId1"/>
    <sheet name="Прил 8" sheetId="94" r:id="rId2"/>
    <sheet name="Прил 10" sheetId="95" r:id="rId3"/>
    <sheet name="Прил 12" sheetId="96" r:id="rId4"/>
    <sheet name="пр 14" sheetId="10" r:id="rId5"/>
    <sheet name="прил 16" sheetId="9" r:id="rId6"/>
    <sheet name="пр 18" sheetId="52" r:id="rId7"/>
    <sheet name="при 20" sheetId="66" r:id="rId8"/>
    <sheet name="при 22" sheetId="50" r:id="rId9"/>
    <sheet name="прил 24" sheetId="67" r:id="rId10"/>
    <sheet name="при 26" sheetId="83" r:id="rId11"/>
    <sheet name="Лист9" sheetId="85" r:id="rId12"/>
  </sheets>
  <definedNames>
    <definedName name="_xlnm._FilterDatabase" localSheetId="2" hidden="1">'Прил 10'!$A$15:$I$976</definedName>
    <definedName name="_xlnm._FilterDatabase" localSheetId="3" hidden="1">'Прил 12'!$B$12:$F$61</definedName>
    <definedName name="_xlnm._FilterDatabase" localSheetId="1" hidden="1">'Прил 8'!$B$12:$I$12</definedName>
    <definedName name="Z_DD1BD9CF_FE90_4CEC_AE14_04DEB166CCCD_.wvu.Cols" localSheetId="0" hidden="1">пр4!#REF!,пр4!#REF!</definedName>
    <definedName name="Z_DD1BD9CF_FE90_4CEC_AE14_04DEB166CCCD_.wvu.PrintTitles" localSheetId="0" hidden="1">пр4!$13:$14</definedName>
    <definedName name="Z_DD1BD9CF_FE90_4CEC_AE14_04DEB166CCCD_.wvu.Rows" localSheetId="0" hidden="1">пр4!#REF!,пр4!#REF!,пр4!#REF!,пр4!#REF!,пр4!#REF!,пр4!#REF!,пр4!$30:$32,пр4!#REF!,пр4!#REF!,пр4!#REF!,пр4!#REF!,пр4!#REF!,пр4!#REF!</definedName>
    <definedName name="_xlnm.Print_Titles" localSheetId="0">пр4!$13:$14</definedName>
    <definedName name="_xlnm.Print_Titles" localSheetId="2">'Прил 10'!$16:$16</definedName>
    <definedName name="_xlnm.Print_Titles" localSheetId="3">'Прил 12'!#REF!</definedName>
    <definedName name="_xlnm.Print_Titles" localSheetId="1">'Прил 8'!#REF!</definedName>
    <definedName name="_xlnm.Print_Area" localSheetId="2">'Прил 10'!$A$1:$I$976</definedName>
  </definedNames>
  <calcPr calcId="124519"/>
  <customWorkbookViews>
    <customWorkbookView name="1 - Личное представление" guid="{DD1BD9CF-FE90-4CEC-AE14-04DEB166CCCD}" mergeInterval="0" personalView="1" maximized="1" windowWidth="986" windowHeight="545" tabRatio="849" activeSheetId="11"/>
  </customWorkbookViews>
</workbook>
</file>

<file path=xl/calcChain.xml><?xml version="1.0" encoding="utf-8"?>
<calcChain xmlns="http://schemas.openxmlformats.org/spreadsheetml/2006/main">
  <c r="D30" i="4"/>
  <c r="C15" i="83" l="1"/>
  <c r="C15" i="67"/>
  <c r="D22" i="50"/>
  <c r="E22" s="1"/>
  <c r="E21"/>
  <c r="E20"/>
  <c r="E19"/>
  <c r="E18"/>
  <c r="E17"/>
  <c r="E16"/>
  <c r="E15"/>
  <c r="E14"/>
  <c r="C22"/>
  <c r="D24" i="66"/>
  <c r="E24" s="1"/>
  <c r="E23"/>
  <c r="E22"/>
  <c r="E21"/>
  <c r="E20"/>
  <c r="E19"/>
  <c r="E18"/>
  <c r="E17"/>
  <c r="E16"/>
  <c r="E15"/>
  <c r="E14"/>
  <c r="C24"/>
  <c r="D28" i="52"/>
  <c r="E19"/>
  <c r="E20"/>
  <c r="E21"/>
  <c r="E22"/>
  <c r="E23"/>
  <c r="E24"/>
  <c r="E25"/>
  <c r="E26"/>
  <c r="E27"/>
  <c r="E18"/>
  <c r="C28"/>
  <c r="D26" i="9"/>
  <c r="E18"/>
  <c r="E19"/>
  <c r="E20"/>
  <c r="E21"/>
  <c r="E22"/>
  <c r="E23"/>
  <c r="E24"/>
  <c r="E25"/>
  <c r="E17"/>
  <c r="C26" l="1"/>
  <c r="D25" i="10"/>
  <c r="E16"/>
  <c r="E17"/>
  <c r="E18"/>
  <c r="E19"/>
  <c r="E20"/>
  <c r="E21"/>
  <c r="E22"/>
  <c r="E23"/>
  <c r="E24"/>
  <c r="E15"/>
  <c r="C25"/>
  <c r="F61" i="96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E41"/>
  <c r="F41" s="1"/>
  <c r="F40"/>
  <c r="F39"/>
  <c r="F38"/>
  <c r="E38"/>
  <c r="F37"/>
  <c r="F36"/>
  <c r="F35"/>
  <c r="F34"/>
  <c r="F33"/>
  <c r="F32"/>
  <c r="F31"/>
  <c r="F30"/>
  <c r="F29"/>
  <c r="E28"/>
  <c r="F28" s="1"/>
  <c r="F27"/>
  <c r="F26"/>
  <c r="F25"/>
  <c r="F24"/>
  <c r="F23"/>
  <c r="F22"/>
  <c r="F21"/>
  <c r="F20"/>
  <c r="F19"/>
  <c r="E18"/>
  <c r="F18" s="1"/>
  <c r="F17"/>
  <c r="F16"/>
  <c r="F15"/>
  <c r="E14"/>
  <c r="F14" s="1"/>
  <c r="D13"/>
  <c r="E13" l="1"/>
  <c r="F13" s="1"/>
  <c r="I976" i="95" l="1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H952"/>
  <c r="I952" s="1"/>
  <c r="I951"/>
  <c r="I950"/>
  <c r="H949"/>
  <c r="I949" s="1"/>
  <c r="H948"/>
  <c r="I948" s="1"/>
  <c r="I944"/>
  <c r="I943"/>
  <c r="I942"/>
  <c r="I941"/>
  <c r="I940"/>
  <c r="I939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H913"/>
  <c r="I913" s="1"/>
  <c r="I911"/>
  <c r="I910"/>
  <c r="I909"/>
  <c r="I908"/>
  <c r="I907"/>
  <c r="I906"/>
  <c r="I905"/>
  <c r="I904"/>
  <c r="I903"/>
  <c r="I902"/>
  <c r="I901"/>
  <c r="I900"/>
  <c r="I899"/>
  <c r="I898"/>
  <c r="H897"/>
  <c r="I897" s="1"/>
  <c r="I895"/>
  <c r="I894"/>
  <c r="I893"/>
  <c r="I892"/>
  <c r="I891"/>
  <c r="I890"/>
  <c r="I889"/>
  <c r="I888"/>
  <c r="H887"/>
  <c r="I887" s="1"/>
  <c r="I883"/>
  <c r="I882"/>
  <c r="I881"/>
  <c r="I880"/>
  <c r="I879"/>
  <c r="I878"/>
  <c r="I877"/>
  <c r="I876"/>
  <c r="H875"/>
  <c r="I875" s="1"/>
  <c r="I873"/>
  <c r="I872"/>
  <c r="I871"/>
  <c r="I870"/>
  <c r="I869"/>
  <c r="I868"/>
  <c r="I867"/>
  <c r="I866"/>
  <c r="H865"/>
  <c r="H864" s="1"/>
  <c r="I864" s="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H839"/>
  <c r="I839" s="1"/>
  <c r="H838"/>
  <c r="I838" s="1"/>
  <c r="I836"/>
  <c r="I835"/>
  <c r="I834"/>
  <c r="I833"/>
  <c r="I832"/>
  <c r="I831"/>
  <c r="I830"/>
  <c r="H829"/>
  <c r="I829" s="1"/>
  <c r="I828"/>
  <c r="I827"/>
  <c r="H826"/>
  <c r="I826" s="1"/>
  <c r="I821"/>
  <c r="I820"/>
  <c r="I819"/>
  <c r="I818"/>
  <c r="I817"/>
  <c r="I816"/>
  <c r="I815"/>
  <c r="H814"/>
  <c r="I814" s="1"/>
  <c r="I812"/>
  <c r="I811"/>
  <c r="I810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H756"/>
  <c r="I756" s="1"/>
  <c r="I755"/>
  <c r="I754"/>
  <c r="I753"/>
  <c r="I752"/>
  <c r="I751"/>
  <c r="I750"/>
  <c r="I749"/>
  <c r="I748"/>
  <c r="I747"/>
  <c r="I746"/>
  <c r="H745"/>
  <c r="I745" s="1"/>
  <c r="I744"/>
  <c r="I743"/>
  <c r="H742"/>
  <c r="I742" s="1"/>
  <c r="I737"/>
  <c r="I736"/>
  <c r="I735"/>
  <c r="I734"/>
  <c r="I733"/>
  <c r="I732"/>
  <c r="H731"/>
  <c r="H730" s="1"/>
  <c r="I730" s="1"/>
  <c r="I728"/>
  <c r="I727"/>
  <c r="I726"/>
  <c r="H725"/>
  <c r="I725" s="1"/>
  <c r="I723"/>
  <c r="I722"/>
  <c r="H721"/>
  <c r="I721" s="1"/>
  <c r="I719"/>
  <c r="I718"/>
  <c r="I717"/>
  <c r="I716"/>
  <c r="I715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H685"/>
  <c r="I685" s="1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H642"/>
  <c r="I642" s="1"/>
  <c r="I640"/>
  <c r="I639"/>
  <c r="I638"/>
  <c r="I637"/>
  <c r="I636"/>
  <c r="I635"/>
  <c r="I634"/>
  <c r="I633"/>
  <c r="I632"/>
  <c r="I631"/>
  <c r="I630"/>
  <c r="I629"/>
  <c r="H628"/>
  <c r="H627" s="1"/>
  <c r="I627" s="1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H603"/>
  <c r="I603" s="1"/>
  <c r="I601"/>
  <c r="I600"/>
  <c r="I599"/>
  <c r="I598"/>
  <c r="H597"/>
  <c r="H596" s="1"/>
  <c r="I596" s="1"/>
  <c r="I595"/>
  <c r="I594"/>
  <c r="I593"/>
  <c r="I592"/>
  <c r="I591"/>
  <c r="I590"/>
  <c r="H589"/>
  <c r="I589" s="1"/>
  <c r="I585"/>
  <c r="I584"/>
  <c r="I583"/>
  <c r="I582"/>
  <c r="H581"/>
  <c r="I581" s="1"/>
  <c r="I579"/>
  <c r="I578"/>
  <c r="I577"/>
  <c r="I576"/>
  <c r="H575"/>
  <c r="I575" s="1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H538"/>
  <c r="I538" s="1"/>
  <c r="I536"/>
  <c r="I535"/>
  <c r="I534"/>
  <c r="I533"/>
  <c r="I532"/>
  <c r="I531"/>
  <c r="I530"/>
  <c r="I529"/>
  <c r="H528"/>
  <c r="I528" s="1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H500"/>
  <c r="I500" s="1"/>
  <c r="I495"/>
  <c r="I494"/>
  <c r="I493"/>
  <c r="I492"/>
  <c r="I491"/>
  <c r="I490"/>
  <c r="I489"/>
  <c r="I488"/>
  <c r="I487"/>
  <c r="I486"/>
  <c r="H485"/>
  <c r="I485" s="1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H432"/>
  <c r="I432" s="1"/>
  <c r="I428"/>
  <c r="I427"/>
  <c r="H426"/>
  <c r="I426" s="1"/>
  <c r="I420"/>
  <c r="I419"/>
  <c r="I418"/>
  <c r="H417"/>
  <c r="I417" s="1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H385"/>
  <c r="I385" s="1"/>
  <c r="I384"/>
  <c r="I383"/>
  <c r="H382"/>
  <c r="H381" s="1"/>
  <c r="I381" s="1"/>
  <c r="I377"/>
  <c r="I376"/>
  <c r="I375"/>
  <c r="I374"/>
  <c r="I373"/>
  <c r="I372"/>
  <c r="I371"/>
  <c r="I370"/>
  <c r="H369"/>
  <c r="I369" s="1"/>
  <c r="I368"/>
  <c r="I367"/>
  <c r="H366"/>
  <c r="I366" s="1"/>
  <c r="I364"/>
  <c r="I363"/>
  <c r="I362"/>
  <c r="I361"/>
  <c r="H360"/>
  <c r="I360" s="1"/>
  <c r="I356"/>
  <c r="I355"/>
  <c r="I354"/>
  <c r="I353"/>
  <c r="I352"/>
  <c r="I351"/>
  <c r="I350"/>
  <c r="I349"/>
  <c r="I348"/>
  <c r="I347"/>
  <c r="I345"/>
  <c r="I344"/>
  <c r="H343"/>
  <c r="H342" s="1"/>
  <c r="I342" s="1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H296"/>
  <c r="I296" s="1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H274"/>
  <c r="I274" s="1"/>
  <c r="I273"/>
  <c r="I272"/>
  <c r="H271"/>
  <c r="I271" s="1"/>
  <c r="I266"/>
  <c r="I265"/>
  <c r="H264"/>
  <c r="I264" s="1"/>
  <c r="I263"/>
  <c r="I262"/>
  <c r="H261"/>
  <c r="I261" s="1"/>
  <c r="I258"/>
  <c r="I257"/>
  <c r="I256"/>
  <c r="I255"/>
  <c r="I254"/>
  <c r="I253"/>
  <c r="I252"/>
  <c r="H251"/>
  <c r="H250" s="1"/>
  <c r="I250" s="1"/>
  <c r="I249"/>
  <c r="I248"/>
  <c r="I247"/>
  <c r="I240"/>
  <c r="I239"/>
  <c r="I238"/>
  <c r="I237"/>
  <c r="I236"/>
  <c r="I235"/>
  <c r="I234"/>
  <c r="I233"/>
  <c r="I232"/>
  <c r="I231"/>
  <c r="I230"/>
  <c r="I229"/>
  <c r="I228"/>
  <c r="I227"/>
  <c r="I226"/>
  <c r="H225"/>
  <c r="I225" s="1"/>
  <c r="I224"/>
  <c r="I223"/>
  <c r="H222"/>
  <c r="I222" s="1"/>
  <c r="I217"/>
  <c r="I216"/>
  <c r="I215"/>
  <c r="I214"/>
  <c r="I213"/>
  <c r="I212"/>
  <c r="I211"/>
  <c r="I210"/>
  <c r="H210"/>
  <c r="H209" s="1"/>
  <c r="I208"/>
  <c r="I207"/>
  <c r="I206"/>
  <c r="I202"/>
  <c r="I201"/>
  <c r="I200"/>
  <c r="I199"/>
  <c r="I198"/>
  <c r="I197"/>
  <c r="I196"/>
  <c r="I195"/>
  <c r="I194"/>
  <c r="I193"/>
  <c r="I192"/>
  <c r="I191"/>
  <c r="I189"/>
  <c r="I188"/>
  <c r="I187"/>
  <c r="I186"/>
  <c r="I185"/>
  <c r="I184"/>
  <c r="I183"/>
  <c r="I182"/>
  <c r="I181"/>
  <c r="I180"/>
  <c r="I179"/>
  <c r="I178"/>
  <c r="I177"/>
  <c r="I176"/>
  <c r="H176"/>
  <c r="H175" s="1"/>
  <c r="I175" s="1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H135"/>
  <c r="I135" s="1"/>
  <c r="I134"/>
  <c r="I133"/>
  <c r="I132"/>
  <c r="I131"/>
  <c r="I130"/>
  <c r="I129"/>
  <c r="H128"/>
  <c r="I128" s="1"/>
  <c r="I127"/>
  <c r="I126"/>
  <c r="I125"/>
  <c r="I124"/>
  <c r="I123"/>
  <c r="I122"/>
  <c r="H121"/>
  <c r="I121" s="1"/>
  <c r="I120"/>
  <c r="I119"/>
  <c r="I118"/>
  <c r="I117"/>
  <c r="I116"/>
  <c r="I115"/>
  <c r="H114"/>
  <c r="I114" s="1"/>
  <c r="G111"/>
  <c r="I111" s="1"/>
  <c r="I110"/>
  <c r="G110"/>
  <c r="I109"/>
  <c r="I108"/>
  <c r="H107"/>
  <c r="I107" s="1"/>
  <c r="I106"/>
  <c r="I105"/>
  <c r="I104"/>
  <c r="H103"/>
  <c r="I103" s="1"/>
  <c r="I102"/>
  <c r="I101"/>
  <c r="I99"/>
  <c r="H98"/>
  <c r="I98" s="1"/>
  <c r="I90"/>
  <c r="I89"/>
  <c r="H88"/>
  <c r="I88" s="1"/>
  <c r="I83"/>
  <c r="I82"/>
  <c r="I81"/>
  <c r="I80"/>
  <c r="I79"/>
  <c r="H78"/>
  <c r="I78" s="1"/>
  <c r="I76"/>
  <c r="I75"/>
  <c r="I74"/>
  <c r="I67"/>
  <c r="I66"/>
  <c r="H65"/>
  <c r="I65" s="1"/>
  <c r="I60"/>
  <c r="I59"/>
  <c r="I58"/>
  <c r="I57"/>
  <c r="I56"/>
  <c r="I55"/>
  <c r="I54"/>
  <c r="H53"/>
  <c r="I53" s="1"/>
  <c r="I48"/>
  <c r="I47"/>
  <c r="I46"/>
  <c r="I45"/>
  <c r="I44"/>
  <c r="I43"/>
  <c r="I42"/>
  <c r="I41"/>
  <c r="I40"/>
  <c r="H39"/>
  <c r="I39" s="1"/>
  <c r="I34"/>
  <c r="I33"/>
  <c r="I32"/>
  <c r="I31"/>
  <c r="I30"/>
  <c r="I29"/>
  <c r="I28"/>
  <c r="H27"/>
  <c r="H26" s="1"/>
  <c r="I25"/>
  <c r="I24"/>
  <c r="I23"/>
  <c r="I251" l="1"/>
  <c r="H260"/>
  <c r="I260" s="1"/>
  <c r="H52"/>
  <c r="I52" s="1"/>
  <c r="H113"/>
  <c r="I113" s="1"/>
  <c r="I865"/>
  <c r="I27"/>
  <c r="I26"/>
  <c r="H22"/>
  <c r="I22" s="1"/>
  <c r="I209"/>
  <c r="H205"/>
  <c r="I205" s="1"/>
  <c r="H641"/>
  <c r="I641" s="1"/>
  <c r="H724"/>
  <c r="I724" s="1"/>
  <c r="I731"/>
  <c r="H825"/>
  <c r="I825" s="1"/>
  <c r="H602"/>
  <c r="I602" s="1"/>
  <c r="H97"/>
  <c r="I97" s="1"/>
  <c r="H270"/>
  <c r="I270" s="1"/>
  <c r="I343"/>
  <c r="I382"/>
  <c r="H425"/>
  <c r="I425" s="1"/>
  <c r="I597"/>
  <c r="I628"/>
  <c r="H741"/>
  <c r="I741" s="1"/>
  <c r="H886"/>
  <c r="I886" s="1"/>
  <c r="H874"/>
  <c r="I874" s="1"/>
  <c r="H896"/>
  <c r="I896" s="1"/>
  <c r="H174"/>
  <c r="H246"/>
  <c r="H341"/>
  <c r="H365"/>
  <c r="I365" s="1"/>
  <c r="H380"/>
  <c r="H431"/>
  <c r="H729"/>
  <c r="I729" s="1"/>
  <c r="H813"/>
  <c r="H837"/>
  <c r="I837" s="1"/>
  <c r="H77"/>
  <c r="H21"/>
  <c r="H38"/>
  <c r="H64"/>
  <c r="H87"/>
  <c r="H112"/>
  <c r="H221"/>
  <c r="H295"/>
  <c r="H416"/>
  <c r="H499"/>
  <c r="H527"/>
  <c r="H537"/>
  <c r="I537" s="1"/>
  <c r="H574"/>
  <c r="H580"/>
  <c r="I580" s="1"/>
  <c r="H588"/>
  <c r="H720"/>
  <c r="H912"/>
  <c r="I912" s="1"/>
  <c r="H947"/>
  <c r="H824" l="1"/>
  <c r="H823" s="1"/>
  <c r="H204"/>
  <c r="H203" s="1"/>
  <c r="H259"/>
  <c r="I259" s="1"/>
  <c r="H863"/>
  <c r="H269"/>
  <c r="I269" s="1"/>
  <c r="H51"/>
  <c r="I51" s="1"/>
  <c r="H626"/>
  <c r="I626" s="1"/>
  <c r="H740"/>
  <c r="I740" s="1"/>
  <c r="H424"/>
  <c r="I424" s="1"/>
  <c r="H96"/>
  <c r="H95" s="1"/>
  <c r="H946"/>
  <c r="I947"/>
  <c r="H498"/>
  <c r="I499"/>
  <c r="H862"/>
  <c r="I863"/>
  <c r="I588"/>
  <c r="H587"/>
  <c r="H526"/>
  <c r="I527"/>
  <c r="H294"/>
  <c r="I294" s="1"/>
  <c r="I295"/>
  <c r="I21"/>
  <c r="H20"/>
  <c r="H809"/>
  <c r="I813"/>
  <c r="H340"/>
  <c r="I341"/>
  <c r="H173"/>
  <c r="I173" s="1"/>
  <c r="I174"/>
  <c r="I416"/>
  <c r="H415"/>
  <c r="H100"/>
  <c r="I100" s="1"/>
  <c r="I112"/>
  <c r="I38"/>
  <c r="H37"/>
  <c r="H430"/>
  <c r="I431"/>
  <c r="I246"/>
  <c r="H885"/>
  <c r="H359"/>
  <c r="I720"/>
  <c r="H714"/>
  <c r="H573"/>
  <c r="I574"/>
  <c r="I64"/>
  <c r="H63"/>
  <c r="I221"/>
  <c r="H220"/>
  <c r="H86"/>
  <c r="I87"/>
  <c r="I77"/>
  <c r="H73"/>
  <c r="H379"/>
  <c r="I380"/>
  <c r="H268"/>
  <c r="I824" l="1"/>
  <c r="H423"/>
  <c r="I204"/>
  <c r="H245"/>
  <c r="I96"/>
  <c r="H50"/>
  <c r="H49" s="1"/>
  <c r="I49" s="1"/>
  <c r="H739"/>
  <c r="I739" s="1"/>
  <c r="I379"/>
  <c r="H378"/>
  <c r="I378" s="1"/>
  <c r="I50"/>
  <c r="I203"/>
  <c r="I340"/>
  <c r="H339"/>
  <c r="H808"/>
  <c r="I809"/>
  <c r="I95"/>
  <c r="H94"/>
  <c r="I526"/>
  <c r="H525"/>
  <c r="I525" s="1"/>
  <c r="I862"/>
  <c r="I946"/>
  <c r="H945"/>
  <c r="I73"/>
  <c r="H72"/>
  <c r="I220"/>
  <c r="H219"/>
  <c r="H713"/>
  <c r="I714"/>
  <c r="I37"/>
  <c r="H36"/>
  <c r="I415"/>
  <c r="H414"/>
  <c r="I245"/>
  <c r="H244"/>
  <c r="I268"/>
  <c r="H267"/>
  <c r="I267" s="1"/>
  <c r="H738"/>
  <c r="I738" s="1"/>
  <c r="I86"/>
  <c r="H85"/>
  <c r="I573"/>
  <c r="H572"/>
  <c r="I885"/>
  <c r="I430"/>
  <c r="H429"/>
  <c r="I429" s="1"/>
  <c r="I423"/>
  <c r="I498"/>
  <c r="H497"/>
  <c r="I823"/>
  <c r="H822"/>
  <c r="I822" s="1"/>
  <c r="I63"/>
  <c r="H62"/>
  <c r="H358"/>
  <c r="I359"/>
  <c r="I20"/>
  <c r="I587"/>
  <c r="H586"/>
  <c r="I586" s="1"/>
  <c r="H61" l="1"/>
  <c r="I61" s="1"/>
  <c r="I62"/>
  <c r="H496"/>
  <c r="I497"/>
  <c r="H571"/>
  <c r="I572"/>
  <c r="H243"/>
  <c r="I244"/>
  <c r="H35"/>
  <c r="I36"/>
  <c r="H218"/>
  <c r="I219"/>
  <c r="H938"/>
  <c r="I945"/>
  <c r="I808"/>
  <c r="H807"/>
  <c r="I358"/>
  <c r="H357"/>
  <c r="I713"/>
  <c r="H712"/>
  <c r="I85"/>
  <c r="H84"/>
  <c r="I84" s="1"/>
  <c r="H413"/>
  <c r="I413" s="1"/>
  <c r="I414"/>
  <c r="I72"/>
  <c r="H71"/>
  <c r="H93"/>
  <c r="I94"/>
  <c r="H338"/>
  <c r="I339"/>
  <c r="H422"/>
  <c r="I571" l="1"/>
  <c r="I357"/>
  <c r="H346"/>
  <c r="I346" s="1"/>
  <c r="I938"/>
  <c r="H884"/>
  <c r="I35"/>
  <c r="H19"/>
  <c r="I93"/>
  <c r="I218"/>
  <c r="H190"/>
  <c r="I190" s="1"/>
  <c r="I243"/>
  <c r="H242"/>
  <c r="I496"/>
  <c r="H484"/>
  <c r="I484" s="1"/>
  <c r="I338"/>
  <c r="H70"/>
  <c r="I71"/>
  <c r="H421"/>
  <c r="I421" s="1"/>
  <c r="I422"/>
  <c r="H711"/>
  <c r="I711" s="1"/>
  <c r="I712"/>
  <c r="H779"/>
  <c r="I807"/>
  <c r="I779" l="1"/>
  <c r="H778"/>
  <c r="H241"/>
  <c r="I241" s="1"/>
  <c r="I242"/>
  <c r="I884"/>
  <c r="H861"/>
  <c r="I861" s="1"/>
  <c r="H337"/>
  <c r="H92"/>
  <c r="H570"/>
  <c r="I70"/>
  <c r="H69"/>
  <c r="I19"/>
  <c r="H18"/>
  <c r="H777" l="1"/>
  <c r="I777" s="1"/>
  <c r="I778"/>
  <c r="I570"/>
  <c r="H569"/>
  <c r="I569" s="1"/>
  <c r="H68"/>
  <c r="I68" s="1"/>
  <c r="I69"/>
  <c r="I18"/>
  <c r="H17"/>
  <c r="H336"/>
  <c r="I336" s="1"/>
  <c r="I337"/>
  <c r="H91"/>
  <c r="I91" s="1"/>
  <c r="I92"/>
  <c r="I17" l="1"/>
  <c r="H16"/>
  <c r="I16" s="1"/>
  <c r="H13" i="94" l="1"/>
  <c r="I13" s="1"/>
  <c r="I14"/>
  <c r="I15"/>
  <c r="I16"/>
  <c r="I17"/>
  <c r="I18"/>
  <c r="I19"/>
  <c r="I20"/>
  <c r="I21"/>
  <c r="I22"/>
  <c r="I23"/>
  <c r="H24"/>
  <c r="I24" s="1"/>
  <c r="H25"/>
  <c r="I25"/>
  <c r="I26"/>
  <c r="I27"/>
  <c r="I28"/>
  <c r="I29"/>
  <c r="I30"/>
  <c r="I31"/>
  <c r="I32"/>
  <c r="I33"/>
  <c r="I34"/>
  <c r="I35"/>
  <c r="I36"/>
  <c r="I37"/>
  <c r="I38"/>
  <c r="H39"/>
  <c r="I39" s="1"/>
  <c r="H40"/>
  <c r="I40"/>
  <c r="I41"/>
  <c r="I42"/>
  <c r="I43"/>
  <c r="I44"/>
  <c r="I45"/>
  <c r="I46"/>
  <c r="I47"/>
  <c r="I48"/>
  <c r="I49"/>
  <c r="I50"/>
  <c r="I51"/>
  <c r="I52"/>
  <c r="H53"/>
  <c r="I53" s="1"/>
  <c r="H54"/>
  <c r="I54"/>
  <c r="I55"/>
  <c r="I56"/>
  <c r="I57"/>
  <c r="I58"/>
  <c r="I59"/>
  <c r="I60"/>
  <c r="I61"/>
  <c r="I62"/>
  <c r="I63"/>
  <c r="I64"/>
  <c r="H66"/>
  <c r="H65" s="1"/>
  <c r="I65" s="1"/>
  <c r="I67"/>
  <c r="I68"/>
  <c r="I69"/>
  <c r="I70"/>
  <c r="I71"/>
  <c r="I72"/>
  <c r="I73"/>
  <c r="I74"/>
  <c r="I75"/>
  <c r="I76"/>
  <c r="I77"/>
  <c r="I78"/>
  <c r="I79"/>
  <c r="I80"/>
  <c r="I81"/>
  <c r="I82"/>
  <c r="H84"/>
  <c r="H83" s="1"/>
  <c r="I83" s="1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H410"/>
  <c r="I410" s="1"/>
  <c r="H411"/>
  <c r="I411"/>
  <c r="I412"/>
  <c r="I413"/>
  <c r="I414"/>
  <c r="I415"/>
  <c r="I416"/>
  <c r="I417"/>
  <c r="I418"/>
  <c r="I419"/>
  <c r="I420"/>
  <c r="I421"/>
  <c r="I422"/>
  <c r="I423"/>
  <c r="H424"/>
  <c r="I424" s="1"/>
  <c r="H425"/>
  <c r="I425" s="1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H552"/>
  <c r="H551" s="1"/>
  <c r="I551" s="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H584"/>
  <c r="I584" s="1"/>
  <c r="H585"/>
  <c r="I585" s="1"/>
  <c r="I586"/>
  <c r="I587"/>
  <c r="I588"/>
  <c r="I589"/>
  <c r="I590"/>
  <c r="I591"/>
  <c r="I592"/>
  <c r="I593"/>
  <c r="H594"/>
  <c r="I594" s="1"/>
  <c r="H595"/>
  <c r="I595" s="1"/>
  <c r="I596"/>
  <c r="I597"/>
  <c r="I598"/>
  <c r="I599"/>
  <c r="I600"/>
  <c r="I601"/>
  <c r="I602"/>
  <c r="I603"/>
  <c r="H604"/>
  <c r="I604" s="1"/>
  <c r="H605"/>
  <c r="I605" s="1"/>
  <c r="I606"/>
  <c r="I607"/>
  <c r="I608"/>
  <c r="I609"/>
  <c r="H610"/>
  <c r="I610" s="1"/>
  <c r="H611"/>
  <c r="I611" s="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H631"/>
  <c r="H630" s="1"/>
  <c r="I630" s="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H669"/>
  <c r="I669"/>
  <c r="I670"/>
  <c r="I671"/>
  <c r="I672"/>
  <c r="I673"/>
  <c r="I674"/>
  <c r="I675"/>
  <c r="I676"/>
  <c r="H677"/>
  <c r="I677" s="1"/>
  <c r="H679"/>
  <c r="H678" s="1"/>
  <c r="I678" s="1"/>
  <c r="I680"/>
  <c r="I681"/>
  <c r="I682"/>
  <c r="I683"/>
  <c r="I684"/>
  <c r="I685"/>
  <c r="I686"/>
  <c r="I687"/>
  <c r="I688"/>
  <c r="H689"/>
  <c r="I689"/>
  <c r="H690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H787"/>
  <c r="H786" s="1"/>
  <c r="I786" s="1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H837"/>
  <c r="H836" s="1"/>
  <c r="I836" s="1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H862"/>
  <c r="H861" s="1"/>
  <c r="I861" s="1"/>
  <c r="I862"/>
  <c r="I863"/>
  <c r="I864"/>
  <c r="I865"/>
  <c r="I866"/>
  <c r="I867"/>
  <c r="I868"/>
  <c r="I869"/>
  <c r="I870"/>
  <c r="H872"/>
  <c r="H871" s="1"/>
  <c r="I871" s="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H899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837" l="1"/>
  <c r="I787"/>
  <c r="I679"/>
  <c r="I631"/>
  <c r="I84"/>
  <c r="I66"/>
  <c r="D35" i="4"/>
  <c r="D53"/>
  <c r="E53" s="1"/>
  <c r="E38"/>
  <c r="E39"/>
  <c r="E41"/>
  <c r="E42"/>
  <c r="E43"/>
  <c r="E44"/>
  <c r="E45"/>
  <c r="E46"/>
  <c r="E47"/>
  <c r="E48"/>
  <c r="E49"/>
  <c r="E50"/>
  <c r="E51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C78"/>
  <c r="C53"/>
  <c r="C52" s="1"/>
  <c r="C40"/>
  <c r="C37"/>
  <c r="C36" l="1"/>
  <c r="C35" s="1"/>
  <c r="E17" l="1"/>
  <c r="E19"/>
  <c r="E21"/>
  <c r="E22"/>
  <c r="E23"/>
  <c r="E25"/>
  <c r="E26"/>
  <c r="E28"/>
  <c r="E29"/>
  <c r="E31"/>
  <c r="E33"/>
  <c r="E34"/>
  <c r="D32"/>
  <c r="D27"/>
  <c r="D24"/>
  <c r="D20"/>
  <c r="D18"/>
  <c r="D16"/>
  <c r="D15" l="1"/>
  <c r="C32"/>
  <c r="E32" s="1"/>
  <c r="C30"/>
  <c r="E30" s="1"/>
  <c r="C27"/>
  <c r="E27" s="1"/>
  <c r="C24"/>
  <c r="E24" s="1"/>
  <c r="C20"/>
  <c r="E20" s="1"/>
  <c r="C18"/>
  <c r="E18" s="1"/>
  <c r="C16"/>
  <c r="C15" l="1"/>
  <c r="E15" s="1"/>
  <c r="E16"/>
  <c r="E25" i="10" l="1"/>
  <c r="E28" i="52"/>
  <c r="E26" i="9"/>
  <c r="D52" i="4" l="1"/>
  <c r="E52" s="1"/>
  <c r="D40"/>
  <c r="E40" s="1"/>
  <c r="D37"/>
  <c r="E37" s="1"/>
  <c r="D36" l="1"/>
  <c r="E36" s="1"/>
  <c r="E35" l="1"/>
  <c r="D78" l="1"/>
  <c r="E78" s="1"/>
</calcChain>
</file>

<file path=xl/sharedStrings.xml><?xml version="1.0" encoding="utf-8"?>
<sst xmlns="http://schemas.openxmlformats.org/spreadsheetml/2006/main" count="5268" uniqueCount="656">
  <si>
    <t>Единый  налог  на  вмененный  доход  для  отдельных  видов  деятельности</t>
  </si>
  <si>
    <t>Наименование</t>
  </si>
  <si>
    <t>Сумма</t>
  </si>
  <si>
    <t>(тыс. рублей)</t>
  </si>
  <si>
    <t>Коды бюджетной классификации  Республики Тыва</t>
  </si>
  <si>
    <t xml:space="preserve">      Наименование доходов </t>
  </si>
  <si>
    <t>1 00 00000 00 0000 000</t>
  </si>
  <si>
    <t>1 01 00000 00 0000 000</t>
  </si>
  <si>
    <t xml:space="preserve">1 01 02000 01 0000 110 </t>
  </si>
  <si>
    <t>Налог на доходы физических лиц</t>
  </si>
  <si>
    <t xml:space="preserve"> 1 05 00000 00 0000 000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</si>
  <si>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</si>
  <si>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</si>
  <si>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</si>
  <si>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организаций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</si>
  <si>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</si>
  <si>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</si>
  <si>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</si>
  <si>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(тыс. руб.)</t>
  </si>
  <si>
    <t xml:space="preserve"> 1 12 00000 00 0000 000</t>
  </si>
  <si>
    <t xml:space="preserve">ПЛАТЕЖИ ПРИ ПОЛЬЗОВАНИИ ПРИРОДНЫМИ РЕСУРСАМИ </t>
  </si>
  <si>
    <t xml:space="preserve"> 1 12 01000 01 0000 120</t>
  </si>
  <si>
    <t>Плата за негативное воздействие на окружающую среду</t>
  </si>
  <si>
    <t xml:space="preserve"> 1 14 00000 00 0000 000</t>
  </si>
  <si>
    <t>ДОХОДЫ ОТ ПРОДАЖИ МАТЕРИАЛЬНЫХ И НЕМАТЕРИАЛЬНЫХ АКТИВОВ</t>
  </si>
  <si>
    <t xml:space="preserve"> 1 16 00000 00 0000 000</t>
  </si>
  <si>
    <t>ШТРАФЫ, САНКЦИИ, ВОЗМЕЩЕНИЕ УЩЕРБА</t>
  </si>
  <si>
    <t>2 00 00000 00 0000 000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</si>
  <si>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</si>
  <si>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</si>
  <si>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ИТОГО ДОХОДОВ </t>
  </si>
  <si>
    <t>№ п/п</t>
  </si>
  <si>
    <t>Наименование   поселений</t>
  </si>
  <si>
    <t>Администрация  с.Торгалыг</t>
  </si>
  <si>
    <t>Администрация   с.Чааты</t>
  </si>
  <si>
    <t>Администрация   с.Кок-Чыраа</t>
  </si>
  <si>
    <t>Администрация  с.Эйлиг-Хем</t>
  </si>
  <si>
    <t>Администрация  с.Хайыракан</t>
  </si>
  <si>
    <t>Администрация  с. Иштии-Хем</t>
  </si>
  <si>
    <t>Администрация  с.Ийи-Тал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</si>
  <si>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</si>
  <si>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Субвенции на оплату жилищно-коммунальных услуг отдельным категориям граждан</t>
  </si>
  <si>
    <t>субвенции на реализацию Закона РТ "О погребении и похоронном деле в РТ"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</si>
  <si>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</si>
  <si>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 компенсацию  части  родительской  платы  за  содержание  ребенка  муниципальных  образовательных учреждениях,  реализующих  основную  общеобразовательную программу  дошкольного  образования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</si>
  <si>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</si>
  <si>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Администрация  с.Арыг-Узуу</t>
  </si>
  <si>
    <t>Администрация  с.Арыскан</t>
  </si>
  <si>
    <t>Администрация     г. Шагонар</t>
  </si>
  <si>
    <t>НАЛОГИ НА ПРИБЫЛЬ,  ДОХОДЫ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</si>
  <si>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</si>
  <si>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</si>
  <si>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</si>
  <si>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1 08 00000 00 0000 000</t>
  </si>
  <si>
    <t>1 11 05030 00 0000 120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</si>
  <si>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</si>
  <si>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</si>
  <si>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</si>
  <si>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</si>
  <si>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</si>
  <si>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</si>
  <si>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2 02 30024 05 0000 151</t>
  </si>
  <si>
    <t>субсидии на закупку и доставку угля для казенных,бюджетных и автономных учреждений расположенных в труднодоступных населенных пунктах</t>
  </si>
  <si>
    <t>субсидии на создание в общеобразовательных организациях,расположенных в  сельской местности, условий для занятий физической культурой и спортом</t>
  </si>
  <si>
    <t>субвенции на составление (изменений) списков кандитатов в присяжные заседатели федеральных судов общей юрисдикции в РТ на 2018 год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</si>
  <si>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Тыва"</t>
  </si>
  <si>
    <t>1 05 04000 020000 110</t>
  </si>
  <si>
    <t>1 05 020200 20000 110</t>
  </si>
  <si>
    <t>1 05 030000 10000 110</t>
  </si>
  <si>
    <t>1 06 020000 20000 110</t>
  </si>
  <si>
    <t xml:space="preserve"> 1 11 05000 00 0000 120</t>
  </si>
  <si>
    <t xml:space="preserve"> 1 14 06020 00 0000 430</t>
  </si>
  <si>
    <t>Налоговые и неналоговые доходы</t>
  </si>
  <si>
    <t>Акцизы по подакцизным товаром (продукции), производимым на территории РФ</t>
  </si>
  <si>
    <t>1 06 00000 00 0000 000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</si>
  <si>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</si>
  <si>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</si>
  <si>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продажи земельных участков, находящихся в государственной и муниципальной собственности</t>
  </si>
  <si>
    <t>Дотации  бюджетам  бюджетной системы Российской Федерации</t>
  </si>
  <si>
    <t>2 02 29990 05 0000 151</t>
  </si>
  <si>
    <t>Субвенции бюджетам бюджетной системы Российской Федерации</t>
  </si>
  <si>
    <t>3 04 30024 05 0000 151</t>
  </si>
  <si>
    <t>2 02 25097 0750000 151</t>
  </si>
  <si>
    <t>Муниципальная программа "Профилактика преступлений и иных правонарушений на территории Улуг-Хемского кожууна на 2018-2020 годы"</t>
  </si>
  <si>
    <t>Администрация  г. Шагонар</t>
  </si>
  <si>
    <t xml:space="preserve">Дотации на выравнивание бюджетной обеспеченности муниципальных районов (городских округов) Республики Тыва </t>
  </si>
  <si>
    <t xml:space="preserve">Дотации на поддержку мер по обеспечению сбалансированности бюджетов муниципальных районов (городских округов) Республики Тыва 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</si>
  <si>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</si>
  <si>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 xml:space="preserve">Субсидии на организацию отдыха и оздоровления детей </t>
  </si>
  <si>
    <t xml:space="preserve"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 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</si>
  <si>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образования"</t>
  </si>
  <si>
    <t>Субвенции на реализацию дошкольных образовательных учреждений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</si>
  <si>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</si>
  <si>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</si>
  <si>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</si>
  <si>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</si>
  <si>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 xml:space="preserve"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 </t>
  </si>
  <si>
    <t>Субвенции на  обеспечение  выполнения  передаваемых  государственных  полномочий в  соответствии  с  действующим  законодательством  по  расчету предоставления  жилищных  субсидий  гражданам</t>
  </si>
  <si>
    <t>субвенции на осуществление  государственных  полномочий  по установлению  запрета на  розничную  продажу  алкогольной  продукции  в  Республике  Тыва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</si>
  <si>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</si>
  <si>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Субвенции на обеспечение равной доступности услуг общественного транспорта  для отдельных категорий граждан </t>
  </si>
  <si>
    <t>Субвенции на оплату части затрат на транспортировку угля граждан, проживающих в труднодоступных населенных пунктах</t>
  </si>
  <si>
    <t xml:space="preserve">Субсидии на закупку и доставку угля для казенных, бюджетных и автономных учреждений расположенных в труднодоступных населенных пунктах 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</si>
  <si>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</si>
  <si>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</si>
  <si>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Субсидии на обеспечение специализированной коммунальной техникой предприятий жилищно-коммунального комплекса Республики Тыва </t>
  </si>
  <si>
    <t>2 02 35120 05 0000 151</t>
  </si>
  <si>
    <t>Субсидии от других бюджетов бюджетной системы</t>
  </si>
  <si>
    <t>Муниципальная программа "Повышение безопасности дорожного движения"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</si>
  <si>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</si>
  <si>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</si>
  <si>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</si>
  <si>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</si>
  <si>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</si>
  <si>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</si>
  <si>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Социальное обеспечение населения</t>
  </si>
  <si>
    <t>СОЦИАЛЬНАЯ ПОЛИТИКА</t>
  </si>
  <si>
    <t>129</t>
  </si>
  <si>
    <t>0270070010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</si>
  <si>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</si>
  <si>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</si>
  <si>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</si>
  <si>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120</t>
  </si>
  <si>
    <t>Расходы на выплаты персоналу государственных (муниципальных) органов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</si>
  <si>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</si>
  <si>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</si>
  <si>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</si>
  <si>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</si>
  <si>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</si>
  <si>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</si>
  <si>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</si>
  <si>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</si>
  <si>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по оплате труда работникам из дотации на выравнивание</t>
  </si>
  <si>
    <t>244</t>
  </si>
  <si>
    <t>0270000590</t>
  </si>
  <si>
    <t>Прочая закупка товаров, работ и услуг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</si>
  <si>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</si>
  <si>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</si>
  <si>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</si>
  <si>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</si>
  <si>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122</t>
  </si>
  <si>
    <t>Иные выплаты персоналу государственных (муниципальных) органов, за исключением фонда оплаты труда</t>
  </si>
  <si>
    <t>112</t>
  </si>
  <si>
    <t>Иные выплаты персоналу учреждений, за исключением фонда оплаты труда</t>
  </si>
  <si>
    <t>Обеспечение деятельности (оказание  услуг) муниципальных  учреждений</t>
  </si>
  <si>
    <t>Другие вопросы в области культуры, кинематографии</t>
  </si>
  <si>
    <t>0220075020</t>
  </si>
  <si>
    <t>Расходов на оплату коммунальных услуг из средств Республиканского бюджета</t>
  </si>
  <si>
    <t>0220070010</t>
  </si>
  <si>
    <t>0220000590</t>
  </si>
  <si>
    <t>Обеспечение деятельности (оказание услуг) муниципальных  учреждений</t>
  </si>
  <si>
    <t>0210075020</t>
  </si>
  <si>
    <t>Расходы на оплату коммунальных услуг из средств Республиканского бюджета</t>
  </si>
  <si>
    <t>0210070010</t>
  </si>
  <si>
    <t>Расходы на выплаты по оплате труда из дотации на выравнивание</t>
  </si>
  <si>
    <t>0210002590</t>
  </si>
  <si>
    <t>Расходы на оплату коммунальных услуг из средств местного бюджета</t>
  </si>
  <si>
    <t>0210000590</t>
  </si>
  <si>
    <t>Обеспечение деятельности (оказание услуг) муниципальных учреждений</t>
  </si>
  <si>
    <t>Культура</t>
  </si>
  <si>
    <t>КУЛЬТУРА, КИНЕМАТОГРАФИЯ</t>
  </si>
  <si>
    <t>0250075020</t>
  </si>
  <si>
    <t>0250002590</t>
  </si>
  <si>
    <t>0250000590</t>
  </si>
  <si>
    <t>Обеспечение деятельности (оказание услуг)  муниципальных  учреждений</t>
  </si>
  <si>
    <t>Дополнительное образование детей</t>
  </si>
  <si>
    <t>ОБРАЗОВАНИЕ</t>
  </si>
  <si>
    <t>322</t>
  </si>
  <si>
    <t>0650076300</t>
  </si>
  <si>
    <t>Субсидии гражданам на приобретение жилья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</si>
  <si>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</si>
  <si>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</si>
  <si>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</si>
  <si>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</si>
  <si>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Субсидии гражданам на приобретение  жилья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</si>
  <si>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</si>
  <si>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</si>
  <si>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800</t>
  </si>
  <si>
    <t>Иные бюджетные ассигнования</t>
  </si>
  <si>
    <t>0660070010</t>
  </si>
  <si>
    <t>0660000190</t>
  </si>
  <si>
    <t>Обеспечение выполнения функций органами местного самоуправления</t>
  </si>
  <si>
    <t>0640078100</t>
  </si>
  <si>
    <t>Техническая и технологическая модернизация</t>
  </si>
  <si>
    <t>0630074500</t>
  </si>
  <si>
    <t>Поддержка субъектов малого и среднего предпринимательства, осуществляющих сельскохозяйственную  деятельность</t>
  </si>
  <si>
    <t>0620078100</t>
  </si>
  <si>
    <t>0610078100</t>
  </si>
  <si>
    <t>Сельское хозяйство и рыболовство</t>
  </si>
  <si>
    <t>НАЦИОНАЛЬНАЯ ЭКОНОМИКА</t>
  </si>
  <si>
    <t>Управление сельского хозяйства Улуг-Хемского кожууна</t>
  </si>
  <si>
    <t>313</t>
  </si>
  <si>
    <t>0410076090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</si>
  <si>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</si>
  <si>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</si>
  <si>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</si>
  <si>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Компенсация части родительской платы за содержание  ребенка в муниципальных дошкольных образовательных  учреждениях</t>
  </si>
  <si>
    <t>Охрана семьи и детства</t>
  </si>
  <si>
    <t>0480075020</t>
  </si>
  <si>
    <t>0480070010</t>
  </si>
  <si>
    <t>0480002590</t>
  </si>
  <si>
    <t>0480000590</t>
  </si>
  <si>
    <t>Обеспечение деятельности (оказание услуг) муниципальных учреждений)</t>
  </si>
  <si>
    <t>Другие вопросы в области образования</t>
  </si>
  <si>
    <t>621</t>
  </si>
  <si>
    <t>0450075040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</si>
  <si>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</si>
  <si>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</si>
  <si>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</si>
  <si>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Организация  летнего отдыха детей за счет субсидий из республиканского бюджета</t>
  </si>
  <si>
    <t>0450000590</t>
  </si>
  <si>
    <t>Обеспечение  деятельности (оказание услуг)  муниципальных учреждений</t>
  </si>
  <si>
    <t>Молодежная политика</t>
  </si>
  <si>
    <t>0430000590</t>
  </si>
  <si>
    <t xml:space="preserve">Обеспечение деятельности (оказание услуг) муниципальных учреждений </t>
  </si>
  <si>
    <t>04200L0970</t>
  </si>
  <si>
    <t>0420076020</t>
  </si>
  <si>
    <t xml:space="preserve"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за счет субвенций на реализацию основных общеобразовательных программ  </t>
  </si>
  <si>
    <t>0420075060</t>
  </si>
  <si>
    <t>Расходы на закупку и доставку угля для казенных, бюджетных и автономых учреждений расположенных в труднодоступных населенных пунктах из РБ</t>
  </si>
  <si>
    <t>0420075020</t>
  </si>
  <si>
    <t>0420003590</t>
  </si>
  <si>
    <t>Расходы на закупку и доставку угля для казенных, бюджетных и автономных учреждений расположенных в труднодоступных населенных пунктах из МБ</t>
  </si>
  <si>
    <t>0420002590</t>
  </si>
  <si>
    <t>0420000590</t>
  </si>
  <si>
    <t>Общее образование</t>
  </si>
  <si>
    <t>Субсидии на мероприятия государственной программы Республики Тыва "Доступная среда на 2016-2020 годы"</t>
  </si>
  <si>
    <t>0410076020</t>
  </si>
  <si>
    <t xml:space="preserve"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субвенций на реализацию основных общеобразовательных программ </t>
  </si>
  <si>
    <t>0410075020</t>
  </si>
  <si>
    <t>0410002590</t>
  </si>
  <si>
    <t>0410000590</t>
  </si>
  <si>
    <t>Дошкольное образование</t>
  </si>
  <si>
    <t>Управление образования администрации муниципального района "Улуг-Хемский кожуун Республики Тыва"</t>
  </si>
  <si>
    <t>8900000590</t>
  </si>
  <si>
    <t>Периодическая печать и издательства</t>
  </si>
  <si>
    <t>СРЕДСТВА МАССОВОЙ ИНФОРМАЦИИ</t>
  </si>
  <si>
    <t>0510078100</t>
  </si>
  <si>
    <t>0510075020</t>
  </si>
  <si>
    <t>0510002590</t>
  </si>
  <si>
    <t>0510001590</t>
  </si>
  <si>
    <t>Расходы на выплаты по оплате труда работникам из налоговых и неналоговых доходов кожууна</t>
  </si>
  <si>
    <t>Физическая культура</t>
  </si>
  <si>
    <t>ФИЗИЧЕСКАЯ КУЛЬТУРА И СПОРТ</t>
  </si>
  <si>
    <t>0520078100</t>
  </si>
  <si>
    <t>Другие вопросы в области здравоохранения</t>
  </si>
  <si>
    <t>ЗДРАВООХРАНЕНИЕ</t>
  </si>
  <si>
    <t>0470078100</t>
  </si>
  <si>
    <t>0460078100</t>
  </si>
  <si>
    <t>Другие вопросы в области национальной экономики</t>
  </si>
  <si>
    <t>8700000100</t>
  </si>
  <si>
    <t xml:space="preserve">Строительство,  ремонт  и  содержание  автомобильных  дорог </t>
  </si>
  <si>
    <t>Дорожное хозяйство (дорожные фонды)</t>
  </si>
  <si>
    <t>0320078100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</si>
  <si>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</si>
  <si>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</si>
  <si>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</si>
  <si>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</si>
  <si>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</si>
  <si>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880</t>
  </si>
  <si>
    <t>7700000200</t>
  </si>
  <si>
    <t>Специальные расходы</t>
  </si>
  <si>
    <t>Обеспечение проведения выборов и референдумов</t>
  </si>
  <si>
    <t>9100051200</t>
  </si>
  <si>
    <t>Судебная система</t>
  </si>
  <si>
    <t>7720075020</t>
  </si>
  <si>
    <t>Расходы на выплаты по оплате труда работникам из сбалансированности бюджета</t>
  </si>
  <si>
    <t>7720002190</t>
  </si>
  <si>
    <t>7720000190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</si>
  <si>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</si>
  <si>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</si>
  <si>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</si>
  <si>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муниципального района "Улуг-Хемский кожуун Республики Тыва"</t>
  </si>
  <si>
    <t>530</t>
  </si>
  <si>
    <t>8800076050</t>
  </si>
  <si>
    <t>Субвенции</t>
  </si>
  <si>
    <t>500</t>
  </si>
  <si>
    <t>Межбюджетные трансферты</t>
  </si>
  <si>
    <t>Субвенции бюджетам поселений на осуществление государственных полномочий по установлению запрета на розничную продажу алкогольной продукции в Республике Тыва</t>
  </si>
  <si>
    <t>540</t>
  </si>
  <si>
    <t>8800075020</t>
  </si>
  <si>
    <t>Иные межбюджетные трансферты</t>
  </si>
  <si>
    <t>Иные межбюджетные трансферты бюджетам  поселений на финансирование расходов на оплату коммунальных услуг из средств республиканского бюджета</t>
  </si>
  <si>
    <t>8800003590</t>
  </si>
  <si>
    <t>Иные межбюджетные трансферты на оплату коммунальных услуг труднодоступным из средств местного бюджета</t>
  </si>
  <si>
    <t>Прочие межбюджетные трансферты общего характера</t>
  </si>
  <si>
    <t>511</t>
  </si>
  <si>
    <t>8800001590</t>
  </si>
  <si>
    <t>Дотации на выравнивание бюджетной обеспеченности</t>
  </si>
  <si>
    <t>510</t>
  </si>
  <si>
    <t>Дотации</t>
  </si>
  <si>
    <t>Дотации поселениям из налоговых и неналоговых доходов кожууна на расходы на выплаты по оплате труда</t>
  </si>
  <si>
    <t>8800000590</t>
  </si>
  <si>
    <t>Дотации поселениям из налоговых и неналоговых доходов кожууна на прочие расходы</t>
  </si>
  <si>
    <t>Прочие мероприятия по благоустройству городских и сельских поселений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</si>
  <si>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</si>
  <si>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</si>
  <si>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Мобилизационная и вневойсковая подготовка</t>
  </si>
  <si>
    <t>НАЦИОНАЛЬНАЯ ОБОРОНА</t>
  </si>
  <si>
    <t>0910070010</t>
  </si>
  <si>
    <t>0910001110</t>
  </si>
  <si>
    <t>0910000190</t>
  </si>
  <si>
    <t>Обеспечение  выполнения  функций   органами  местного  самоуправления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</si>
  <si>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</si>
  <si>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муниципального района "Улуг-Хемский кожуун Республики Тыва"</t>
  </si>
  <si>
    <t>0150076040</t>
  </si>
  <si>
    <t>Обеспечение выполнения передаваемых  государственных полномочий в соответствии с действующим законодательством по расчету  прдоставления жилищных субсидий  гражданам</t>
  </si>
  <si>
    <t>0150070010</t>
  </si>
  <si>
    <t>Расходы на выплаты по оплате  труда из дотации на выравнивание</t>
  </si>
  <si>
    <t>0150000190</t>
  </si>
  <si>
    <t>Другие вопросы в области социальной политики</t>
  </si>
  <si>
    <t>321</t>
  </si>
  <si>
    <t>0110076200</t>
  </si>
  <si>
    <t>Пособия, компенсации и иные социальные выплаты гражданам, кроме публичных нормативных обязательств</t>
  </si>
  <si>
    <t>Оказание материальной помощи гражданам</t>
  </si>
  <si>
    <t>0110076120</t>
  </si>
  <si>
    <t>0110076080</t>
  </si>
  <si>
    <t>0110076070</t>
  </si>
  <si>
    <t>Ежемесячное пособие на ребенка</t>
  </si>
  <si>
    <t>0110076060</t>
  </si>
  <si>
    <t>0110076030</t>
  </si>
  <si>
    <t>Предоставление гражданам субсидий на оплату жилого помещения и коммунальных  услуг</t>
  </si>
  <si>
    <t>0110055730</t>
  </si>
  <si>
    <t>312</t>
  </si>
  <si>
    <t>0110076100</t>
  </si>
  <si>
    <t>Иные пенсии, социальные доплаты к пенсиям</t>
  </si>
  <si>
    <t>Пенсионное обеспечение</t>
  </si>
  <si>
    <t>Управление труда и социального развития Улуг-Хемского кожууна Республики Тыва</t>
  </si>
  <si>
    <t>7750070010</t>
  </si>
  <si>
    <t>7750000190</t>
  </si>
  <si>
    <t>Контрольно-счетная палата Улуг-Хемского  кожууна</t>
  </si>
  <si>
    <t>7740070010</t>
  </si>
  <si>
    <t>7730070010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</si>
  <si>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</si>
  <si>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Улуг-Хемского кожууна</t>
  </si>
  <si>
    <t>Всего</t>
  </si>
  <si>
    <t>ВР</t>
  </si>
  <si>
    <t>ЦСР</t>
  </si>
  <si>
    <t>ПР</t>
  </si>
  <si>
    <t>РЗ</t>
  </si>
  <si>
    <t>(тыс. руб)</t>
  </si>
  <si>
    <t>Приложение 10</t>
  </si>
  <si>
    <t>Итого</t>
  </si>
  <si>
    <t xml:space="preserve">межбюджетных трансфертов дотаций на выравнивание бюджетной  </t>
  </si>
  <si>
    <t>на  осуществление  полномочий  по  первичному  воинскому учету</t>
  </si>
  <si>
    <t xml:space="preserve">на  территориях, где  отсутсвуют  военные  комиссариаты </t>
  </si>
  <si>
    <t>(тыс.руб)</t>
  </si>
  <si>
    <t xml:space="preserve">государственных  полномочий по установлению запрета на </t>
  </si>
  <si>
    <t xml:space="preserve">розничную продажу алкогольной  продукции  бюджетам   </t>
  </si>
  <si>
    <t>2 02 15001  05 0000 150</t>
  </si>
  <si>
    <t>2 02 15002 05 0000 150</t>
  </si>
  <si>
    <t>202 30000 00 0000 150</t>
  </si>
  <si>
    <t>2 02 30024 05 0000 150</t>
  </si>
  <si>
    <t>2 02 30013 05 0000 150</t>
  </si>
  <si>
    <t>2 02 35250 05 0000 150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</si>
  <si>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</si>
  <si>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</si>
  <si>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2 02 30022 05 0000 150</t>
  </si>
  <si>
    <t>2 02 35573 05 0000 150</t>
  </si>
  <si>
    <t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</si>
  <si>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2 02 35462 05 0000 150</t>
  </si>
  <si>
    <t>2 02 20000  00 0000 150</t>
  </si>
  <si>
    <t>2 02 29999 05 0000 150</t>
  </si>
  <si>
    <t>2 02 25097 05 0000 150</t>
  </si>
  <si>
    <t>2 02 25027 05 0000 150</t>
  </si>
  <si>
    <t>2 02 35380 05 0000 150</t>
  </si>
  <si>
    <t xml:space="preserve">межбюджетных трансфертов субвенций  бюджетам сельских поселений   </t>
  </si>
  <si>
    <t>Поступления доходов в кожуунный бюджет муниципального района</t>
  </si>
  <si>
    <t>Приложение 4</t>
  </si>
  <si>
    <t>Приложение 8</t>
  </si>
  <si>
    <t>поселений  из кожуунного  бюджета  муниципального района</t>
  </si>
  <si>
    <t>муниципального района Улуг-Хемский кожуун Республики Тыва</t>
  </si>
  <si>
    <t xml:space="preserve"> </t>
  </si>
  <si>
    <t>88000L5550</t>
  </si>
  <si>
    <t>Субсидии на поддержку муниципальных программ формирования современной городской среды на 2018-2020 годы</t>
  </si>
  <si>
    <t>8800000000</t>
  </si>
  <si>
    <t>Непрограммные расходы по предоставлению межбюджетных трансфертов</t>
  </si>
  <si>
    <t>8800075010</t>
  </si>
  <si>
    <t>8800002590</t>
  </si>
  <si>
    <t>Иные межбюджетные трансферты на оплату коммунальных услуг из средств местного бюджета</t>
  </si>
  <si>
    <t>8800076010</t>
  </si>
  <si>
    <t>Предоставление дотаций поселениям Республики Тыва за счет средств республиканского бюджета Республики Тыва"</t>
  </si>
  <si>
    <t>8800000340</t>
  </si>
  <si>
    <t>8900000000</t>
  </si>
  <si>
    <t>Реализация мероприятий программы</t>
  </si>
  <si>
    <t>0510000000</t>
  </si>
  <si>
    <t>Подпрограмма "Создание условий для развития физической культуры и спорта в Улуг-Хемском кожууне" на 2018-2020 годы"</t>
  </si>
  <si>
    <t>0500000000</t>
  </si>
  <si>
    <t>Муниципальная  программа "Сохранение здоровья и формирование здорового образа жизни населения Улуг-Хемского  кожууна на 2018-2020 гг."</t>
  </si>
  <si>
    <t>1600078100</t>
  </si>
  <si>
    <t>1600000000</t>
  </si>
  <si>
    <t>Муниципальная программа "Нулевой травматизм в Улуг-Хемском кожууне на 2018-2020 годы"</t>
  </si>
  <si>
    <t>0150000000</t>
  </si>
  <si>
    <t>Подпрограмма "Создание условий для реализации программы на 2018-2020 годы"</t>
  </si>
  <si>
    <t>0100000000</t>
  </si>
  <si>
    <t>Муниципальная  программа "Социальная поддержка граждан Улуг-Хемского  кожууна на 2018-2020 гг."</t>
  </si>
  <si>
    <t>0120078100</t>
  </si>
  <si>
    <t>Мероприятия  в  сфере  социальной  политики</t>
  </si>
  <si>
    <t>0120000000</t>
  </si>
  <si>
    <t>Подпрограмма "Укрепление института семьи в Улуг-Хемском кожууне на 2018-2020 годы"</t>
  </si>
  <si>
    <t>0110078100</t>
  </si>
  <si>
    <t>Мероприятия в сфере социальной политики</t>
  </si>
  <si>
    <t>0110000000</t>
  </si>
  <si>
    <t>Подпрограмма "Социальная поддержка старшего поколения, ветеранов и инвалидов, иных категорий граждан" на 2018-2020 годы</t>
  </si>
  <si>
    <t>0410000000</t>
  </si>
  <si>
    <t>Подпрограмма "Развитие дошкольного образования"</t>
  </si>
  <si>
    <t>0400000000</t>
  </si>
  <si>
    <t>Муниципальная программа "Развитие образования Улуг-Хемского кожууна на 2018-2020 гг"</t>
  </si>
  <si>
    <t>Выплаты ежемесячных пособий на первого ребенка рожденного с 1 января 2018 г. в соответствии с Федеральным законом от 28 декабря 2017 №418-ФЗ "О ежемесячных выплатах семьям, имеющим детей"</t>
  </si>
  <si>
    <t>0110053800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</si>
  <si>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</si>
  <si>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15000L4970</t>
  </si>
  <si>
    <t>Реализация мероприятий по обеспечению жильем молодых семей</t>
  </si>
  <si>
    <t>1500000000</t>
  </si>
  <si>
    <t>Муниципальная программа "Обеспечение жильем или улучшение жилищных условий  молодых семей Улуг-Хемского кожууна"</t>
  </si>
  <si>
    <t>0650000000</t>
  </si>
  <si>
    <t>Подпрограмма "Устойчивое развитие сельских  территорий"</t>
  </si>
  <si>
    <t>0600000000</t>
  </si>
  <si>
    <t>Муниципальная  программа "Развитие сельского хозяйства и регулирования рынков сельскохозяйственной продукции, сырья и продовольствия в Улуг-Хемском  кожууне на 2018-2020 гг."</t>
  </si>
  <si>
    <t>0420076040</t>
  </si>
  <si>
    <t>Льготы сельским специалистам по жилищно-коммунальным услугам</t>
  </si>
  <si>
    <t>0420000000</t>
  </si>
  <si>
    <t>Подпрограмма "Развитие общего образования"</t>
  </si>
  <si>
    <t>0250076040</t>
  </si>
  <si>
    <t>0250000000</t>
  </si>
  <si>
    <t>Подпрограмма "Развитие  эффективной системы для поддержки творчески одаренных детей и молодежи в сфере культуры и искусства в Улуг-Хемском  кожууне на 2018-2020 гг."</t>
  </si>
  <si>
    <t>0200000000</t>
  </si>
  <si>
    <t>Муниципальная программа "Развитие и поддержка культуры в Улуг-Хемском кожууне" на 2018-2020 годы"</t>
  </si>
  <si>
    <t>0210076040</t>
  </si>
  <si>
    <t>0210000000</t>
  </si>
  <si>
    <t>Подпрограмма "Организация досуга и предоставление услуг организаций культуры в Улуг-Хемском кожууне" на 2018-2020 гг."</t>
  </si>
  <si>
    <t>01100L4620</t>
  </si>
  <si>
    <t>Компенсация отдельным категориям граждан оплаты взноса на капитальный ремонт общего имущества в многоквартирном доме</t>
  </si>
  <si>
    <t>Субвенции на реализацию Закона Республики Тыва "О погребении и похоронном деле в Республике Тыва"</t>
  </si>
  <si>
    <t>0110076110</t>
  </si>
  <si>
    <t>Обеспечение равной доступности услуг общественного транспорта для отдельных категорий  граждан</t>
  </si>
  <si>
    <t>Предоставление гражданам субсидий на оплату части затрат на транспортировку угля граждан, проживающих в труднодоступных населенных пунктах</t>
  </si>
  <si>
    <t>Обеспечение мер  социальной поддержки реабилитированных лиц и лиц, признанных пострадавшими от политических репрессий</t>
  </si>
  <si>
    <t>Обеспечение мер социальной поддержки ветеранов труда и тружеников тыла</t>
  </si>
  <si>
    <t>0110052500</t>
  </si>
  <si>
    <t>0110076300</t>
  </si>
  <si>
    <t>Доплата к госпенсии муниципальных служащих</t>
  </si>
  <si>
    <t>0520000000</t>
  </si>
  <si>
    <t>Подпрограмма "Создание условий для оказания медицинской помощи населению, профилактика заболеваний и формирование здорового образа жизни в Улуг-Хемском кожууне" на 2018-2020 годы"</t>
  </si>
  <si>
    <t>0270000000</t>
  </si>
  <si>
    <t>Подпрограмма "Создание  условий для реализации муниципальной программы"</t>
  </si>
  <si>
    <t>0260078100</t>
  </si>
  <si>
    <t>Реализация  мероприятий  подпрограммы "Развитие  туризма в Улуг-Хемском  кожууне"</t>
  </si>
  <si>
    <t>0260000000</t>
  </si>
  <si>
    <t>Подпрограмма "Развитие  туризма в Улуг-Хемском  кожууне" на 2018-2020 гг.</t>
  </si>
  <si>
    <t>0220000000</t>
  </si>
  <si>
    <t>Подпрограмма "Развитие и поддержка библиотечного дела в Улуг-Хемском кожууне" на 2018-2020 гг."</t>
  </si>
  <si>
    <t>1400078100</t>
  </si>
  <si>
    <t>1400076100</t>
  </si>
  <si>
    <t>Осуществление государственных полномочий по образованию и организации деятельности комиссий по делам несовершеннолетних</t>
  </si>
  <si>
    <t>1400000000</t>
  </si>
  <si>
    <t>Муниципальная программа "Профилактика безнадзорности и правонарушений среди несовершеннолетних"</t>
  </si>
  <si>
    <t>0480070020</t>
  </si>
  <si>
    <t>0480000000</t>
  </si>
  <si>
    <t>Подпрограмма "Создание условий для реализации программы"</t>
  </si>
  <si>
    <t>0480001590</t>
  </si>
  <si>
    <t>1300078100</t>
  </si>
  <si>
    <t>1300000000</t>
  </si>
  <si>
    <t>Муниципальная программа "Укрепление гражданского единства и национально-культурного развития народов в Улуг-Хемском районе на 2018-2020 годы"</t>
  </si>
  <si>
    <t>1200078100</t>
  </si>
  <si>
    <t>1200000000</t>
  </si>
  <si>
    <t>Муниципальная программа "Молодежь Улуг-Хемского кожууна"</t>
  </si>
  <si>
    <t>0450000000</t>
  </si>
  <si>
    <t>Подпрограмма "Организация отдыха, оздоровления и занятости детей в летний период"</t>
  </si>
  <si>
    <t>0430070020</t>
  </si>
  <si>
    <t>Расходы на выплаты по оплате труда из сбалансированности бюджета</t>
  </si>
  <si>
    <t>0430000000</t>
  </si>
  <si>
    <t>Подпрограмма "Дополнительное образование и воспитание  детей"</t>
  </si>
  <si>
    <t>0250070020</t>
  </si>
  <si>
    <t>0490078100</t>
  </si>
  <si>
    <t>0490000000</t>
  </si>
  <si>
    <t>Подпрограмма "Комплексная безопасность и антитеррористическая защищенность образовательных учреждений"</t>
  </si>
  <si>
    <t>Реализация  мероприятий  программы</t>
  </si>
  <si>
    <t>0470000000</t>
  </si>
  <si>
    <t>Подпрограмма "Патриотческое воспитание детей и молодежи"</t>
  </si>
  <si>
    <t>0460000000</t>
  </si>
  <si>
    <t>Подпрограмма "Развитие профессионализма учителя как условие повышения качества образования"</t>
  </si>
  <si>
    <t>0440078100</t>
  </si>
  <si>
    <t>0440000000</t>
  </si>
  <si>
    <t>Подпрограмма "Профилактика безнадзорности и правонарушений среди несовершеннолетних"</t>
  </si>
  <si>
    <t>04100L0270</t>
  </si>
  <si>
    <t>0410070010</t>
  </si>
  <si>
    <t>1800075080</t>
  </si>
  <si>
    <t>Обеспечение специализированной коммунальной техникой предприятий жилищно-коммунального комплекса Республики Тыва</t>
  </si>
  <si>
    <t>1800000000</t>
  </si>
  <si>
    <t>Непрограммное направление расходов в области жилищно-коммунального хозяйства</t>
  </si>
  <si>
    <t>Коммунальное хозяйство</t>
  </si>
  <si>
    <t>ЖИЛИЩНО-КОММУНАЛЬНОЕ ХОЗЯЙСТВО</t>
  </si>
  <si>
    <t>03300L5110</t>
  </si>
  <si>
    <t>На 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(2014 - 2020 годы)"</t>
  </si>
  <si>
    <t>0330000000</t>
  </si>
  <si>
    <t>Подпрограмма "Повышение качества управления муниципальным имуществом и земельными участками"</t>
  </si>
  <si>
    <t>0300000000</t>
  </si>
  <si>
    <t>Муниципальная  программа "Создание условий для устойчивого экономического развития  Улуг-Хемского  кожууна на 2018-2020 гг."</t>
  </si>
  <si>
    <t>8700000000</t>
  </si>
  <si>
    <t>1100078100</t>
  </si>
  <si>
    <t>Реализаця мероприятий программы</t>
  </si>
  <si>
    <t>1100000000</t>
  </si>
  <si>
    <t>0680078100</t>
  </si>
  <si>
    <t>Реализация мероприятий подпрограммы</t>
  </si>
  <si>
    <t>0680000000</t>
  </si>
  <si>
    <t>Подпрограмма "Развитие мясного животноводства"</t>
  </si>
  <si>
    <t>0660075020</t>
  </si>
  <si>
    <t>0660000000</t>
  </si>
  <si>
    <t>0640000000</t>
  </si>
  <si>
    <t>Подпрограмма "Техническая и технологическая модернизация, инновационное развитие АПК</t>
  </si>
  <si>
    <t>0630000000</t>
  </si>
  <si>
    <t>Подпрограмма "Поддержка  малых  форм хозяйствования"</t>
  </si>
  <si>
    <t>0620000000</t>
  </si>
  <si>
    <t>Подпрограмма "Развитие подотрасли растениеводства, переработки и реализации продукции растениеводства"</t>
  </si>
  <si>
    <t>0610000000</t>
  </si>
  <si>
    <t>Подпрограмма "Развитие подотрасли животноводства, переработки и реализации продукции животноводства</t>
  </si>
  <si>
    <t>0330078100</t>
  </si>
  <si>
    <t>Реализации мероприятий программы</t>
  </si>
  <si>
    <t>0320000000</t>
  </si>
  <si>
    <t>Подпрограмма "Улучшение инвестиционной привлекательностив Улуг-Хемском кожууне"</t>
  </si>
  <si>
    <t>0310078100</t>
  </si>
  <si>
    <t>0310000000</t>
  </si>
  <si>
    <t>Подпрограмма "Развитие малого и среднего предпринимательства"</t>
  </si>
  <si>
    <t>0800078100</t>
  </si>
  <si>
    <t>0800000000</t>
  </si>
  <si>
    <t>0700078100</t>
  </si>
  <si>
    <t>0700000000</t>
  </si>
  <si>
    <t>Муниципальная программа " Обеспечение мероприятий в области гражданской обороны, предупреждения и ликвидации чрезвычайных ситуаций, пожарной безопасности и безопасности людей на водных объектах, совершенствование ЕДДС  Улуг-Хемского кожууна на 2015-2017 годы"</t>
  </si>
  <si>
    <t>0700001590</t>
  </si>
  <si>
    <t>Расходы на выплату заработной платы из собственных доходов кожууна</t>
  </si>
  <si>
    <t>9900051180</t>
  </si>
  <si>
    <t>Осуществление первичного воинского учета на территориях, где отсутствуют военные комиссариаты</t>
  </si>
  <si>
    <t>9900000000</t>
  </si>
  <si>
    <t>Непрограммные расходы на реализацию переданных полномочий Российской Федерации</t>
  </si>
  <si>
    <t>0800076130</t>
  </si>
  <si>
    <t>Обеспечение деятельности административной комиссии</t>
  </si>
  <si>
    <t>870</t>
  </si>
  <si>
    <t>7800000300</t>
  </si>
  <si>
    <t>Резервные средства</t>
  </si>
  <si>
    <t>Резервные  фонды</t>
  </si>
  <si>
    <t>7800000000</t>
  </si>
  <si>
    <t>Резервные фонды</t>
  </si>
  <si>
    <t>Функционирование деятельности органов местного самоуправления</t>
  </si>
  <si>
    <t>7700000000</t>
  </si>
  <si>
    <t>7750000000</t>
  </si>
  <si>
    <t>Расходы на выплаты по оплате труда работников органов местного самоуправления</t>
  </si>
  <si>
    <t>0910000000</t>
  </si>
  <si>
    <t>Обеспечение деятельности финансового органа</t>
  </si>
  <si>
    <t>0900000000</t>
  </si>
  <si>
    <t>Непрограммное направление расходов в области управления муниципальными финансами</t>
  </si>
  <si>
    <t>242</t>
  </si>
  <si>
    <t>Закупка товаров, работ, услуг в сфере информационно-коммуникационных технологий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</si>
  <si>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</si>
  <si>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9100000000</t>
  </si>
  <si>
    <t>Обеспечение деятельности органов юстиции</t>
  </si>
  <si>
    <t>7720070010</t>
  </si>
  <si>
    <t>7720000000</t>
  </si>
  <si>
    <t>1700078100</t>
  </si>
  <si>
    <t>1700000000</t>
  </si>
  <si>
    <t>Муниципальная программа "Совершенствование системы работы по вопросам награждения, поощрения и проведения организационных мероприятий на территории Улуг-Хемского  кожууна на 2018-2020 гг."</t>
  </si>
  <si>
    <t>1000078100</t>
  </si>
  <si>
    <t>1000000000</t>
  </si>
  <si>
    <t>Муниципальная программа "Обучение, переподготовка, повышение квалификации для муниципальных служащих администрации Улуг-Хемского кожууна Республики Тыва на 2019-2021 годы"</t>
  </si>
  <si>
    <t>7740000000</t>
  </si>
  <si>
    <t>Расходы на выплаты по оплате труда работников местного самоуправления</t>
  </si>
  <si>
    <t>7730000000</t>
  </si>
  <si>
    <t>Расходы на выплаты по оплате труда работников местного самоупарвления</t>
  </si>
  <si>
    <t>7730001110</t>
  </si>
  <si>
    <t>7710070010</t>
  </si>
  <si>
    <t>7710000000</t>
  </si>
  <si>
    <t>Сумма на год</t>
  </si>
  <si>
    <t>по разделам, подразделам, целевым статьям, группам видов расходов классификации расходов кожуунного бюджета муниципального района "Улуг-Хемский кожун Республики Тыва"</t>
  </si>
  <si>
    <t/>
  </si>
  <si>
    <t>Управления культуры администрации муниципального района "Улуг-Хемский кожуун Республики Тыва"</t>
  </si>
  <si>
    <t>ГЛАВА</t>
  </si>
  <si>
    <t>Город Шагонар</t>
  </si>
  <si>
    <t>Сельское поселение сумон Арыскан</t>
  </si>
  <si>
    <t>Сельское поселение сумон Арыг-Узю</t>
  </si>
  <si>
    <t>Сельское поселение сумон Ийи-Тал</t>
  </si>
  <si>
    <t>Сельское поселение сумон Иштии-Хем</t>
  </si>
  <si>
    <t>Сельское поселение сумон Кок-Чыраа</t>
  </si>
  <si>
    <t>Сельское поселение сумон Торгалыг</t>
  </si>
  <si>
    <t>Сельское поселение сумон Хайыракан</t>
  </si>
  <si>
    <t>Сельское поселение сумон Чааты</t>
  </si>
  <si>
    <t>Сельское поселение сумон Эйлиг-Хем</t>
  </si>
  <si>
    <t>к Решению Хурала представителей</t>
  </si>
  <si>
    <t xml:space="preserve">межбюджетные трансферты субвенций на осуществление </t>
  </si>
  <si>
    <t>2 02 00000 00 0000 000</t>
  </si>
  <si>
    <t>2 02 10000 00 0000 150</t>
  </si>
  <si>
    <t>Подпрограмма "Развитие мелиорации земель сельскохозяйственного назначения"</t>
  </si>
  <si>
    <t>0670000000</t>
  </si>
  <si>
    <t>0670078100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</si>
  <si>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</si>
  <si>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</si>
  <si>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</si>
  <si>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</si>
  <si>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</si>
  <si>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</si>
  <si>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</si>
  <si>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</si>
  <si>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0410076040</t>
  </si>
  <si>
    <t>612</t>
  </si>
  <si>
    <t>Субсидии бюджетным учреждениям на иные цели</t>
  </si>
  <si>
    <t>ИТОГО:</t>
  </si>
  <si>
    <t>исполнение</t>
  </si>
  <si>
    <t>% исполнения</t>
  </si>
  <si>
    <t xml:space="preserve">2 02 25519 05 0000 150 </t>
  </si>
  <si>
    <t>Субсидии на поддержку отрасли культуры на 2018 год</t>
  </si>
  <si>
    <t>"Улуг-Хемский кожуун Республики Тыва" за 1 квартал 2019 года</t>
  </si>
  <si>
    <t>6100075070</t>
  </si>
  <si>
    <t>Иные межбюджетные трансферты на софинансирование местных инициатив, реализации в рамках комплексной программы развития малых сел РТ на 2018-2020 года</t>
  </si>
  <si>
    <t>6100000000</t>
  </si>
  <si>
    <t>8900070020</t>
  </si>
  <si>
    <t>Расходы на выплаты по оплате труда из сбалансированности</t>
  </si>
  <si>
    <t>0510070020</t>
  </si>
  <si>
    <t>Расходы на оплату труда из дотации на сбалансированность</t>
  </si>
  <si>
    <t>0150070020</t>
  </si>
  <si>
    <t>0270070020</t>
  </si>
  <si>
    <t>02200L1460</t>
  </si>
  <si>
    <t>Иные межбюдж. транс. на подключ. к сети Интернет общ библ.</t>
  </si>
  <si>
    <t>02200L1440</t>
  </si>
  <si>
    <t xml:space="preserve">Иные межбюджетные трансферты на комплект книж. фондов библиотек мун. обр. </t>
  </si>
  <si>
    <t>0410070020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</si>
  <si>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</si>
  <si>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</si>
  <si>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0660070020</t>
  </si>
  <si>
    <t>Расходы на выплаты по оплате работникам из сбалансированности бюджета</t>
  </si>
  <si>
    <t>0910070020</t>
  </si>
  <si>
    <t>7720070020</t>
  </si>
  <si>
    <t>7730070020</t>
  </si>
  <si>
    <t>Исполнение бюджетных ассигнований за 1 квартал 2019 года</t>
  </si>
  <si>
    <t>ВСЕГО</t>
  </si>
  <si>
    <t>Приложение 1</t>
  </si>
  <si>
    <t xml:space="preserve">«Об утверждении отчета об исполнении кожуунного  бюджета </t>
  </si>
  <si>
    <t>муниципального района "Улуг-Хемский  кожуун Республики Тыва"</t>
  </si>
  <si>
    <t xml:space="preserve">за первый квартал 2019 года </t>
  </si>
  <si>
    <t>Приложение 2</t>
  </si>
  <si>
    <t>Приложение 3</t>
  </si>
  <si>
    <t>Приложение 5</t>
  </si>
  <si>
    <t>Приложение 6</t>
  </si>
  <si>
    <t>Приложение 7</t>
  </si>
  <si>
    <t>Приложение 9</t>
  </si>
  <si>
    <t>Приложение 11</t>
  </si>
  <si>
    <t>Исполнение</t>
  </si>
  <si>
    <t xml:space="preserve"> по ведомственной структуре расходов кожуунного бюджета </t>
  </si>
  <si>
    <t>муниципального района "Улуг-Хемский кожуун Республики Тыва" за 1 квартал 2019 года</t>
  </si>
  <si>
    <t>Исполнение бюджетных ассигнований по муниципальным программам кожуунного бюджета муниципального района "Улуг-Хемский кожуун Республики Тыва" за 1 квартал 2019 года</t>
  </si>
  <si>
    <t xml:space="preserve">Исполнение </t>
  </si>
  <si>
    <t>обеспеченности  бюджетам  поселений  за 1 квартал 2019 года</t>
  </si>
  <si>
    <t>за 1 квартал 2019 года</t>
  </si>
  <si>
    <t xml:space="preserve">  "Улуг-Хемский кожуун Республики Тыва" за 1 квартал 2019 года</t>
  </si>
  <si>
    <t>иных межбюджетных трансфертов на  долевое финансирование  расходов  на оплату коммунальных  услуг  бюджетам   поселений  из кожуунного  бюджета муниципального района   "Улуг-Хемский кожуун Республики Тыва" за 1 квартал 2019 года</t>
  </si>
  <si>
    <t>иных межбюджетных трансфертов на ремонт и содержание автомобильных дорог общего пользования из дорожного фонда кожуунного бюджета муниципального района   "Улуг-Хемский кожуун Республики Тыва" за 1 квартал 2019 года</t>
  </si>
  <si>
    <t>иных межбюджетных трансфертов на возмещение убытков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 за 1 квартал 2019 года</t>
  </si>
  <si>
    <t>иных межбюджетных трансфертов на софинансирование расходных обязательств по формированию современной городской среды из  кожуунного бюджета муниципального района   "Улуг-Хемский кожуун Республики Тыва" за 1 квартал 2019 года</t>
  </si>
</sst>
</file>

<file path=xl/styles.xml><?xml version="1.0" encoding="utf-8"?>
<styleSheet xmlns="http://schemas.openxmlformats.org/spreadsheetml/2006/main">
  <numFmts count="14">
    <numFmt numFmtId="41" formatCode="_-* #,##0_р_._-;\-* #,##0_р_._-;_-* &quot;-&quot;_р_._-;_-@_-"/>
    <numFmt numFmtId="43" formatCode="_-* #,##0.00_р_._-;\-* #,##0.00_р_._-;_-* &quot;-&quot;??_р_._-;_-@_-"/>
    <numFmt numFmtId="164" formatCode="[$-F800]dddd\,\ mmmm\ dd\,\ yyyy"/>
    <numFmt numFmtId="165" formatCode="#,##0_ ;[Red]\-#,##0\ "/>
    <numFmt numFmtId="166" formatCode="#,##0.0_ ;[Red]\-#,##0.0\ "/>
    <numFmt numFmtId="167" formatCode="0.0"/>
    <numFmt numFmtId="168" formatCode="#,##0.0"/>
    <numFmt numFmtId="169" formatCode="000"/>
    <numFmt numFmtId="170" formatCode="0000000000"/>
    <numFmt numFmtId="171" formatCode="##0.0;[Red]\-##0.0;0.0"/>
    <numFmt numFmtId="172" formatCode="00;[Red]\-00;&quot;&quot;"/>
    <numFmt numFmtId="173" formatCode="000;[Red]\-000;&quot;&quot;"/>
    <numFmt numFmtId="174" formatCode="0000000;[Red]\-0000000;&quot;&quot;"/>
    <numFmt numFmtId="175" formatCode="0000"/>
  </numFmts>
  <fonts count="3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8"/>
      <name val="Times New Roman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16">
    <xf numFmtId="0" fontId="0" fillId="0" borderId="0"/>
    <xf numFmtId="0" fontId="18" fillId="0" borderId="0"/>
    <xf numFmtId="0" fontId="7" fillId="0" borderId="0"/>
    <xf numFmtId="0" fontId="3" fillId="0" borderId="0"/>
    <xf numFmtId="0" fontId="7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3" fillId="0" borderId="0"/>
    <xf numFmtId="0" fontId="3" fillId="0" borderId="0"/>
    <xf numFmtId="0" fontId="7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2" fillId="0" borderId="0"/>
    <xf numFmtId="0" fontId="3" fillId="0" borderId="0"/>
    <xf numFmtId="0" fontId="3" fillId="0" borderId="0"/>
    <xf numFmtId="0" fontId="1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</cellStyleXfs>
  <cellXfs count="233">
    <xf numFmtId="0" fontId="0" fillId="0" borderId="0" xfId="0"/>
    <xf numFmtId="0" fontId="6" fillId="0" borderId="0" xfId="0" applyFont="1" applyFill="1"/>
    <xf numFmtId="0" fontId="6" fillId="0" borderId="0" xfId="4" applyFont="1" applyFill="1"/>
    <xf numFmtId="0" fontId="9" fillId="0" borderId="0" xfId="4" applyFont="1" applyFill="1"/>
    <xf numFmtId="0" fontId="6" fillId="0" borderId="0" xfId="4" applyFont="1" applyFill="1" applyBorder="1" applyAlignment="1">
      <alignment horizontal="justify"/>
    </xf>
    <xf numFmtId="165" fontId="6" fillId="0" borderId="0" xfId="4" applyNumberFormat="1" applyFont="1" applyFill="1" applyBorder="1" applyAlignment="1">
      <alignment horizontal="right"/>
    </xf>
    <xf numFmtId="0" fontId="6" fillId="0" borderId="0" xfId="4" applyFont="1" applyFill="1" applyAlignment="1">
      <alignment horizontal="justify"/>
    </xf>
    <xf numFmtId="165" fontId="6" fillId="0" borderId="0" xfId="4" applyNumberFormat="1" applyFont="1" applyFill="1" applyAlignment="1">
      <alignment horizontal="right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0" borderId="2" xfId="0" applyBorder="1"/>
    <xf numFmtId="0" fontId="15" fillId="0" borderId="0" xfId="0" applyFont="1"/>
    <xf numFmtId="0" fontId="12" fillId="0" borderId="0" xfId="0" applyFont="1" applyFill="1" applyAlignment="1"/>
    <xf numFmtId="0" fontId="6" fillId="0" borderId="0" xfId="4" applyFont="1" applyFill="1" applyAlignment="1"/>
    <xf numFmtId="0" fontId="12" fillId="0" borderId="0" xfId="0" applyFont="1" applyAlignment="1"/>
    <xf numFmtId="0" fontId="13" fillId="0" borderId="0" xfId="4" applyFont="1" applyFill="1"/>
    <xf numFmtId="0" fontId="13" fillId="0" borderId="1" xfId="4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3" fillId="0" borderId="2" xfId="4" applyFont="1" applyFill="1" applyBorder="1" applyAlignment="1">
      <alignment horizontal="center" vertical="center" wrapText="1"/>
    </xf>
    <xf numFmtId="0" fontId="16" fillId="0" borderId="0" xfId="0" applyFont="1" applyBorder="1"/>
    <xf numFmtId="0" fontId="13" fillId="0" borderId="2" xfId="4" applyFont="1" applyFill="1" applyBorder="1" applyAlignment="1">
      <alignment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vertical="center" wrapText="1"/>
    </xf>
    <xf numFmtId="0" fontId="14" fillId="0" borderId="2" xfId="4" applyFont="1" applyFill="1" applyBorder="1" applyAlignment="1">
      <alignment vertical="center" wrapText="1"/>
    </xf>
    <xf numFmtId="3" fontId="13" fillId="0" borderId="2" xfId="4" applyNumberFormat="1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168" fontId="20" fillId="0" borderId="2" xfId="4" applyNumberFormat="1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3" fillId="0" borderId="2" xfId="4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justify" vertical="top" wrapText="1"/>
    </xf>
    <xf numFmtId="49" fontId="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top" wrapText="1"/>
    </xf>
    <xf numFmtId="0" fontId="4" fillId="0" borderId="2" xfId="4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justify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horizontal="justify" vertical="center" wrapText="1"/>
    </xf>
    <xf numFmtId="0" fontId="11" fillId="0" borderId="2" xfId="4" applyFont="1" applyFill="1" applyBorder="1" applyAlignment="1">
      <alignment vertical="center" wrapText="1"/>
    </xf>
    <xf numFmtId="0" fontId="13" fillId="0" borderId="0" xfId="4" applyFont="1" applyFill="1" applyAlignment="1">
      <alignment horizontal="center"/>
    </xf>
    <xf numFmtId="49" fontId="13" fillId="0" borderId="2" xfId="4" applyNumberFormat="1" applyFont="1" applyFill="1" applyBorder="1" applyAlignment="1">
      <alignment horizontal="center" vertical="top"/>
    </xf>
    <xf numFmtId="168" fontId="13" fillId="0" borderId="2" xfId="4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168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18" fillId="0" borderId="0" xfId="1"/>
    <xf numFmtId="0" fontId="15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167" fontId="18" fillId="0" borderId="0" xfId="1" applyNumberFormat="1"/>
    <xf numFmtId="167" fontId="16" fillId="0" borderId="0" xfId="1" applyNumberFormat="1" applyFont="1" applyBorder="1"/>
    <xf numFmtId="0" fontId="15" fillId="0" borderId="0" xfId="1" applyFont="1"/>
    <xf numFmtId="168" fontId="4" fillId="0" borderId="2" xfId="4" applyNumberFormat="1" applyFont="1" applyFill="1" applyBorder="1" applyAlignment="1">
      <alignment horizontal="center" vertical="center" wrapText="1"/>
    </xf>
    <xf numFmtId="168" fontId="19" fillId="0" borderId="2" xfId="4" applyNumberFormat="1" applyFont="1" applyFill="1" applyBorder="1" applyAlignment="1">
      <alignment horizontal="center" vertical="center" wrapText="1"/>
    </xf>
    <xf numFmtId="168" fontId="14" fillId="0" borderId="2" xfId="4" applyNumberFormat="1" applyFont="1" applyFill="1" applyBorder="1" applyAlignment="1">
      <alignment horizontal="center" vertical="center" wrapText="1"/>
    </xf>
    <xf numFmtId="168" fontId="20" fillId="0" borderId="2" xfId="0" applyNumberFormat="1" applyFont="1" applyFill="1" applyBorder="1" applyAlignment="1">
      <alignment horizontal="center" vertical="center"/>
    </xf>
    <xf numFmtId="168" fontId="13" fillId="0" borderId="2" xfId="0" applyNumberFormat="1" applyFont="1" applyFill="1" applyBorder="1" applyAlignment="1">
      <alignment horizontal="center" vertical="center"/>
    </xf>
    <xf numFmtId="168" fontId="4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4" fillId="0" borderId="0" xfId="0" applyFont="1" applyAlignment="1"/>
    <xf numFmtId="0" fontId="4" fillId="0" borderId="0" xfId="7" applyFont="1" applyFill="1" applyAlignment="1">
      <alignment horizontal="center" vertical="center"/>
    </xf>
    <xf numFmtId="0" fontId="24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5" fillId="0" borderId="2" xfId="0" applyFont="1" applyBorder="1"/>
    <xf numFmtId="0" fontId="0" fillId="0" borderId="0" xfId="0" applyAlignment="1">
      <alignment horizontal="center"/>
    </xf>
    <xf numFmtId="168" fontId="6" fillId="0" borderId="2" xfId="0" applyNumberFormat="1" applyFont="1" applyBorder="1" applyAlignment="1">
      <alignment horizontal="center" wrapText="1"/>
    </xf>
    <xf numFmtId="168" fontId="5" fillId="0" borderId="2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167" fontId="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 wrapText="1"/>
    </xf>
    <xf numFmtId="167" fontId="26" fillId="0" borderId="2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5" fillId="0" borderId="2" xfId="1" applyFont="1" applyBorder="1"/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23" fillId="0" borderId="0" xfId="1" applyFont="1" applyAlignment="1">
      <alignment horizontal="right"/>
    </xf>
    <xf numFmtId="4" fontId="6" fillId="0" borderId="2" xfId="1" applyNumberFormat="1" applyFont="1" applyBorder="1" applyAlignment="1">
      <alignment horizontal="center" wrapText="1"/>
    </xf>
    <xf numFmtId="4" fontId="6" fillId="0" borderId="2" xfId="1" applyNumberFormat="1" applyFont="1" applyFill="1" applyBorder="1" applyAlignment="1">
      <alignment horizontal="center" wrapText="1"/>
    </xf>
    <xf numFmtId="4" fontId="5" fillId="0" borderId="2" xfId="1" applyNumberFormat="1" applyFont="1" applyBorder="1" applyAlignment="1">
      <alignment horizontal="center"/>
    </xf>
    <xf numFmtId="0" fontId="19" fillId="0" borderId="2" xfId="0" applyFont="1" applyFill="1" applyBorder="1" applyAlignment="1">
      <alignment horizontal="justify" vertical="center" wrapText="1"/>
    </xf>
    <xf numFmtId="0" fontId="19" fillId="0" borderId="2" xfId="4" applyFont="1" applyFill="1" applyBorder="1" applyAlignment="1">
      <alignment horizontal="justify" vertical="center" wrapText="1"/>
    </xf>
    <xf numFmtId="0" fontId="4" fillId="0" borderId="4" xfId="4" applyFont="1" applyFill="1" applyBorder="1" applyAlignment="1">
      <alignment horizontal="center" vertical="top" wrapText="1"/>
    </xf>
    <xf numFmtId="0" fontId="4" fillId="0" borderId="5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2" xfId="0" applyFont="1" applyBorder="1" applyAlignment="1">
      <alignment horizontal="justify" vertical="top" wrapText="1"/>
    </xf>
    <xf numFmtId="0" fontId="11" fillId="0" borderId="0" xfId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0" xfId="47" applyNumberFormat="1" applyFont="1" applyFill="1" applyAlignment="1" applyProtection="1">
      <alignment horizontal="right" vertical="top" wrapText="1"/>
      <protection hidden="1"/>
    </xf>
    <xf numFmtId="0" fontId="4" fillId="0" borderId="0" xfId="48" applyFont="1" applyAlignment="1" applyProtection="1">
      <alignment horizontal="right"/>
      <protection hidden="1"/>
    </xf>
    <xf numFmtId="0" fontId="22" fillId="0" borderId="0" xfId="57" applyNumberFormat="1" applyFont="1" applyFill="1" applyAlignment="1" applyProtection="1">
      <protection hidden="1"/>
    </xf>
    <xf numFmtId="0" fontId="4" fillId="0" borderId="0" xfId="57" applyFont="1"/>
    <xf numFmtId="0" fontId="4" fillId="0" borderId="0" xfId="57" applyFont="1" applyProtection="1">
      <protection hidden="1"/>
    </xf>
    <xf numFmtId="0" fontId="17" fillId="0" borderId="0" xfId="57" applyNumberFormat="1" applyFont="1" applyFill="1" applyAlignment="1" applyProtection="1">
      <protection hidden="1"/>
    </xf>
    <xf numFmtId="0" fontId="17" fillId="0" borderId="0" xfId="57" applyNumberFormat="1" applyFont="1" applyFill="1" applyBorder="1" applyAlignment="1" applyProtection="1">
      <protection hidden="1"/>
    </xf>
    <xf numFmtId="173" fontId="17" fillId="0" borderId="0" xfId="57" applyNumberFormat="1" applyFont="1" applyFill="1" applyBorder="1" applyAlignment="1" applyProtection="1">
      <protection hidden="1"/>
    </xf>
    <xf numFmtId="174" fontId="17" fillId="0" borderId="0" xfId="57" applyNumberFormat="1" applyFont="1" applyFill="1" applyBorder="1" applyAlignment="1" applyProtection="1">
      <protection hidden="1"/>
    </xf>
    <xf numFmtId="169" fontId="17" fillId="0" borderId="0" xfId="57" applyNumberFormat="1" applyFont="1" applyFill="1" applyBorder="1" applyAlignment="1" applyProtection="1">
      <protection hidden="1"/>
    </xf>
    <xf numFmtId="171" fontId="17" fillId="0" borderId="0" xfId="57" applyNumberFormat="1" applyFont="1" applyFill="1" applyBorder="1" applyAlignment="1" applyProtection="1">
      <protection hidden="1"/>
    </xf>
    <xf numFmtId="171" fontId="22" fillId="0" borderId="0" xfId="57" applyNumberFormat="1" applyFont="1" applyFill="1" applyBorder="1" applyAlignment="1" applyProtection="1">
      <protection hidden="1"/>
    </xf>
    <xf numFmtId="172" fontId="22" fillId="0" borderId="0" xfId="57" applyNumberFormat="1" applyFont="1" applyFill="1" applyBorder="1" applyAlignment="1" applyProtection="1">
      <protection hidden="1"/>
    </xf>
    <xf numFmtId="173" fontId="22" fillId="0" borderId="0" xfId="57" applyNumberFormat="1" applyFont="1" applyFill="1" applyBorder="1" applyAlignment="1" applyProtection="1">
      <protection hidden="1"/>
    </xf>
    <xf numFmtId="174" fontId="22" fillId="0" borderId="0" xfId="57" applyNumberFormat="1" applyFont="1" applyFill="1" applyBorder="1" applyAlignment="1" applyProtection="1">
      <protection hidden="1"/>
    </xf>
    <xf numFmtId="171" fontId="13" fillId="0" borderId="0" xfId="57" applyNumberFormat="1" applyFont="1" applyFill="1" applyBorder="1" applyAlignment="1" applyProtection="1">
      <protection hidden="1"/>
    </xf>
    <xf numFmtId="0" fontId="17" fillId="0" borderId="0" xfId="57" applyNumberFormat="1" applyFont="1" applyFill="1" applyAlignment="1" applyProtection="1">
      <alignment vertical="top" wrapText="1"/>
      <protection hidden="1"/>
    </xf>
    <xf numFmtId="0" fontId="17" fillId="0" borderId="0" xfId="57" applyNumberFormat="1" applyFont="1" applyFill="1" applyAlignment="1" applyProtection="1">
      <alignment horizontal="right" vertical="top" wrapText="1"/>
      <protection hidden="1"/>
    </xf>
    <xf numFmtId="0" fontId="22" fillId="0" borderId="0" xfId="57" applyNumberFormat="1" applyFont="1" applyFill="1" applyBorder="1" applyAlignment="1" applyProtection="1">
      <protection hidden="1"/>
    </xf>
    <xf numFmtId="0" fontId="22" fillId="0" borderId="0" xfId="57" applyNumberFormat="1" applyFont="1" applyFill="1" applyAlignment="1" applyProtection="1">
      <alignment vertical="top"/>
      <protection hidden="1"/>
    </xf>
    <xf numFmtId="0" fontId="17" fillId="0" borderId="0" xfId="57" applyNumberFormat="1" applyFont="1" applyFill="1" applyAlignment="1" applyProtection="1">
      <alignment horizontal="right"/>
      <protection hidden="1"/>
    </xf>
    <xf numFmtId="0" fontId="4" fillId="0" borderId="0" xfId="57" applyNumberFormat="1" applyFont="1" applyFill="1" applyAlignment="1" applyProtection="1">
      <alignment horizontal="centerContinuous"/>
      <protection hidden="1"/>
    </xf>
    <xf numFmtId="0" fontId="13" fillId="0" borderId="0" xfId="57" applyNumberFormat="1" applyFont="1" applyFill="1" applyAlignment="1" applyProtection="1">
      <alignment horizontal="centerContinuous" vertical="center"/>
      <protection hidden="1"/>
    </xf>
    <xf numFmtId="0" fontId="13" fillId="0" borderId="0" xfId="57" applyNumberFormat="1" applyFont="1" applyFill="1" applyAlignment="1" applyProtection="1">
      <protection hidden="1"/>
    </xf>
    <xf numFmtId="2" fontId="29" fillId="0" borderId="2" xfId="0" applyNumberFormat="1" applyFont="1" applyBorder="1" applyAlignment="1">
      <alignment horizontal="center" vertical="center"/>
    </xf>
    <xf numFmtId="0" fontId="30" fillId="0" borderId="0" xfId="0" applyFont="1" applyBorder="1"/>
    <xf numFmtId="2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Border="1"/>
    <xf numFmtId="0" fontId="11" fillId="0" borderId="0" xfId="0" applyFont="1" applyAlignment="1">
      <alignment wrapText="1"/>
    </xf>
    <xf numFmtId="0" fontId="13" fillId="0" borderId="0" xfId="57" applyFont="1"/>
    <xf numFmtId="172" fontId="17" fillId="0" borderId="0" xfId="57" applyNumberFormat="1" applyFont="1" applyFill="1" applyBorder="1" applyAlignment="1" applyProtection="1">
      <protection hidden="1"/>
    </xf>
    <xf numFmtId="0" fontId="22" fillId="0" borderId="2" xfId="57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57" applyNumberFormat="1" applyFont="1" applyFill="1" applyAlignment="1" applyProtection="1">
      <alignment horizontal="centerContinuous" vertical="top"/>
      <protection hidden="1"/>
    </xf>
    <xf numFmtId="0" fontId="22" fillId="0" borderId="0" xfId="57" applyNumberFormat="1" applyFont="1" applyFill="1" applyAlignment="1" applyProtection="1">
      <alignment horizontal="centerContinuous" vertical="top"/>
      <protection hidden="1"/>
    </xf>
    <xf numFmtId="169" fontId="22" fillId="0" borderId="0" xfId="57" applyNumberFormat="1" applyFont="1" applyFill="1" applyBorder="1" applyAlignment="1" applyProtection="1">
      <protection hidden="1"/>
    </xf>
    <xf numFmtId="0" fontId="13" fillId="0" borderId="0" xfId="4" applyFont="1" applyFill="1" applyAlignment="1">
      <alignment horizont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69" fontId="22" fillId="0" borderId="0" xfId="57" applyNumberFormat="1" applyFont="1" applyFill="1" applyBorder="1" applyAlignment="1" applyProtection="1">
      <alignment wrapText="1"/>
      <protection hidden="1"/>
    </xf>
    <xf numFmtId="169" fontId="17" fillId="0" borderId="0" xfId="57" applyNumberFormat="1" applyFont="1" applyFill="1" applyBorder="1" applyAlignment="1" applyProtection="1">
      <alignment wrapText="1"/>
      <protection hidden="1"/>
    </xf>
    <xf numFmtId="0" fontId="4" fillId="0" borderId="0" xfId="52" applyFont="1" applyAlignment="1">
      <alignment horizontal="right"/>
    </xf>
    <xf numFmtId="170" fontId="17" fillId="0" borderId="0" xfId="57" applyNumberFormat="1" applyFont="1" applyFill="1" applyBorder="1" applyAlignment="1" applyProtection="1">
      <alignment wrapText="1"/>
      <protection hidden="1"/>
    </xf>
    <xf numFmtId="170" fontId="22" fillId="0" borderId="0" xfId="57" applyNumberFormat="1" applyFont="1" applyFill="1" applyBorder="1" applyAlignment="1" applyProtection="1">
      <alignment wrapText="1"/>
      <protection hidden="1"/>
    </xf>
    <xf numFmtId="0" fontId="11" fillId="0" borderId="0" xfId="0" applyFont="1" applyAlignment="1">
      <alignment horizontal="center" wrapText="1"/>
    </xf>
    <xf numFmtId="0" fontId="11" fillId="0" borderId="0" xfId="1" applyFont="1" applyAlignment="1">
      <alignment horizontal="center" wrapText="1"/>
    </xf>
    <xf numFmtId="167" fontId="6" fillId="0" borderId="3" xfId="0" applyNumberFormat="1" applyFont="1" applyBorder="1" applyAlignment="1">
      <alignment horizontal="center" wrapText="1"/>
    </xf>
    <xf numFmtId="167" fontId="5" fillId="0" borderId="3" xfId="0" applyNumberFormat="1" applyFont="1" applyBorder="1" applyAlignment="1">
      <alignment horizontal="center"/>
    </xf>
    <xf numFmtId="167" fontId="20" fillId="0" borderId="2" xfId="0" applyNumberFormat="1" applyFont="1" applyFill="1" applyBorder="1" applyAlignment="1">
      <alignment horizontal="center" vertical="center"/>
    </xf>
    <xf numFmtId="167" fontId="13" fillId="0" borderId="2" xfId="0" applyNumberFormat="1" applyFont="1" applyFill="1" applyBorder="1" applyAlignment="1">
      <alignment horizontal="center" vertical="center"/>
    </xf>
    <xf numFmtId="167" fontId="4" fillId="0" borderId="2" xfId="0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/>
    </xf>
    <xf numFmtId="0" fontId="14" fillId="0" borderId="2" xfId="57" applyFont="1" applyFill="1" applyBorder="1" applyAlignment="1">
      <alignment horizontal="justify" vertical="top" wrapText="1"/>
    </xf>
    <xf numFmtId="0" fontId="1" fillId="0" borderId="0" xfId="94"/>
    <xf numFmtId="167" fontId="4" fillId="0" borderId="2" xfId="0" applyNumberFormat="1" applyFont="1" applyFill="1" applyBorder="1" applyAlignment="1">
      <alignment horizontal="center" vertical="center" wrapText="1"/>
    </xf>
    <xf numFmtId="0" fontId="4" fillId="0" borderId="0" xfId="95" applyFont="1"/>
    <xf numFmtId="0" fontId="4" fillId="0" borderId="0" xfId="95" applyFont="1" applyProtection="1">
      <protection hidden="1"/>
    </xf>
    <xf numFmtId="0" fontId="17" fillId="0" borderId="0" xfId="95" applyNumberFormat="1" applyFont="1" applyFill="1" applyAlignment="1" applyProtection="1">
      <alignment horizontal="center"/>
      <protection hidden="1"/>
    </xf>
    <xf numFmtId="0" fontId="17" fillId="0" borderId="0" xfId="95" applyNumberFormat="1" applyFont="1" applyFill="1" applyAlignment="1" applyProtection="1">
      <protection hidden="1"/>
    </xf>
    <xf numFmtId="0" fontId="17" fillId="0" borderId="0" xfId="95" applyNumberFormat="1" applyFont="1" applyFill="1" applyBorder="1" applyAlignment="1" applyProtection="1">
      <alignment horizontal="center"/>
      <protection hidden="1"/>
    </xf>
    <xf numFmtId="171" fontId="22" fillId="0" borderId="0" xfId="95" applyNumberFormat="1" applyFont="1" applyFill="1" applyBorder="1" applyAlignment="1" applyProtection="1">
      <protection hidden="1"/>
    </xf>
    <xf numFmtId="166" fontId="17" fillId="0" borderId="0" xfId="95" applyNumberFormat="1" applyFont="1" applyFill="1" applyBorder="1" applyAlignment="1" applyProtection="1">
      <protection hidden="1"/>
    </xf>
    <xf numFmtId="171" fontId="17" fillId="0" borderId="0" xfId="95" applyNumberFormat="1" applyFont="1" applyFill="1" applyBorder="1" applyAlignment="1" applyProtection="1">
      <protection hidden="1"/>
    </xf>
    <xf numFmtId="173" fontId="17" fillId="0" borderId="0" xfId="95" applyNumberFormat="1" applyFont="1" applyFill="1" applyBorder="1" applyAlignment="1" applyProtection="1">
      <protection hidden="1"/>
    </xf>
    <xf numFmtId="174" fontId="17" fillId="0" borderId="0" xfId="95" applyNumberFormat="1" applyFont="1" applyFill="1" applyBorder="1" applyAlignment="1" applyProtection="1">
      <protection hidden="1"/>
    </xf>
    <xf numFmtId="172" fontId="17" fillId="0" borderId="0" xfId="95" applyNumberFormat="1" applyFont="1" applyFill="1" applyBorder="1" applyAlignment="1" applyProtection="1">
      <protection hidden="1"/>
    </xf>
    <xf numFmtId="175" fontId="17" fillId="0" borderId="0" xfId="95" applyNumberFormat="1" applyFont="1" applyFill="1" applyBorder="1" applyAlignment="1" applyProtection="1">
      <alignment wrapText="1"/>
      <protection hidden="1"/>
    </xf>
    <xf numFmtId="0" fontId="17" fillId="0" borderId="0" xfId="95" applyNumberFormat="1" applyFont="1" applyFill="1" applyBorder="1" applyAlignment="1" applyProtection="1">
      <protection hidden="1"/>
    </xf>
    <xf numFmtId="166" fontId="28" fillId="0" borderId="0" xfId="95" applyNumberFormat="1" applyFont="1" applyFill="1" applyBorder="1" applyAlignment="1" applyProtection="1">
      <protection hidden="1"/>
    </xf>
    <xf numFmtId="171" fontId="28" fillId="0" borderId="0" xfId="95" applyNumberFormat="1" applyFont="1" applyFill="1" applyBorder="1" applyAlignment="1" applyProtection="1">
      <protection hidden="1"/>
    </xf>
    <xf numFmtId="173" fontId="28" fillId="0" borderId="0" xfId="95" applyNumberFormat="1" applyFont="1" applyFill="1" applyBorder="1" applyAlignment="1" applyProtection="1">
      <protection hidden="1"/>
    </xf>
    <xf numFmtId="174" fontId="28" fillId="0" borderId="0" xfId="95" applyNumberFormat="1" applyFont="1" applyFill="1" applyBorder="1" applyAlignment="1" applyProtection="1">
      <protection hidden="1"/>
    </xf>
    <xf numFmtId="172" fontId="28" fillId="0" borderId="0" xfId="95" applyNumberFormat="1" applyFont="1" applyFill="1" applyBorder="1" applyAlignment="1" applyProtection="1">
      <protection hidden="1"/>
    </xf>
    <xf numFmtId="175" fontId="28" fillId="0" borderId="0" xfId="95" applyNumberFormat="1" applyFont="1" applyFill="1" applyBorder="1" applyAlignment="1" applyProtection="1">
      <alignment wrapText="1"/>
      <protection hidden="1"/>
    </xf>
    <xf numFmtId="166" fontId="22" fillId="0" borderId="0" xfId="95" applyNumberFormat="1" applyFont="1" applyFill="1" applyBorder="1" applyAlignment="1" applyProtection="1">
      <protection hidden="1"/>
    </xf>
    <xf numFmtId="173" fontId="22" fillId="0" borderId="0" xfId="95" applyNumberFormat="1" applyFont="1" applyFill="1" applyBorder="1" applyAlignment="1" applyProtection="1">
      <protection hidden="1"/>
    </xf>
    <xf numFmtId="174" fontId="22" fillId="0" borderId="0" xfId="95" applyNumberFormat="1" applyFont="1" applyFill="1" applyBorder="1" applyAlignment="1" applyProtection="1">
      <protection hidden="1"/>
    </xf>
    <xf numFmtId="172" fontId="22" fillId="0" borderId="0" xfId="95" applyNumberFormat="1" applyFont="1" applyFill="1" applyBorder="1" applyAlignment="1" applyProtection="1">
      <protection hidden="1"/>
    </xf>
    <xf numFmtId="175" fontId="22" fillId="0" borderId="0" xfId="95" applyNumberFormat="1" applyFont="1" applyFill="1" applyBorder="1" applyAlignment="1" applyProtection="1">
      <alignment wrapText="1"/>
      <protection hidden="1"/>
    </xf>
    <xf numFmtId="0" fontId="13" fillId="0" borderId="2" xfId="57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95" applyNumberFormat="1" applyFont="1" applyFill="1" applyBorder="1" applyAlignment="1" applyProtection="1">
      <protection hidden="1"/>
    </xf>
    <xf numFmtId="0" fontId="4" fillId="0" borderId="0" xfId="95" applyNumberFormat="1" applyFont="1" applyFill="1" applyAlignment="1" applyProtection="1">
      <alignment horizontal="right" vertical="top" wrapText="1"/>
      <protection hidden="1"/>
    </xf>
    <xf numFmtId="0" fontId="4" fillId="0" borderId="0" xfId="95" applyNumberFormat="1" applyFont="1" applyFill="1" applyAlignment="1" applyProtection="1">
      <alignment vertical="top" wrapText="1"/>
      <protection hidden="1"/>
    </xf>
    <xf numFmtId="0" fontId="17" fillId="0" borderId="0" xfId="95" applyNumberFormat="1" applyFont="1" applyFill="1" applyAlignment="1" applyProtection="1">
      <alignment vertical="top" wrapText="1"/>
      <protection hidden="1"/>
    </xf>
    <xf numFmtId="0" fontId="22" fillId="0" borderId="0" xfId="95" applyNumberFormat="1" applyFont="1" applyFill="1" applyAlignment="1" applyProtection="1">
      <alignment horizontal="center" vertical="top"/>
      <protection hidden="1"/>
    </xf>
    <xf numFmtId="0" fontId="17" fillId="0" borderId="0" xfId="95" applyNumberFormat="1" applyFont="1" applyFill="1" applyAlignment="1" applyProtection="1">
      <alignment vertical="top"/>
      <protection hidden="1"/>
    </xf>
    <xf numFmtId="0" fontId="17" fillId="0" borderId="0" xfId="95" applyNumberFormat="1" applyFont="1" applyFill="1" applyAlignment="1" applyProtection="1">
      <alignment horizontal="center" vertical="top"/>
      <protection hidden="1"/>
    </xf>
    <xf numFmtId="0" fontId="17" fillId="0" borderId="0" xfId="45" applyFont="1" applyAlignment="1" applyProtection="1">
      <alignment horizontal="right"/>
      <protection hidden="1"/>
    </xf>
    <xf numFmtId="0" fontId="17" fillId="0" borderId="0" xfId="95" applyNumberFormat="1" applyFont="1" applyFill="1" applyAlignment="1" applyProtection="1">
      <alignment horizontal="right" vertical="top" wrapText="1"/>
      <protection hidden="1"/>
    </xf>
    <xf numFmtId="0" fontId="4" fillId="0" borderId="0" xfId="95" applyNumberFormat="1" applyFont="1" applyFill="1" applyAlignment="1" applyProtection="1">
      <alignment horizontal="center"/>
      <protection hidden="1"/>
    </xf>
    <xf numFmtId="0" fontId="13" fillId="0" borderId="0" xfId="95" applyNumberFormat="1" applyFont="1" applyFill="1" applyAlignment="1" applyProtection="1">
      <alignment horizontal="center" vertical="center"/>
      <protection hidden="1"/>
    </xf>
    <xf numFmtId="0" fontId="13" fillId="0" borderId="0" xfId="95" applyNumberFormat="1" applyFont="1" applyFill="1" applyAlignment="1" applyProtection="1">
      <protection hidden="1"/>
    </xf>
    <xf numFmtId="0" fontId="22" fillId="0" borderId="0" xfId="95" applyNumberFormat="1" applyFont="1" applyFill="1" applyAlignment="1" applyProtection="1">
      <protection hidden="1"/>
    </xf>
    <xf numFmtId="0" fontId="11" fillId="0" borderId="0" xfId="45" applyNumberFormat="1" applyFont="1" applyFill="1" applyAlignment="1" applyProtection="1">
      <alignment vertical="top" wrapText="1"/>
      <protection hidden="1"/>
    </xf>
    <xf numFmtId="0" fontId="17" fillId="0" borderId="0" xfId="52" applyFont="1" applyAlignment="1">
      <alignment horizontal="right"/>
    </xf>
    <xf numFmtId="0" fontId="11" fillId="0" borderId="0" xfId="57" applyFont="1" applyProtection="1">
      <protection hidden="1"/>
    </xf>
    <xf numFmtId="0" fontId="11" fillId="0" borderId="0" xfId="57" applyNumberFormat="1" applyFont="1" applyFill="1" applyAlignment="1" applyProtection="1">
      <protection hidden="1"/>
    </xf>
    <xf numFmtId="0" fontId="11" fillId="0" borderId="0" xfId="57" applyNumberFormat="1" applyFont="1" applyFill="1" applyAlignment="1" applyProtection="1">
      <alignment vertical="top" wrapText="1"/>
      <protection hidden="1"/>
    </xf>
    <xf numFmtId="0" fontId="22" fillId="0" borderId="0" xfId="57" applyNumberFormat="1" applyFont="1" applyFill="1" applyBorder="1" applyAlignment="1" applyProtection="1">
      <alignment horizontal="center"/>
      <protection hidden="1"/>
    </xf>
    <xf numFmtId="168" fontId="22" fillId="0" borderId="0" xfId="57" applyNumberFormat="1" applyFont="1" applyFill="1" applyBorder="1" applyAlignment="1" applyProtection="1">
      <protection hidden="1"/>
    </xf>
    <xf numFmtId="168" fontId="22" fillId="0" borderId="0" xfId="57" applyNumberFormat="1" applyFont="1" applyFill="1" applyBorder="1" applyAlignment="1" applyProtection="1">
      <alignment horizontal="right"/>
      <protection hidden="1"/>
    </xf>
    <xf numFmtId="168" fontId="17" fillId="0" borderId="0" xfId="57" applyNumberFormat="1" applyFont="1" applyFill="1" applyBorder="1" applyAlignment="1" applyProtection="1">
      <protection hidden="1"/>
    </xf>
    <xf numFmtId="0" fontId="17" fillId="0" borderId="0" xfId="57" applyNumberFormat="1" applyFont="1" applyFill="1" applyAlignment="1" applyProtection="1">
      <alignment horizontal="centerContinuous" vertical="top" wrapText="1"/>
      <protection hidden="1"/>
    </xf>
    <xf numFmtId="170" fontId="22" fillId="0" borderId="0" xfId="57" applyNumberFormat="1" applyFont="1" applyFill="1" applyBorder="1" applyAlignment="1" applyProtection="1">
      <protection hidden="1"/>
    </xf>
    <xf numFmtId="0" fontId="4" fillId="0" borderId="0" xfId="57" applyFont="1" applyBorder="1" applyProtection="1">
      <protection hidden="1"/>
    </xf>
    <xf numFmtId="167" fontId="29" fillId="0" borderId="2" xfId="0" applyNumberFormat="1" applyFont="1" applyBorder="1"/>
    <xf numFmtId="0" fontId="2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17" fillId="0" borderId="0" xfId="3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48" applyFont="1" applyAlignment="1" applyProtection="1">
      <alignment horizontal="right"/>
      <protection hidden="1"/>
    </xf>
    <xf numFmtId="0" fontId="34" fillId="0" borderId="0" xfId="3" applyFont="1" applyFill="1" applyAlignment="1">
      <alignment horizontal="right" vertical="center"/>
    </xf>
    <xf numFmtId="164" fontId="11" fillId="0" borderId="0" xfId="4" applyNumberFormat="1" applyFont="1" applyFill="1" applyAlignment="1">
      <alignment horizontal="center"/>
    </xf>
    <xf numFmtId="0" fontId="11" fillId="0" borderId="0" xfId="4" applyFont="1" applyFill="1" applyAlignment="1">
      <alignment horizontal="center"/>
    </xf>
    <xf numFmtId="0" fontId="4" fillId="0" borderId="0" xfId="0" applyFont="1" applyAlignment="1">
      <alignment horizontal="right"/>
    </xf>
    <xf numFmtId="0" fontId="11" fillId="0" borderId="0" xfId="45" applyNumberFormat="1" applyFont="1" applyFill="1" applyAlignment="1" applyProtection="1">
      <alignment horizontal="center" vertical="top"/>
      <protection hidden="1"/>
    </xf>
    <xf numFmtId="0" fontId="11" fillId="0" borderId="0" xfId="45" applyNumberFormat="1" applyFont="1" applyFill="1" applyAlignment="1" applyProtection="1">
      <alignment horizontal="center" vertical="top" wrapText="1"/>
      <protection hidden="1"/>
    </xf>
    <xf numFmtId="0" fontId="11" fillId="0" borderId="0" xfId="57" applyNumberFormat="1" applyFont="1" applyFill="1" applyAlignment="1" applyProtection="1">
      <alignment horizontal="center" vertical="top"/>
      <protection hidden="1"/>
    </xf>
    <xf numFmtId="0" fontId="11" fillId="0" borderId="0" xfId="57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57" applyFont="1" applyAlignment="1" applyProtection="1">
      <alignment horizontal="center"/>
      <protection hidden="1"/>
    </xf>
    <xf numFmtId="0" fontId="11" fillId="0" borderId="0" xfId="57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16">
    <cellStyle name="Обычный" xfId="0" builtinId="0"/>
    <cellStyle name="Обычный 2" xfId="1"/>
    <cellStyle name="Обычный 2 10" xfId="20"/>
    <cellStyle name="Обычный 2 11" xfId="18"/>
    <cellStyle name="Обычный 2 12" xfId="9"/>
    <cellStyle name="Обычный 2 13" xfId="8"/>
    <cellStyle name="Обычный 2 14" xfId="19"/>
    <cellStyle name="Обычный 2 14 2" xfId="57"/>
    <cellStyle name="Обычный 2 15" xfId="21"/>
    <cellStyle name="Обычный 2 16" xfId="22"/>
    <cellStyle name="Обычный 2 17" xfId="23"/>
    <cellStyle name="Обычный 2 18" xfId="24"/>
    <cellStyle name="Обычный 2 19" xfId="25"/>
    <cellStyle name="Обычный 2 2" xfId="7"/>
    <cellStyle name="Обычный 2 2 2" xfId="17"/>
    <cellStyle name="Обычный 2 2 3" xfId="48"/>
    <cellStyle name="Обычный 2 20" xfId="26"/>
    <cellStyle name="Обычный 2 21" xfId="27"/>
    <cellStyle name="Обычный 2 22" xfId="28"/>
    <cellStyle name="Обычный 2 23" xfId="29"/>
    <cellStyle name="Обычный 2 24" xfId="30"/>
    <cellStyle name="Обычный 2 25" xfId="31"/>
    <cellStyle name="Обычный 2 26" xfId="45"/>
    <cellStyle name="Обычный 2 27" xfId="47"/>
    <cellStyle name="Обычный 2 28" xfId="46"/>
    <cellStyle name="Обычный 2 29" xfId="58"/>
    <cellStyle name="Обычный 2 3" xfId="16"/>
    <cellStyle name="Обычный 2 3 2" xfId="51"/>
    <cellStyle name="Обычный 2 30" xfId="60"/>
    <cellStyle name="Обычный 2 31" xfId="61"/>
    <cellStyle name="Обычный 2 32" xfId="62"/>
    <cellStyle name="Обычный 2 33" xfId="63"/>
    <cellStyle name="Обычный 2 34" xfId="64"/>
    <cellStyle name="Обычный 2 35" xfId="65"/>
    <cellStyle name="Обычный 2 36" xfId="66"/>
    <cellStyle name="Обычный 2 37" xfId="67"/>
    <cellStyle name="Обычный 2 38" xfId="68"/>
    <cellStyle name="Обычный 2 39" xfId="69"/>
    <cellStyle name="Обычный 2 4" xfId="15"/>
    <cellStyle name="Обычный 2 4 2" xfId="50"/>
    <cellStyle name="Обычный 2 40" xfId="70"/>
    <cellStyle name="Обычный 2 41" xfId="71"/>
    <cellStyle name="Обычный 2 42" xfId="72"/>
    <cellStyle name="Обычный 2 43" xfId="74"/>
    <cellStyle name="Обычный 2 44" xfId="75"/>
    <cellStyle name="Обычный 2 45" xfId="76"/>
    <cellStyle name="Обычный 2 46" xfId="77"/>
    <cellStyle name="Обычный 2 47" xfId="78"/>
    <cellStyle name="Обычный 2 48" xfId="79"/>
    <cellStyle name="Обычный 2 49" xfId="81"/>
    <cellStyle name="Обычный 2 5" xfId="14"/>
    <cellStyle name="Обычный 2 5 2" xfId="49"/>
    <cellStyle name="Обычный 2 50" xfId="82"/>
    <cellStyle name="Обычный 2 51" xfId="83"/>
    <cellStyle name="Обычный 2 52" xfId="84"/>
    <cellStyle name="Обычный 2 53" xfId="89"/>
    <cellStyle name="Обычный 2 54" xfId="91"/>
    <cellStyle name="Обычный 2 55" xfId="92"/>
    <cellStyle name="Обычный 2 56" xfId="93"/>
    <cellStyle name="Обычный 2 57" xfId="95"/>
    <cellStyle name="Обычный 2 57 2" xfId="107"/>
    <cellStyle name="Обычный 2 57 3" xfId="108"/>
    <cellStyle name="Обычный 2 57 4" xfId="109"/>
    <cellStyle name="Обычный 2 58" xfId="96"/>
    <cellStyle name="Обычный 2 59" xfId="97"/>
    <cellStyle name="Обычный 2 6" xfId="13"/>
    <cellStyle name="Обычный 2 60" xfId="98"/>
    <cellStyle name="Обычный 2 61" xfId="99"/>
    <cellStyle name="Обычный 2 62" xfId="100"/>
    <cellStyle name="Обычный 2 63" xfId="110"/>
    <cellStyle name="Обычный 2 64" xfId="111"/>
    <cellStyle name="Обычный 2 65" xfId="112"/>
    <cellStyle name="Обычный 2 7" xfId="12"/>
    <cellStyle name="Обычный 2 8" xfId="11"/>
    <cellStyle name="Обычный 2 9" xfId="10"/>
    <cellStyle name="Обычный 3" xfId="2"/>
    <cellStyle name="Обычный 3 10" xfId="32"/>
    <cellStyle name="Обычный 3 11" xfId="33"/>
    <cellStyle name="Обычный 3 12" xfId="34"/>
    <cellStyle name="Обычный 3 13" xfId="35"/>
    <cellStyle name="Обычный 3 14" xfId="52"/>
    <cellStyle name="Обычный 3 14 2" xfId="53"/>
    <cellStyle name="Обычный 3 14 2 2" xfId="59"/>
    <cellStyle name="Обычный 3 15" xfId="54"/>
    <cellStyle name="Обычный 3 16" xfId="55"/>
    <cellStyle name="Обычный 3 17" xfId="73"/>
    <cellStyle name="Обычный 3 18" xfId="80"/>
    <cellStyle name="Обычный 3 19" xfId="85"/>
    <cellStyle name="Обычный 3 2" xfId="36"/>
    <cellStyle name="Обычный 3 20" xfId="86"/>
    <cellStyle name="Обычный 3 21" xfId="87"/>
    <cellStyle name="Обычный 3 22" xfId="88"/>
    <cellStyle name="Обычный 3 23" xfId="90"/>
    <cellStyle name="Обычный 3 24" xfId="101"/>
    <cellStyle name="Обычный 3 25" xfId="102"/>
    <cellStyle name="Обычный 3 26" xfId="103"/>
    <cellStyle name="Обычный 3 27" xfId="104"/>
    <cellStyle name="Обычный 3 28" xfId="105"/>
    <cellStyle name="Обычный 3 29" xfId="106"/>
    <cellStyle name="Обычный 3 3" xfId="37"/>
    <cellStyle name="Обычный 3 30" xfId="113"/>
    <cellStyle name="Обычный 3 31" xfId="114"/>
    <cellStyle name="Обычный 3 32" xfId="115"/>
    <cellStyle name="Обычный 3 4" xfId="38"/>
    <cellStyle name="Обычный 3 5" xfId="39"/>
    <cellStyle name="Обычный 3 6" xfId="40"/>
    <cellStyle name="Обычный 3 7" xfId="41"/>
    <cellStyle name="Обычный 3 8" xfId="42"/>
    <cellStyle name="Обычный 3 9" xfId="43"/>
    <cellStyle name="Обычный 4" xfId="44"/>
    <cellStyle name="Обычный 5" xfId="56"/>
    <cellStyle name="Обычный 5 2" xfId="94"/>
    <cellStyle name="Обычный_Прил к З-ну2008 после поправок" xfId="3"/>
    <cellStyle name="Обычный_республиканский  2005 г" xfId="4"/>
    <cellStyle name="Тысячи [0]_Лист1" xfId="5"/>
    <cellStyle name="Тысячи_Лист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tabColor rgb="FF7030A0"/>
  </sheetPr>
  <dimension ref="A1:F285"/>
  <sheetViews>
    <sheetView workbookViewId="0">
      <selection activeCell="D15" sqref="D15"/>
    </sheetView>
  </sheetViews>
  <sheetFormatPr defaultRowHeight="15"/>
  <cols>
    <col min="1" max="1" width="21.5703125" style="2" customWidth="1"/>
    <col min="2" max="2" width="58.42578125" style="2" customWidth="1"/>
    <col min="3" max="5" width="11.7109375" style="2" customWidth="1"/>
    <col min="6" max="6" width="9.140625" style="2"/>
    <col min="7" max="7" width="10.140625" style="2" customWidth="1"/>
    <col min="8" max="16384" width="9.140625" style="2"/>
  </cols>
  <sheetData>
    <row r="1" spans="1:6" ht="15" customHeight="1">
      <c r="B1" s="12"/>
      <c r="C1" s="12"/>
      <c r="D1" s="12"/>
      <c r="E1" s="214" t="s">
        <v>633</v>
      </c>
    </row>
    <row r="2" spans="1:6" ht="12.75" customHeight="1">
      <c r="B2" s="64"/>
      <c r="C2" s="64"/>
      <c r="D2" s="64"/>
      <c r="E2" s="215" t="s">
        <v>586</v>
      </c>
      <c r="F2" s="64"/>
    </row>
    <row r="3" spans="1:6" ht="12.75" customHeight="1">
      <c r="A3" s="139"/>
      <c r="B3" s="139"/>
      <c r="C3" s="139"/>
      <c r="D3" s="139"/>
      <c r="E3" s="215" t="s">
        <v>371</v>
      </c>
      <c r="F3" s="64"/>
    </row>
    <row r="4" spans="1:6" ht="14.25" customHeight="1">
      <c r="B4" s="212"/>
      <c r="C4" s="212"/>
      <c r="D4" s="212"/>
      <c r="E4" s="215" t="s">
        <v>634</v>
      </c>
      <c r="F4" s="64"/>
    </row>
    <row r="5" spans="1:6" ht="15" customHeight="1">
      <c r="B5" s="64"/>
      <c r="C5" s="64"/>
      <c r="D5" s="64"/>
      <c r="E5" s="215" t="s">
        <v>635</v>
      </c>
      <c r="F5" s="64"/>
    </row>
    <row r="6" spans="1:6" ht="15" customHeight="1">
      <c r="B6" s="64"/>
      <c r="C6" s="64"/>
      <c r="D6" s="64"/>
      <c r="E6" s="215" t="s">
        <v>636</v>
      </c>
      <c r="F6" s="64"/>
    </row>
    <row r="7" spans="1:6" ht="15" customHeight="1">
      <c r="A7" s="220"/>
      <c r="B7" s="220"/>
      <c r="C7" s="220"/>
      <c r="D7" s="220"/>
      <c r="E7" s="220"/>
      <c r="F7" s="64"/>
    </row>
    <row r="8" spans="1:6" ht="15.75" customHeight="1">
      <c r="A8" s="218"/>
      <c r="B8" s="218"/>
      <c r="C8" s="218"/>
      <c r="D8" s="218"/>
      <c r="E8" s="218"/>
    </row>
    <row r="9" spans="1:6" ht="15.75">
      <c r="A9" s="219" t="s">
        <v>367</v>
      </c>
      <c r="B9" s="219"/>
      <c r="C9" s="219"/>
      <c r="D9" s="219"/>
      <c r="E9" s="219"/>
    </row>
    <row r="10" spans="1:6" ht="15.75">
      <c r="A10" s="219" t="s">
        <v>609</v>
      </c>
      <c r="B10" s="219"/>
      <c r="C10" s="219"/>
      <c r="D10" s="219"/>
      <c r="E10" s="219"/>
    </row>
    <row r="11" spans="1:6">
      <c r="A11" s="42"/>
      <c r="B11" s="42"/>
      <c r="C11" s="138"/>
      <c r="D11" s="138"/>
      <c r="E11" s="42"/>
    </row>
    <row r="12" spans="1:6" ht="15.75" thickBot="1">
      <c r="A12" s="15"/>
      <c r="B12" s="15"/>
      <c r="C12" s="15"/>
      <c r="D12" s="15"/>
      <c r="E12" s="29" t="s">
        <v>18</v>
      </c>
    </row>
    <row r="13" spans="1:6" ht="43.5" customHeight="1" thickBot="1">
      <c r="A13" s="16" t="s">
        <v>4</v>
      </c>
      <c r="B13" s="16" t="s">
        <v>5</v>
      </c>
      <c r="C13" s="16" t="s">
        <v>2</v>
      </c>
      <c r="D13" s="16" t="s">
        <v>605</v>
      </c>
      <c r="E13" s="16" t="s">
        <v>606</v>
      </c>
    </row>
    <row r="14" spans="1:6">
      <c r="A14" s="96">
        <v>1</v>
      </c>
      <c r="B14" s="97">
        <v>2</v>
      </c>
      <c r="C14" s="97">
        <v>3</v>
      </c>
      <c r="D14" s="97">
        <v>4</v>
      </c>
      <c r="E14" s="98">
        <v>5</v>
      </c>
    </row>
    <row r="15" spans="1:6" s="3" customFormat="1" ht="17.25" customHeight="1">
      <c r="A15" s="18" t="s">
        <v>6</v>
      </c>
      <c r="B15" s="41" t="s">
        <v>72</v>
      </c>
      <c r="C15" s="44">
        <f>C16+C18+C20+C24+C26+C27+C30+C32+C34</f>
        <v>80209</v>
      </c>
      <c r="D15" s="44">
        <f>D16+D18+D20+D24+D26+D27+D30+D32+D34</f>
        <v>17677.45</v>
      </c>
      <c r="E15" s="44">
        <f>D15/C15*100</f>
        <v>22.039234998566247</v>
      </c>
    </row>
    <row r="16" spans="1:6" s="3" customFormat="1" ht="14.25">
      <c r="A16" s="18" t="s">
        <v>7</v>
      </c>
      <c r="B16" s="20" t="s">
        <v>49</v>
      </c>
      <c r="C16" s="44">
        <f>C17</f>
        <v>56970</v>
      </c>
      <c r="D16" s="44">
        <f>D17</f>
        <v>13404.1</v>
      </c>
      <c r="E16" s="44">
        <f t="shared" ref="E16:E78" si="0">D16/C16*100</f>
        <v>23.528348253466739</v>
      </c>
    </row>
    <row r="17" spans="1:5" s="3" customFormat="1" ht="14.25">
      <c r="A17" s="21" t="s">
        <v>8</v>
      </c>
      <c r="B17" s="22" t="s">
        <v>9</v>
      </c>
      <c r="C17" s="55">
        <v>56970</v>
      </c>
      <c r="D17" s="55">
        <v>13404.1</v>
      </c>
      <c r="E17" s="44">
        <f t="shared" si="0"/>
        <v>23.528348253466739</v>
      </c>
    </row>
    <row r="18" spans="1:5" s="3" customFormat="1" ht="25.5">
      <c r="A18" s="18" t="s">
        <v>50</v>
      </c>
      <c r="B18" s="20" t="s">
        <v>51</v>
      </c>
      <c r="C18" s="44">
        <f>C19</f>
        <v>2744</v>
      </c>
      <c r="D18" s="44">
        <f>D19</f>
        <v>635.70000000000005</v>
      </c>
      <c r="E18" s="44">
        <f t="shared" si="0"/>
        <v>23.166909620991255</v>
      </c>
    </row>
    <row r="19" spans="1:5" s="3" customFormat="1" ht="25.5">
      <c r="A19" s="21" t="s">
        <v>52</v>
      </c>
      <c r="B19" s="22" t="s">
        <v>73</v>
      </c>
      <c r="C19" s="55">
        <v>2744</v>
      </c>
      <c r="D19" s="55">
        <v>635.70000000000005</v>
      </c>
      <c r="E19" s="44">
        <f t="shared" si="0"/>
        <v>23.166909620991255</v>
      </c>
    </row>
    <row r="20" spans="1:5" s="3" customFormat="1" ht="14.25">
      <c r="A20" s="18" t="s">
        <v>10</v>
      </c>
      <c r="B20" s="20" t="s">
        <v>11</v>
      </c>
      <c r="C20" s="44">
        <f>SUM(C21:C23)</f>
        <v>7128</v>
      </c>
      <c r="D20" s="44">
        <f>SUM(D21:D23)</f>
        <v>1200.75</v>
      </c>
      <c r="E20" s="44">
        <f t="shared" si="0"/>
        <v>16.845538720538723</v>
      </c>
    </row>
    <row r="21" spans="1:5" s="3" customFormat="1" ht="25.5">
      <c r="A21" s="21" t="s">
        <v>66</v>
      </c>
      <c r="B21" s="22" t="s">
        <v>40</v>
      </c>
      <c r="C21" s="55">
        <v>266</v>
      </c>
      <c r="D21" s="55">
        <v>265.7</v>
      </c>
      <c r="E21" s="44">
        <f t="shared" si="0"/>
        <v>99.887218045112775</v>
      </c>
    </row>
    <row r="22" spans="1:5" s="3" customFormat="1" ht="25.5">
      <c r="A22" s="21" t="s">
        <v>67</v>
      </c>
      <c r="B22" s="22" t="s">
        <v>0</v>
      </c>
      <c r="C22" s="55">
        <v>6744</v>
      </c>
      <c r="D22" s="55">
        <v>923.55</v>
      </c>
      <c r="E22" s="44">
        <f t="shared" si="0"/>
        <v>13.694395017793592</v>
      </c>
    </row>
    <row r="23" spans="1:5" s="3" customFormat="1" ht="16.5" customHeight="1">
      <c r="A23" s="21" t="s">
        <v>68</v>
      </c>
      <c r="B23" s="22" t="s">
        <v>12</v>
      </c>
      <c r="C23" s="55">
        <v>118</v>
      </c>
      <c r="D23" s="55">
        <v>11.5</v>
      </c>
      <c r="E23" s="44">
        <f t="shared" si="0"/>
        <v>9.7457627118644066</v>
      </c>
    </row>
    <row r="24" spans="1:5" s="3" customFormat="1" ht="16.5" customHeight="1">
      <c r="A24" s="18" t="s">
        <v>74</v>
      </c>
      <c r="B24" s="20" t="s">
        <v>13</v>
      </c>
      <c r="C24" s="44">
        <f>SUM(C25:C25)</f>
        <v>7603</v>
      </c>
      <c r="D24" s="44">
        <f>SUM(D25:D25)</f>
        <v>769.4</v>
      </c>
      <c r="E24" s="44">
        <f t="shared" si="0"/>
        <v>10.119689596212021</v>
      </c>
    </row>
    <row r="25" spans="1:5" s="3" customFormat="1" ht="17.25" customHeight="1">
      <c r="A25" s="21" t="s">
        <v>69</v>
      </c>
      <c r="B25" s="22" t="s">
        <v>14</v>
      </c>
      <c r="C25" s="55">
        <v>7603</v>
      </c>
      <c r="D25" s="55">
        <v>769.4</v>
      </c>
      <c r="E25" s="44">
        <f t="shared" si="0"/>
        <v>10.119689596212021</v>
      </c>
    </row>
    <row r="26" spans="1:5" s="3" customFormat="1" ht="18" customHeight="1">
      <c r="A26" s="24" t="s">
        <v>53</v>
      </c>
      <c r="B26" s="25" t="s">
        <v>15</v>
      </c>
      <c r="C26" s="56">
        <v>2200</v>
      </c>
      <c r="D26" s="56">
        <v>895.5</v>
      </c>
      <c r="E26" s="44">
        <f t="shared" si="0"/>
        <v>40.704545454545453</v>
      </c>
    </row>
    <row r="27" spans="1:5" s="3" customFormat="1" ht="38.25">
      <c r="A27" s="18" t="s">
        <v>16</v>
      </c>
      <c r="B27" s="25" t="s">
        <v>17</v>
      </c>
      <c r="C27" s="56">
        <f>C28+C29</f>
        <v>1602</v>
      </c>
      <c r="D27" s="56">
        <f>D28+D29</f>
        <v>418.5</v>
      </c>
      <c r="E27" s="44">
        <f t="shared" si="0"/>
        <v>26.123595505617981</v>
      </c>
    </row>
    <row r="28" spans="1:5" s="3" customFormat="1" ht="64.5" customHeight="1">
      <c r="A28" s="21" t="s">
        <v>70</v>
      </c>
      <c r="B28" s="27" t="s">
        <v>75</v>
      </c>
      <c r="C28" s="57">
        <v>905</v>
      </c>
      <c r="D28" s="57">
        <v>264.8</v>
      </c>
      <c r="E28" s="44">
        <f t="shared" si="0"/>
        <v>29.259668508287294</v>
      </c>
    </row>
    <row r="29" spans="1:5" s="3" customFormat="1" ht="69.75" customHeight="1">
      <c r="A29" s="26" t="s">
        <v>54</v>
      </c>
      <c r="B29" s="23" t="s">
        <v>76</v>
      </c>
      <c r="C29" s="57">
        <v>697</v>
      </c>
      <c r="D29" s="57">
        <v>153.69999999999999</v>
      </c>
      <c r="E29" s="44">
        <f t="shared" si="0"/>
        <v>22.051649928263988</v>
      </c>
    </row>
    <row r="30" spans="1:5" s="3" customFormat="1" ht="21.75" customHeight="1">
      <c r="A30" s="18" t="s">
        <v>19</v>
      </c>
      <c r="B30" s="25" t="s">
        <v>20</v>
      </c>
      <c r="C30" s="56">
        <f>C31</f>
        <v>707</v>
      </c>
      <c r="D30" s="56">
        <f>D31</f>
        <v>195</v>
      </c>
      <c r="E30" s="44">
        <f t="shared" si="0"/>
        <v>27.581329561527578</v>
      </c>
    </row>
    <row r="31" spans="1:5" s="3" customFormat="1" ht="17.25" customHeight="1">
      <c r="A31" s="21" t="s">
        <v>21</v>
      </c>
      <c r="B31" s="23" t="s">
        <v>22</v>
      </c>
      <c r="C31" s="57">
        <v>707</v>
      </c>
      <c r="D31" s="57">
        <v>195</v>
      </c>
      <c r="E31" s="44">
        <f t="shared" si="0"/>
        <v>27.581329561527578</v>
      </c>
    </row>
    <row r="32" spans="1:5" s="3" customFormat="1" ht="31.5" customHeight="1">
      <c r="A32" s="18" t="s">
        <v>23</v>
      </c>
      <c r="B32" s="25" t="s">
        <v>24</v>
      </c>
      <c r="C32" s="56">
        <f>C33</f>
        <v>105</v>
      </c>
      <c r="D32" s="56">
        <f>D33</f>
        <v>17.899999999999999</v>
      </c>
      <c r="E32" s="44">
        <f t="shared" si="0"/>
        <v>17.047619047619047</v>
      </c>
    </row>
    <row r="33" spans="1:5" s="3" customFormat="1" ht="25.5">
      <c r="A33" s="26" t="s">
        <v>71</v>
      </c>
      <c r="B33" s="27" t="s">
        <v>77</v>
      </c>
      <c r="C33" s="57">
        <v>105</v>
      </c>
      <c r="D33" s="57">
        <v>17.899999999999999</v>
      </c>
      <c r="E33" s="44">
        <f t="shared" si="0"/>
        <v>17.047619047619047</v>
      </c>
    </row>
    <row r="34" spans="1:5" ht="17.25" customHeight="1">
      <c r="A34" s="18" t="s">
        <v>25</v>
      </c>
      <c r="B34" s="25" t="s">
        <v>26</v>
      </c>
      <c r="C34" s="56">
        <v>1150</v>
      </c>
      <c r="D34" s="56">
        <v>140.6</v>
      </c>
      <c r="E34" s="44">
        <f t="shared" si="0"/>
        <v>12.226086956521739</v>
      </c>
    </row>
    <row r="35" spans="1:5" s="1" customFormat="1" ht="21.75" customHeight="1">
      <c r="A35" s="32" t="s">
        <v>27</v>
      </c>
      <c r="B35" s="33" t="s">
        <v>28</v>
      </c>
      <c r="C35" s="150">
        <f>C36</f>
        <v>768240.63469999982</v>
      </c>
      <c r="D35" s="58">
        <f>D36</f>
        <v>197488.10298</v>
      </c>
      <c r="E35" s="44">
        <f t="shared" si="0"/>
        <v>25.706542203032473</v>
      </c>
    </row>
    <row r="36" spans="1:5" s="1" customFormat="1" ht="30" customHeight="1">
      <c r="A36" s="43" t="s">
        <v>588</v>
      </c>
      <c r="B36" s="33" t="s">
        <v>29</v>
      </c>
      <c r="C36" s="151">
        <f>C37+C52+C40</f>
        <v>768240.63469999982</v>
      </c>
      <c r="D36" s="59">
        <f>D37+D52+D40</f>
        <v>197488.10298</v>
      </c>
      <c r="E36" s="44">
        <f t="shared" si="0"/>
        <v>25.706542203032473</v>
      </c>
    </row>
    <row r="37" spans="1:5" s="1" customFormat="1" ht="24.75" customHeight="1">
      <c r="A37" s="43" t="s">
        <v>589</v>
      </c>
      <c r="B37" s="33" t="s">
        <v>78</v>
      </c>
      <c r="C37" s="151">
        <f>C38+C39</f>
        <v>156752.5</v>
      </c>
      <c r="D37" s="59">
        <f>D38+D39</f>
        <v>39008</v>
      </c>
      <c r="E37" s="44">
        <f t="shared" si="0"/>
        <v>24.885089552000768</v>
      </c>
    </row>
    <row r="38" spans="1:5" s="1" customFormat="1" ht="25.5">
      <c r="A38" s="34" t="s">
        <v>349</v>
      </c>
      <c r="B38" s="45" t="s">
        <v>85</v>
      </c>
      <c r="C38" s="152">
        <v>107549.9</v>
      </c>
      <c r="D38" s="46">
        <v>30452</v>
      </c>
      <c r="E38" s="44">
        <f t="shared" si="0"/>
        <v>28.314298758064865</v>
      </c>
    </row>
    <row r="39" spans="1:5" s="1" customFormat="1" ht="38.25">
      <c r="A39" s="36" t="s">
        <v>350</v>
      </c>
      <c r="B39" s="45" t="s">
        <v>86</v>
      </c>
      <c r="C39" s="152">
        <v>49202.6</v>
      </c>
      <c r="D39" s="46">
        <v>8556</v>
      </c>
      <c r="E39" s="44">
        <f t="shared" si="0"/>
        <v>17.389324954372331</v>
      </c>
    </row>
    <row r="40" spans="1:5" s="1" customFormat="1" ht="33.75" customHeight="1">
      <c r="A40" s="18" t="s">
        <v>361</v>
      </c>
      <c r="B40" s="94" t="s">
        <v>107</v>
      </c>
      <c r="C40" s="151">
        <f>C41+C42+C43+C44+C45+C49+C50+C51</f>
        <v>52193.304700000001</v>
      </c>
      <c r="D40" s="59">
        <f>D41+D42+D43+D44+D45+D49+D50+D51</f>
        <v>12610</v>
      </c>
      <c r="E40" s="44">
        <f t="shared" si="0"/>
        <v>24.160186967429176</v>
      </c>
    </row>
    <row r="41" spans="1:5" s="155" customFormat="1">
      <c r="A41" s="153" t="s">
        <v>607</v>
      </c>
      <c r="B41" s="154" t="s">
        <v>608</v>
      </c>
      <c r="C41" s="152">
        <v>58.5047</v>
      </c>
      <c r="D41" s="46"/>
      <c r="E41" s="44">
        <f t="shared" si="0"/>
        <v>0</v>
      </c>
    </row>
    <row r="42" spans="1:5" ht="68.25" customHeight="1">
      <c r="A42" s="34" t="s">
        <v>362</v>
      </c>
      <c r="B42" s="48" t="s">
        <v>103</v>
      </c>
      <c r="C42" s="152">
        <v>10230</v>
      </c>
      <c r="D42" s="46"/>
      <c r="E42" s="44">
        <f t="shared" si="0"/>
        <v>0</v>
      </c>
    </row>
    <row r="43" spans="1:5" s="1" customFormat="1" ht="63.75">
      <c r="A43" s="34" t="s">
        <v>362</v>
      </c>
      <c r="B43" s="45" t="s">
        <v>87</v>
      </c>
      <c r="C43" s="152">
        <v>33610</v>
      </c>
      <c r="D43" s="46">
        <v>12610</v>
      </c>
      <c r="E43" s="44">
        <f t="shared" si="0"/>
        <v>37.518595656054742</v>
      </c>
    </row>
    <row r="44" spans="1:5" ht="38.25">
      <c r="A44" s="34" t="s">
        <v>362</v>
      </c>
      <c r="B44" s="45" t="s">
        <v>102</v>
      </c>
      <c r="C44" s="152">
        <v>1313.3</v>
      </c>
      <c r="D44" s="46"/>
      <c r="E44" s="44">
        <f t="shared" si="0"/>
        <v>0</v>
      </c>
    </row>
    <row r="45" spans="1:5" s="1" customFormat="1" ht="16.5" customHeight="1">
      <c r="A45" s="34" t="s">
        <v>362</v>
      </c>
      <c r="B45" s="45" t="s">
        <v>88</v>
      </c>
      <c r="C45" s="152">
        <v>2373</v>
      </c>
      <c r="D45" s="46"/>
      <c r="E45" s="44">
        <f t="shared" si="0"/>
        <v>0</v>
      </c>
    </row>
    <row r="46" spans="1:5" s="1" customFormat="1" ht="46.5" hidden="1" customHeight="1">
      <c r="A46" s="34" t="s">
        <v>79</v>
      </c>
      <c r="B46" s="37" t="s">
        <v>62</v>
      </c>
      <c r="C46" s="152"/>
      <c r="D46" s="46"/>
      <c r="E46" s="44" t="e">
        <f t="shared" si="0"/>
        <v>#DIV/0!</v>
      </c>
    </row>
    <row r="47" spans="1:5" s="1" customFormat="1" ht="130.5" hidden="1" customHeight="1">
      <c r="A47" s="34" t="s">
        <v>79</v>
      </c>
      <c r="B47" s="40" t="s">
        <v>65</v>
      </c>
      <c r="C47" s="152"/>
      <c r="D47" s="46"/>
      <c r="E47" s="44" t="e">
        <f t="shared" si="0"/>
        <v>#DIV/0!</v>
      </c>
    </row>
    <row r="48" spans="1:5" s="1" customFormat="1" ht="39" hidden="1" customHeight="1">
      <c r="A48" s="34" t="s">
        <v>82</v>
      </c>
      <c r="B48" s="37" t="s">
        <v>63</v>
      </c>
      <c r="C48" s="152"/>
      <c r="D48" s="46"/>
      <c r="E48" s="44" t="e">
        <f t="shared" si="0"/>
        <v>#DIV/0!</v>
      </c>
    </row>
    <row r="49" spans="1:5" ht="42" customHeight="1">
      <c r="A49" s="34" t="s">
        <v>363</v>
      </c>
      <c r="B49" s="99" t="s">
        <v>56</v>
      </c>
      <c r="C49" s="152">
        <v>2110</v>
      </c>
      <c r="D49" s="46"/>
      <c r="E49" s="44">
        <f t="shared" si="0"/>
        <v>0</v>
      </c>
    </row>
    <row r="50" spans="1:5" ht="38.25" customHeight="1">
      <c r="A50" s="34" t="s">
        <v>362</v>
      </c>
      <c r="B50" s="39" t="s">
        <v>105</v>
      </c>
      <c r="C50" s="152">
        <v>1964</v>
      </c>
      <c r="D50" s="46"/>
      <c r="E50" s="44">
        <f t="shared" si="0"/>
        <v>0</v>
      </c>
    </row>
    <row r="51" spans="1:5" ht="42" customHeight="1">
      <c r="A51" s="34" t="s">
        <v>364</v>
      </c>
      <c r="B51" s="99" t="s">
        <v>55</v>
      </c>
      <c r="C51" s="152">
        <v>534.5</v>
      </c>
      <c r="D51" s="46"/>
      <c r="E51" s="44">
        <f t="shared" si="0"/>
        <v>0</v>
      </c>
    </row>
    <row r="52" spans="1:5" s="1" customFormat="1">
      <c r="A52" s="38" t="s">
        <v>351</v>
      </c>
      <c r="B52" s="33" t="s">
        <v>80</v>
      </c>
      <c r="C52" s="151">
        <f>C53+C56+C57+C58+C59+C60+C61+C62+C63+C64+C65+C66+C67+C68+C69+C70+C71+C72+C73+C76+C77</f>
        <v>559294.82999999984</v>
      </c>
      <c r="D52" s="59">
        <f>D53+D56+D57+D58+D59+D60+D61+D62+D63+D64+D65+D66+D67+D68+D69+D70+D71+D72+D73+D76+D77</f>
        <v>145870.10298</v>
      </c>
      <c r="E52" s="44">
        <f t="shared" si="0"/>
        <v>26.081074802711846</v>
      </c>
    </row>
    <row r="53" spans="1:5" s="1" customFormat="1" ht="151.5" customHeight="1">
      <c r="A53" s="34" t="s">
        <v>352</v>
      </c>
      <c r="B53" s="45" t="s">
        <v>89</v>
      </c>
      <c r="C53" s="152">
        <f>C54+C55</f>
        <v>386430</v>
      </c>
      <c r="D53" s="46">
        <f>D54+D55</f>
        <v>103757</v>
      </c>
      <c r="E53" s="44">
        <f t="shared" si="0"/>
        <v>26.850141034598764</v>
      </c>
    </row>
    <row r="54" spans="1:5" s="1" customFormat="1" ht="70.5" customHeight="1">
      <c r="A54" s="34" t="s">
        <v>352</v>
      </c>
      <c r="B54" s="45" t="s">
        <v>90</v>
      </c>
      <c r="C54" s="152">
        <v>307733</v>
      </c>
      <c r="D54" s="46">
        <v>21820.75</v>
      </c>
      <c r="E54" s="44">
        <f t="shared" si="0"/>
        <v>7.090805990907703</v>
      </c>
    </row>
    <row r="55" spans="1:5" s="1" customFormat="1" ht="18.75" customHeight="1">
      <c r="A55" s="34" t="s">
        <v>352</v>
      </c>
      <c r="B55" s="45" t="s">
        <v>91</v>
      </c>
      <c r="C55" s="152">
        <v>78697</v>
      </c>
      <c r="D55" s="46">
        <v>81936.25</v>
      </c>
      <c r="E55" s="44">
        <f t="shared" si="0"/>
        <v>104.11610353634828</v>
      </c>
    </row>
    <row r="56" spans="1:5" s="1" customFormat="1" ht="44.25" customHeight="1">
      <c r="A56" s="34" t="s">
        <v>352</v>
      </c>
      <c r="B56" s="39" t="s">
        <v>98</v>
      </c>
      <c r="C56" s="156">
        <v>10</v>
      </c>
      <c r="D56" s="60"/>
      <c r="E56" s="44">
        <f t="shared" si="0"/>
        <v>0</v>
      </c>
    </row>
    <row r="57" spans="1:5" s="1" customFormat="1" ht="35.25" customHeight="1">
      <c r="A57" s="34" t="s">
        <v>352</v>
      </c>
      <c r="B57" s="45" t="s">
        <v>92</v>
      </c>
      <c r="C57" s="152">
        <v>7730.9</v>
      </c>
      <c r="D57" s="46">
        <v>1849.3624500000001</v>
      </c>
      <c r="E57" s="44">
        <f t="shared" si="0"/>
        <v>23.921696697667802</v>
      </c>
    </row>
    <row r="58" spans="1:5" s="1" customFormat="1" ht="25.5">
      <c r="A58" s="34" t="s">
        <v>352</v>
      </c>
      <c r="B58" s="35" t="s">
        <v>93</v>
      </c>
      <c r="C58" s="152">
        <v>15475.8</v>
      </c>
      <c r="D58" s="46">
        <v>2828.42</v>
      </c>
      <c r="E58" s="44">
        <f t="shared" si="0"/>
        <v>18.276405743160289</v>
      </c>
    </row>
    <row r="59" spans="1:5" s="1" customFormat="1" ht="39" customHeight="1">
      <c r="A59" s="30" t="s">
        <v>353</v>
      </c>
      <c r="B59" s="99" t="s">
        <v>57</v>
      </c>
      <c r="C59" s="152">
        <v>46.3</v>
      </c>
      <c r="D59" s="46">
        <v>11.158060000000001</v>
      </c>
      <c r="E59" s="44">
        <f t="shared" si="0"/>
        <v>24.099481641468685</v>
      </c>
    </row>
    <row r="60" spans="1:5" s="1" customFormat="1" ht="27.75" customHeight="1">
      <c r="A60" s="34" t="s">
        <v>354</v>
      </c>
      <c r="B60" s="35" t="s">
        <v>41</v>
      </c>
      <c r="C60" s="152">
        <v>11519</v>
      </c>
      <c r="D60" s="46">
        <v>4075.1</v>
      </c>
      <c r="E60" s="44">
        <f t="shared" si="0"/>
        <v>35.377202882194638</v>
      </c>
    </row>
    <row r="61" spans="1:5" s="1" customFormat="1" ht="66.75" customHeight="1">
      <c r="A61" s="34" t="s">
        <v>352</v>
      </c>
      <c r="B61" s="45" t="s">
        <v>94</v>
      </c>
      <c r="C61" s="152">
        <v>11414.3</v>
      </c>
      <c r="D61" s="46">
        <v>3112.7</v>
      </c>
      <c r="E61" s="44">
        <f t="shared" si="0"/>
        <v>27.270178635571167</v>
      </c>
    </row>
    <row r="62" spans="1:5" s="1" customFormat="1" ht="42.75" customHeight="1">
      <c r="A62" s="30" t="s">
        <v>355</v>
      </c>
      <c r="B62" s="31" t="s">
        <v>59</v>
      </c>
      <c r="C62" s="152">
        <v>1155.0999999999999</v>
      </c>
      <c r="D62" s="46">
        <v>292.779</v>
      </c>
      <c r="E62" s="44">
        <f t="shared" si="0"/>
        <v>25.346636654835081</v>
      </c>
    </row>
    <row r="63" spans="1:5" ht="51.75" customHeight="1">
      <c r="A63" s="34" t="s">
        <v>106</v>
      </c>
      <c r="B63" s="99" t="s">
        <v>356</v>
      </c>
      <c r="C63" s="152">
        <v>43</v>
      </c>
      <c r="D63" s="46"/>
      <c r="E63" s="44">
        <f t="shared" si="0"/>
        <v>0</v>
      </c>
    </row>
    <row r="64" spans="1:5" ht="63.75">
      <c r="A64" s="34" t="s">
        <v>352</v>
      </c>
      <c r="B64" s="45" t="s">
        <v>99</v>
      </c>
      <c r="C64" s="152">
        <v>10747.23</v>
      </c>
      <c r="D64" s="46">
        <v>2814.8</v>
      </c>
      <c r="E64" s="44">
        <f t="shared" si="0"/>
        <v>26.190934780403886</v>
      </c>
    </row>
    <row r="65" spans="1:5" s="1" customFormat="1" ht="52.5" customHeight="1">
      <c r="A65" s="34" t="s">
        <v>352</v>
      </c>
      <c r="B65" s="39" t="s">
        <v>97</v>
      </c>
      <c r="C65" s="156">
        <v>1196.0999999999999</v>
      </c>
      <c r="D65" s="60">
        <v>298.89999999999998</v>
      </c>
      <c r="E65" s="44">
        <f t="shared" si="0"/>
        <v>24.989549368781873</v>
      </c>
    </row>
    <row r="66" spans="1:5" s="1" customFormat="1" ht="78" customHeight="1">
      <c r="A66" s="21" t="s">
        <v>365</v>
      </c>
      <c r="B66" s="99" t="s">
        <v>45</v>
      </c>
      <c r="C66" s="152">
        <v>60498.8</v>
      </c>
      <c r="D66" s="46">
        <v>12783.965459999999</v>
      </c>
      <c r="E66" s="44">
        <f t="shared" si="0"/>
        <v>21.130940547581105</v>
      </c>
    </row>
    <row r="67" spans="1:5" ht="25.5">
      <c r="A67" s="34" t="s">
        <v>352</v>
      </c>
      <c r="B67" s="45" t="s">
        <v>100</v>
      </c>
      <c r="C67" s="152">
        <v>235.9</v>
      </c>
      <c r="D67" s="46"/>
      <c r="E67" s="44">
        <f t="shared" si="0"/>
        <v>0</v>
      </c>
    </row>
    <row r="68" spans="1:5" s="1" customFormat="1" ht="29.25" customHeight="1">
      <c r="A68" s="34" t="s">
        <v>352</v>
      </c>
      <c r="B68" s="45" t="s">
        <v>95</v>
      </c>
      <c r="C68" s="152">
        <v>437.2</v>
      </c>
      <c r="D68" s="46">
        <v>109.29900000000001</v>
      </c>
      <c r="E68" s="44">
        <f t="shared" si="0"/>
        <v>24.999771271729188</v>
      </c>
    </row>
    <row r="69" spans="1:5" s="1" customFormat="1" ht="44.25" customHeight="1">
      <c r="A69" s="34" t="s">
        <v>352</v>
      </c>
      <c r="B69" s="39" t="s">
        <v>43</v>
      </c>
      <c r="C69" s="156">
        <v>441.7</v>
      </c>
      <c r="D69" s="60">
        <v>110.42400000000001</v>
      </c>
      <c r="E69" s="44">
        <f t="shared" si="0"/>
        <v>24.999773601992302</v>
      </c>
    </row>
    <row r="70" spans="1:5" s="1" customFormat="1" ht="42.75" customHeight="1">
      <c r="A70" s="34" t="s">
        <v>357</v>
      </c>
      <c r="B70" s="99" t="s">
        <v>58</v>
      </c>
      <c r="C70" s="152">
        <v>33500</v>
      </c>
      <c r="D70" s="46">
        <v>9700</v>
      </c>
      <c r="E70" s="44">
        <f t="shared" si="0"/>
        <v>28.955223880597014</v>
      </c>
    </row>
    <row r="71" spans="1:5" s="1" customFormat="1" ht="25.5">
      <c r="A71" s="34" t="s">
        <v>352</v>
      </c>
      <c r="B71" s="35" t="s">
        <v>42</v>
      </c>
      <c r="C71" s="152">
        <v>506</v>
      </c>
      <c r="D71" s="46">
        <v>112.5089</v>
      </c>
      <c r="E71" s="44">
        <f t="shared" si="0"/>
        <v>22.234960474308298</v>
      </c>
    </row>
    <row r="72" spans="1:5" s="1" customFormat="1" ht="44.25" customHeight="1">
      <c r="A72" s="34" t="s">
        <v>352</v>
      </c>
      <c r="B72" s="45" t="s">
        <v>96</v>
      </c>
      <c r="C72" s="156">
        <v>2438.1999999999998</v>
      </c>
      <c r="D72" s="60"/>
      <c r="E72" s="44">
        <f t="shared" si="0"/>
        <v>0</v>
      </c>
    </row>
    <row r="73" spans="1:5" s="1" customFormat="1" ht="44.25" customHeight="1">
      <c r="A73" s="34" t="s">
        <v>358</v>
      </c>
      <c r="B73" s="99" t="s">
        <v>359</v>
      </c>
      <c r="C73" s="152">
        <v>15249.2</v>
      </c>
      <c r="D73" s="46">
        <v>4009.4361100000001</v>
      </c>
      <c r="E73" s="44">
        <f t="shared" si="0"/>
        <v>26.292763620386644</v>
      </c>
    </row>
    <row r="74" spans="1:5" s="1" customFormat="1" ht="42" hidden="1" customHeight="1">
      <c r="A74" s="34" t="s">
        <v>61</v>
      </c>
      <c r="B74" s="35" t="s">
        <v>64</v>
      </c>
      <c r="C74" s="152"/>
      <c r="D74" s="46"/>
      <c r="E74" s="44" t="e">
        <f t="shared" si="0"/>
        <v>#DIV/0!</v>
      </c>
    </row>
    <row r="75" spans="1:5" ht="51" hidden="1">
      <c r="A75" s="34" t="s">
        <v>81</v>
      </c>
      <c r="B75" s="35" t="s">
        <v>44</v>
      </c>
      <c r="C75" s="152"/>
      <c r="D75" s="46"/>
      <c r="E75" s="44" t="e">
        <f t="shared" si="0"/>
        <v>#DIV/0!</v>
      </c>
    </row>
    <row r="76" spans="1:5" ht="45" customHeight="1">
      <c r="A76" s="34" t="s">
        <v>360</v>
      </c>
      <c r="B76" s="99" t="s">
        <v>60</v>
      </c>
      <c r="C76" s="152">
        <v>7.4</v>
      </c>
      <c r="D76" s="46">
        <v>4.25</v>
      </c>
      <c r="E76" s="44">
        <f t="shared" si="0"/>
        <v>57.432432432432435</v>
      </c>
    </row>
    <row r="77" spans="1:5" ht="25.5">
      <c r="A77" s="34" t="s">
        <v>352</v>
      </c>
      <c r="B77" s="47" t="s">
        <v>101</v>
      </c>
      <c r="C77" s="152">
        <v>212.7</v>
      </c>
      <c r="D77" s="46"/>
      <c r="E77" s="44">
        <f t="shared" si="0"/>
        <v>0</v>
      </c>
    </row>
    <row r="78" spans="1:5" ht="23.25" customHeight="1">
      <c r="A78" s="32"/>
      <c r="B78" s="95" t="s">
        <v>30</v>
      </c>
      <c r="C78" s="28">
        <f>C15+C35</f>
        <v>848449.63469999982</v>
      </c>
      <c r="D78" s="28">
        <f t="shared" ref="D78" si="1">D15+D35</f>
        <v>215165.55298000001</v>
      </c>
      <c r="E78" s="44">
        <f t="shared" si="0"/>
        <v>25.359849798990087</v>
      </c>
    </row>
    <row r="79" spans="1:5">
      <c r="B79" s="4"/>
      <c r="C79" s="4"/>
      <c r="D79" s="4"/>
      <c r="E79" s="5"/>
    </row>
    <row r="80" spans="1:5">
      <c r="B80" s="6"/>
      <c r="C80" s="6"/>
      <c r="D80" s="6"/>
      <c r="E80" s="7"/>
    </row>
    <row r="81" spans="2:5">
      <c r="B81" s="13"/>
      <c r="C81" s="13"/>
      <c r="D81" s="13"/>
      <c r="E81" s="7"/>
    </row>
    <row r="82" spans="2:5">
      <c r="B82" s="13"/>
      <c r="C82" s="13"/>
      <c r="D82" s="13"/>
      <c r="E82" s="7"/>
    </row>
    <row r="83" spans="2:5">
      <c r="B83" s="6"/>
      <c r="C83" s="6"/>
      <c r="D83" s="6"/>
      <c r="E83" s="7"/>
    </row>
    <row r="84" spans="2:5">
      <c r="B84" s="6"/>
      <c r="C84" s="6"/>
      <c r="D84" s="6"/>
      <c r="E84" s="7"/>
    </row>
    <row r="85" spans="2:5">
      <c r="B85" s="6"/>
      <c r="C85" s="6"/>
      <c r="D85" s="6"/>
      <c r="E85" s="7"/>
    </row>
    <row r="86" spans="2:5">
      <c r="B86" s="6"/>
      <c r="C86" s="6"/>
      <c r="D86" s="6"/>
      <c r="E86" s="7"/>
    </row>
    <row r="87" spans="2:5">
      <c r="B87" s="6"/>
      <c r="C87" s="6"/>
      <c r="D87" s="6"/>
      <c r="E87" s="7"/>
    </row>
    <row r="88" spans="2:5">
      <c r="B88" s="6"/>
      <c r="C88" s="6"/>
      <c r="D88" s="6"/>
      <c r="E88" s="7"/>
    </row>
    <row r="89" spans="2:5">
      <c r="B89" s="6"/>
      <c r="C89" s="6"/>
      <c r="D89" s="6"/>
      <c r="E89" s="7"/>
    </row>
    <row r="90" spans="2:5">
      <c r="B90" s="6"/>
      <c r="C90" s="6"/>
      <c r="D90" s="6"/>
      <c r="E90" s="7"/>
    </row>
    <row r="91" spans="2:5">
      <c r="B91" s="6"/>
      <c r="C91" s="6"/>
      <c r="D91" s="6"/>
      <c r="E91" s="7"/>
    </row>
    <row r="92" spans="2:5">
      <c r="B92" s="6"/>
      <c r="C92" s="6"/>
      <c r="D92" s="6"/>
      <c r="E92" s="7"/>
    </row>
    <row r="93" spans="2:5">
      <c r="B93" s="6"/>
      <c r="C93" s="6"/>
      <c r="D93" s="6"/>
      <c r="E93" s="7"/>
    </row>
    <row r="94" spans="2:5">
      <c r="B94" s="6"/>
      <c r="C94" s="6"/>
      <c r="D94" s="6"/>
      <c r="E94" s="7"/>
    </row>
    <row r="95" spans="2:5">
      <c r="B95" s="6"/>
      <c r="C95" s="6"/>
      <c r="D95" s="6"/>
      <c r="E95" s="7"/>
    </row>
    <row r="96" spans="2:5">
      <c r="B96" s="6"/>
      <c r="C96" s="6"/>
      <c r="D96" s="6"/>
      <c r="E96" s="7"/>
    </row>
    <row r="97" spans="2:5">
      <c r="B97" s="6"/>
      <c r="C97" s="6"/>
      <c r="D97" s="6"/>
      <c r="E97" s="7"/>
    </row>
    <row r="98" spans="2:5">
      <c r="B98" s="6"/>
      <c r="C98" s="6"/>
      <c r="D98" s="6"/>
      <c r="E98" s="7"/>
    </row>
    <row r="99" spans="2:5">
      <c r="B99" s="6"/>
      <c r="C99" s="6"/>
      <c r="D99" s="6"/>
      <c r="E99" s="7"/>
    </row>
    <row r="100" spans="2:5">
      <c r="B100" s="6"/>
      <c r="C100" s="6"/>
      <c r="D100" s="6"/>
      <c r="E100" s="7"/>
    </row>
    <row r="101" spans="2:5">
      <c r="B101" s="6"/>
      <c r="C101" s="6"/>
      <c r="D101" s="6"/>
      <c r="E101" s="7"/>
    </row>
    <row r="102" spans="2:5">
      <c r="B102" s="6"/>
      <c r="C102" s="6"/>
      <c r="D102" s="6"/>
      <c r="E102" s="7"/>
    </row>
    <row r="103" spans="2:5">
      <c r="B103" s="6"/>
      <c r="C103" s="6"/>
      <c r="D103" s="6"/>
      <c r="E103" s="7"/>
    </row>
    <row r="104" spans="2:5">
      <c r="B104" s="6"/>
      <c r="C104" s="6"/>
      <c r="D104" s="6"/>
      <c r="E104" s="7"/>
    </row>
    <row r="105" spans="2:5">
      <c r="B105" s="6"/>
      <c r="C105" s="6"/>
      <c r="D105" s="6"/>
      <c r="E105" s="7"/>
    </row>
    <row r="106" spans="2:5">
      <c r="B106" s="6"/>
      <c r="C106" s="6"/>
      <c r="D106" s="6"/>
      <c r="E106" s="7"/>
    </row>
    <row r="107" spans="2:5">
      <c r="B107" s="6"/>
      <c r="C107" s="6"/>
      <c r="D107" s="6"/>
      <c r="E107" s="7"/>
    </row>
    <row r="108" spans="2:5">
      <c r="B108" s="6"/>
      <c r="C108" s="6"/>
      <c r="D108" s="6"/>
      <c r="E108" s="7"/>
    </row>
    <row r="109" spans="2:5">
      <c r="B109" s="6"/>
      <c r="C109" s="6"/>
      <c r="D109" s="6"/>
      <c r="E109" s="7"/>
    </row>
    <row r="110" spans="2:5">
      <c r="B110" s="6"/>
      <c r="C110" s="6"/>
      <c r="D110" s="6"/>
      <c r="E110" s="7"/>
    </row>
    <row r="111" spans="2:5">
      <c r="B111" s="6"/>
      <c r="C111" s="6"/>
      <c r="D111" s="6"/>
      <c r="E111" s="7"/>
    </row>
    <row r="112" spans="2:5">
      <c r="B112" s="6"/>
      <c r="C112" s="6"/>
      <c r="D112" s="6"/>
      <c r="E112" s="7"/>
    </row>
    <row r="113" spans="2:5">
      <c r="B113" s="6"/>
      <c r="C113" s="6"/>
      <c r="D113" s="6"/>
      <c r="E113" s="7"/>
    </row>
    <row r="114" spans="2:5">
      <c r="B114" s="6"/>
      <c r="C114" s="6"/>
      <c r="D114" s="6"/>
      <c r="E114" s="7"/>
    </row>
    <row r="115" spans="2:5">
      <c r="B115" s="6"/>
      <c r="C115" s="6"/>
      <c r="D115" s="6"/>
      <c r="E115" s="7"/>
    </row>
    <row r="116" spans="2:5">
      <c r="B116" s="6"/>
      <c r="C116" s="6"/>
      <c r="D116" s="6"/>
      <c r="E116" s="7"/>
    </row>
    <row r="117" spans="2:5">
      <c r="B117" s="6"/>
      <c r="C117" s="6"/>
      <c r="D117" s="6"/>
      <c r="E117" s="7"/>
    </row>
    <row r="118" spans="2:5">
      <c r="B118" s="6"/>
      <c r="C118" s="6"/>
      <c r="D118" s="6"/>
      <c r="E118" s="7"/>
    </row>
    <row r="119" spans="2:5">
      <c r="B119" s="6"/>
      <c r="C119" s="6"/>
      <c r="D119" s="6"/>
      <c r="E119" s="7"/>
    </row>
    <row r="120" spans="2:5">
      <c r="B120" s="6"/>
      <c r="C120" s="6"/>
      <c r="D120" s="6"/>
      <c r="E120" s="7"/>
    </row>
    <row r="121" spans="2:5">
      <c r="B121" s="6"/>
      <c r="C121" s="6"/>
      <c r="D121" s="6"/>
      <c r="E121" s="7"/>
    </row>
    <row r="122" spans="2:5">
      <c r="B122" s="6"/>
      <c r="C122" s="6"/>
      <c r="D122" s="6"/>
      <c r="E122" s="7"/>
    </row>
    <row r="123" spans="2:5">
      <c r="B123" s="6"/>
      <c r="C123" s="6"/>
      <c r="D123" s="6"/>
      <c r="E123" s="7"/>
    </row>
    <row r="124" spans="2:5">
      <c r="B124" s="6"/>
      <c r="C124" s="6"/>
      <c r="D124" s="6"/>
      <c r="E124" s="7"/>
    </row>
    <row r="125" spans="2:5">
      <c r="B125" s="6"/>
      <c r="C125" s="6"/>
      <c r="D125" s="6"/>
      <c r="E125" s="7"/>
    </row>
    <row r="126" spans="2:5">
      <c r="B126" s="6"/>
      <c r="C126" s="6"/>
      <c r="D126" s="6"/>
      <c r="E126" s="7"/>
    </row>
    <row r="127" spans="2:5">
      <c r="B127" s="6"/>
      <c r="C127" s="6"/>
      <c r="D127" s="6"/>
      <c r="E127" s="7"/>
    </row>
    <row r="128" spans="2:5">
      <c r="B128" s="6"/>
      <c r="C128" s="6"/>
      <c r="D128" s="6"/>
      <c r="E128" s="7"/>
    </row>
    <row r="129" spans="2:5">
      <c r="B129" s="6"/>
      <c r="C129" s="6"/>
      <c r="D129" s="6"/>
      <c r="E129" s="7"/>
    </row>
    <row r="130" spans="2:5">
      <c r="B130" s="6"/>
      <c r="C130" s="6"/>
      <c r="D130" s="6"/>
      <c r="E130" s="7"/>
    </row>
    <row r="131" spans="2:5">
      <c r="B131" s="6"/>
      <c r="C131" s="6"/>
      <c r="D131" s="6"/>
      <c r="E131" s="7"/>
    </row>
    <row r="132" spans="2:5">
      <c r="B132" s="6"/>
      <c r="C132" s="6"/>
      <c r="D132" s="6"/>
      <c r="E132" s="7"/>
    </row>
    <row r="133" spans="2:5">
      <c r="B133" s="6"/>
      <c r="C133" s="6"/>
      <c r="D133" s="6"/>
      <c r="E133" s="7"/>
    </row>
    <row r="134" spans="2:5">
      <c r="B134" s="6"/>
      <c r="C134" s="6"/>
      <c r="D134" s="6"/>
      <c r="E134" s="7"/>
    </row>
    <row r="135" spans="2:5">
      <c r="B135" s="6"/>
      <c r="C135" s="6"/>
      <c r="D135" s="6"/>
      <c r="E135" s="7"/>
    </row>
    <row r="136" spans="2:5">
      <c r="B136" s="6"/>
      <c r="C136" s="6"/>
      <c r="D136" s="6"/>
      <c r="E136" s="7"/>
    </row>
    <row r="137" spans="2:5">
      <c r="B137" s="6"/>
      <c r="C137" s="6"/>
      <c r="D137" s="6"/>
      <c r="E137" s="7"/>
    </row>
    <row r="138" spans="2:5">
      <c r="B138" s="6"/>
      <c r="C138" s="6"/>
      <c r="D138" s="6"/>
      <c r="E138" s="7"/>
    </row>
    <row r="139" spans="2:5">
      <c r="B139" s="6"/>
      <c r="C139" s="6"/>
      <c r="D139" s="6"/>
      <c r="E139" s="7"/>
    </row>
    <row r="140" spans="2:5">
      <c r="B140" s="6"/>
      <c r="C140" s="6"/>
      <c r="D140" s="6"/>
      <c r="E140" s="7"/>
    </row>
    <row r="141" spans="2:5">
      <c r="B141" s="6"/>
      <c r="C141" s="6"/>
      <c r="D141" s="6"/>
      <c r="E141" s="7"/>
    </row>
    <row r="142" spans="2:5">
      <c r="B142" s="6"/>
      <c r="C142" s="6"/>
      <c r="D142" s="6"/>
      <c r="E142" s="7"/>
    </row>
    <row r="143" spans="2:5">
      <c r="B143" s="6"/>
      <c r="C143" s="6"/>
      <c r="D143" s="6"/>
      <c r="E143" s="7"/>
    </row>
    <row r="144" spans="2:5">
      <c r="B144" s="6"/>
      <c r="C144" s="6"/>
      <c r="D144" s="6"/>
      <c r="E144" s="7"/>
    </row>
    <row r="145" spans="2:5">
      <c r="B145" s="6"/>
      <c r="C145" s="6"/>
      <c r="D145" s="6"/>
      <c r="E145" s="7"/>
    </row>
    <row r="146" spans="2:5">
      <c r="B146" s="6"/>
      <c r="C146" s="6"/>
      <c r="D146" s="6"/>
      <c r="E146" s="7"/>
    </row>
    <row r="147" spans="2:5">
      <c r="B147" s="6"/>
      <c r="C147" s="6"/>
      <c r="D147" s="6"/>
      <c r="E147" s="7"/>
    </row>
    <row r="148" spans="2:5">
      <c r="B148" s="6"/>
      <c r="C148" s="6"/>
      <c r="D148" s="6"/>
      <c r="E148" s="7"/>
    </row>
    <row r="149" spans="2:5">
      <c r="B149" s="6"/>
      <c r="C149" s="6"/>
      <c r="D149" s="6"/>
      <c r="E149" s="7"/>
    </row>
    <row r="150" spans="2:5">
      <c r="B150" s="6"/>
      <c r="C150" s="6"/>
      <c r="D150" s="6"/>
      <c r="E150" s="7"/>
    </row>
    <row r="151" spans="2:5">
      <c r="B151" s="6"/>
      <c r="C151" s="6"/>
      <c r="D151" s="6"/>
      <c r="E151" s="7"/>
    </row>
    <row r="152" spans="2:5">
      <c r="B152" s="6"/>
      <c r="C152" s="6"/>
      <c r="D152" s="6"/>
      <c r="E152" s="7"/>
    </row>
    <row r="153" spans="2:5">
      <c r="B153" s="6"/>
      <c r="C153" s="6"/>
      <c r="D153" s="6"/>
      <c r="E153" s="7"/>
    </row>
    <row r="154" spans="2:5">
      <c r="B154" s="6"/>
      <c r="C154" s="6"/>
      <c r="D154" s="6"/>
      <c r="E154" s="7"/>
    </row>
    <row r="155" spans="2:5">
      <c r="B155" s="6"/>
      <c r="C155" s="6"/>
      <c r="D155" s="6"/>
      <c r="E155" s="7"/>
    </row>
    <row r="156" spans="2:5">
      <c r="B156" s="6"/>
      <c r="C156" s="6"/>
      <c r="D156" s="6"/>
      <c r="E156" s="7"/>
    </row>
    <row r="157" spans="2:5">
      <c r="B157" s="6"/>
      <c r="C157" s="6"/>
      <c r="D157" s="6"/>
      <c r="E157" s="7"/>
    </row>
    <row r="158" spans="2:5">
      <c r="B158" s="6"/>
      <c r="C158" s="6"/>
      <c r="D158" s="6"/>
      <c r="E158" s="7"/>
    </row>
    <row r="159" spans="2:5">
      <c r="B159" s="6"/>
      <c r="C159" s="6"/>
      <c r="D159" s="6"/>
      <c r="E159" s="7"/>
    </row>
    <row r="160" spans="2:5">
      <c r="B160" s="6"/>
      <c r="C160" s="6"/>
      <c r="D160" s="6"/>
      <c r="E160" s="7"/>
    </row>
    <row r="161" spans="2:5">
      <c r="B161" s="6"/>
      <c r="C161" s="6"/>
      <c r="D161" s="6"/>
      <c r="E161" s="7"/>
    </row>
    <row r="162" spans="2:5">
      <c r="B162" s="6"/>
      <c r="C162" s="6"/>
      <c r="D162" s="6"/>
      <c r="E162" s="7"/>
    </row>
    <row r="163" spans="2:5">
      <c r="B163" s="6"/>
      <c r="C163" s="6"/>
      <c r="D163" s="6"/>
      <c r="E163" s="7"/>
    </row>
    <row r="164" spans="2:5">
      <c r="B164" s="6"/>
      <c r="C164" s="6"/>
      <c r="D164" s="6"/>
      <c r="E164" s="7"/>
    </row>
    <row r="165" spans="2:5">
      <c r="B165" s="6"/>
      <c r="C165" s="6"/>
      <c r="D165" s="6"/>
      <c r="E165" s="7"/>
    </row>
    <row r="166" spans="2:5">
      <c r="B166" s="6"/>
      <c r="C166" s="6"/>
      <c r="D166" s="6"/>
      <c r="E166" s="7"/>
    </row>
    <row r="167" spans="2:5">
      <c r="B167" s="6"/>
      <c r="C167" s="6"/>
      <c r="D167" s="6"/>
      <c r="E167" s="7"/>
    </row>
    <row r="168" spans="2:5">
      <c r="B168" s="6"/>
      <c r="C168" s="6"/>
      <c r="D168" s="6"/>
      <c r="E168" s="7"/>
    </row>
    <row r="169" spans="2:5">
      <c r="B169" s="6"/>
      <c r="C169" s="6"/>
      <c r="D169" s="6"/>
      <c r="E169" s="7"/>
    </row>
    <row r="170" spans="2:5">
      <c r="B170" s="6"/>
      <c r="C170" s="6"/>
      <c r="D170" s="6"/>
      <c r="E170" s="7"/>
    </row>
    <row r="171" spans="2:5">
      <c r="B171" s="6"/>
      <c r="C171" s="6"/>
      <c r="D171" s="6"/>
      <c r="E171" s="7"/>
    </row>
    <row r="172" spans="2:5">
      <c r="B172" s="6"/>
      <c r="C172" s="6"/>
      <c r="D172" s="6"/>
      <c r="E172" s="7"/>
    </row>
    <row r="173" spans="2:5">
      <c r="B173" s="6"/>
      <c r="C173" s="6"/>
      <c r="D173" s="6"/>
      <c r="E173" s="7"/>
    </row>
    <row r="174" spans="2:5">
      <c r="B174" s="6"/>
      <c r="C174" s="6"/>
      <c r="D174" s="6"/>
      <c r="E174" s="7"/>
    </row>
    <row r="175" spans="2:5">
      <c r="B175" s="6"/>
      <c r="C175" s="6"/>
      <c r="D175" s="6"/>
      <c r="E175" s="7"/>
    </row>
    <row r="176" spans="2:5">
      <c r="B176" s="6"/>
      <c r="C176" s="6"/>
      <c r="D176" s="6"/>
      <c r="E176" s="7"/>
    </row>
    <row r="177" spans="2:5">
      <c r="B177" s="6"/>
      <c r="C177" s="6"/>
      <c r="D177" s="6"/>
      <c r="E177" s="7"/>
    </row>
    <row r="178" spans="2:5">
      <c r="B178" s="6"/>
      <c r="C178" s="6"/>
      <c r="D178" s="6"/>
      <c r="E178" s="7"/>
    </row>
    <row r="179" spans="2:5">
      <c r="B179" s="6"/>
      <c r="C179" s="6"/>
      <c r="D179" s="6"/>
      <c r="E179" s="7"/>
    </row>
    <row r="180" spans="2:5">
      <c r="B180" s="6"/>
      <c r="C180" s="6"/>
      <c r="D180" s="6"/>
      <c r="E180" s="7"/>
    </row>
    <row r="181" spans="2:5">
      <c r="B181" s="6"/>
      <c r="C181" s="6"/>
      <c r="D181" s="6"/>
      <c r="E181" s="7"/>
    </row>
    <row r="182" spans="2:5">
      <c r="B182" s="6"/>
      <c r="C182" s="6"/>
      <c r="D182" s="6"/>
      <c r="E182" s="7"/>
    </row>
    <row r="183" spans="2:5">
      <c r="B183" s="6"/>
      <c r="C183" s="6"/>
      <c r="D183" s="6"/>
    </row>
    <row r="184" spans="2:5">
      <c r="B184" s="6"/>
      <c r="C184" s="6"/>
      <c r="D184" s="6"/>
    </row>
    <row r="185" spans="2:5">
      <c r="B185" s="6"/>
      <c r="C185" s="6"/>
      <c r="D185" s="6"/>
    </row>
    <row r="186" spans="2:5">
      <c r="B186" s="6"/>
      <c r="C186" s="6"/>
      <c r="D186" s="6"/>
    </row>
    <row r="187" spans="2:5">
      <c r="B187" s="6"/>
      <c r="C187" s="6"/>
      <c r="D187" s="6"/>
    </row>
    <row r="188" spans="2:5">
      <c r="B188" s="6"/>
      <c r="C188" s="6"/>
      <c r="D188" s="6"/>
    </row>
    <row r="189" spans="2:5">
      <c r="B189" s="6"/>
      <c r="C189" s="6"/>
      <c r="D189" s="6"/>
    </row>
    <row r="190" spans="2:5">
      <c r="B190" s="6"/>
      <c r="C190" s="6"/>
      <c r="D190" s="6"/>
    </row>
    <row r="191" spans="2:5">
      <c r="B191" s="6"/>
      <c r="C191" s="6"/>
      <c r="D191" s="6"/>
    </row>
    <row r="192" spans="2:5">
      <c r="B192" s="6"/>
      <c r="C192" s="6"/>
      <c r="D192" s="6"/>
    </row>
    <row r="193" spans="2:4">
      <c r="B193" s="6"/>
      <c r="C193" s="6"/>
      <c r="D193" s="6"/>
    </row>
    <row r="194" spans="2:4">
      <c r="B194" s="6"/>
      <c r="C194" s="6"/>
      <c r="D194" s="6"/>
    </row>
    <row r="195" spans="2:4">
      <c r="B195" s="6"/>
      <c r="C195" s="6"/>
      <c r="D195" s="6"/>
    </row>
    <row r="196" spans="2:4">
      <c r="B196" s="6"/>
      <c r="C196" s="6"/>
      <c r="D196" s="6"/>
    </row>
    <row r="197" spans="2:4">
      <c r="B197" s="6"/>
      <c r="C197" s="6"/>
      <c r="D197" s="6"/>
    </row>
    <row r="198" spans="2:4">
      <c r="B198" s="6"/>
      <c r="C198" s="6"/>
      <c r="D198" s="6"/>
    </row>
    <row r="199" spans="2:4">
      <c r="B199" s="6"/>
      <c r="C199" s="6"/>
      <c r="D199" s="6"/>
    </row>
    <row r="200" spans="2:4">
      <c r="B200" s="6"/>
      <c r="C200" s="6"/>
      <c r="D200" s="6"/>
    </row>
    <row r="201" spans="2:4">
      <c r="B201" s="6"/>
      <c r="C201" s="6"/>
      <c r="D201" s="6"/>
    </row>
    <row r="202" spans="2:4">
      <c r="B202" s="6"/>
      <c r="C202" s="6"/>
      <c r="D202" s="6"/>
    </row>
    <row r="203" spans="2:4">
      <c r="B203" s="6"/>
      <c r="C203" s="6"/>
      <c r="D203" s="6"/>
    </row>
    <row r="204" spans="2:4">
      <c r="B204" s="6"/>
      <c r="C204" s="6"/>
      <c r="D204" s="6"/>
    </row>
    <row r="205" spans="2:4">
      <c r="B205" s="6"/>
      <c r="C205" s="6"/>
      <c r="D205" s="6"/>
    </row>
    <row r="206" spans="2:4">
      <c r="B206" s="6"/>
      <c r="C206" s="6"/>
      <c r="D206" s="6"/>
    </row>
    <row r="207" spans="2:4">
      <c r="B207" s="6"/>
      <c r="C207" s="6"/>
      <c r="D207" s="6"/>
    </row>
    <row r="208" spans="2:4">
      <c r="B208" s="6"/>
      <c r="C208" s="6"/>
      <c r="D208" s="6"/>
    </row>
    <row r="209" spans="2:4">
      <c r="B209" s="6"/>
      <c r="C209" s="6"/>
      <c r="D209" s="6"/>
    </row>
    <row r="210" spans="2:4">
      <c r="B210" s="6"/>
      <c r="C210" s="6"/>
      <c r="D210" s="6"/>
    </row>
    <row r="211" spans="2:4">
      <c r="B211" s="6"/>
      <c r="C211" s="6"/>
      <c r="D211" s="6"/>
    </row>
    <row r="212" spans="2:4">
      <c r="B212" s="6"/>
      <c r="C212" s="6"/>
      <c r="D212" s="6"/>
    </row>
    <row r="213" spans="2:4">
      <c r="B213" s="6"/>
      <c r="C213" s="6"/>
      <c r="D213" s="6"/>
    </row>
    <row r="214" spans="2:4">
      <c r="B214" s="6"/>
      <c r="C214" s="6"/>
      <c r="D214" s="6"/>
    </row>
    <row r="215" spans="2:4">
      <c r="B215" s="6"/>
      <c r="C215" s="6"/>
      <c r="D215" s="6"/>
    </row>
    <row r="216" spans="2:4">
      <c r="B216" s="6"/>
      <c r="C216" s="6"/>
      <c r="D216" s="6"/>
    </row>
    <row r="217" spans="2:4">
      <c r="B217" s="6"/>
      <c r="C217" s="6"/>
      <c r="D217" s="6"/>
    </row>
    <row r="218" spans="2:4">
      <c r="B218" s="6"/>
      <c r="C218" s="6"/>
      <c r="D218" s="6"/>
    </row>
    <row r="219" spans="2:4">
      <c r="B219" s="6"/>
      <c r="C219" s="6"/>
      <c r="D219" s="6"/>
    </row>
    <row r="220" spans="2:4">
      <c r="B220" s="6"/>
      <c r="C220" s="6"/>
      <c r="D220" s="6"/>
    </row>
    <row r="221" spans="2:4">
      <c r="B221" s="6"/>
      <c r="C221" s="6"/>
      <c r="D221" s="6"/>
    </row>
    <row r="222" spans="2:4">
      <c r="B222" s="6"/>
      <c r="C222" s="6"/>
      <c r="D222" s="6"/>
    </row>
    <row r="223" spans="2:4">
      <c r="B223" s="6"/>
      <c r="C223" s="6"/>
      <c r="D223" s="6"/>
    </row>
    <row r="224" spans="2:4">
      <c r="B224" s="6"/>
      <c r="C224" s="6"/>
      <c r="D224" s="6"/>
    </row>
    <row r="225" spans="2:4">
      <c r="B225" s="6"/>
      <c r="C225" s="6"/>
      <c r="D225" s="6"/>
    </row>
    <row r="226" spans="2:4">
      <c r="B226" s="6"/>
      <c r="C226" s="6"/>
      <c r="D226" s="6"/>
    </row>
    <row r="227" spans="2:4">
      <c r="B227" s="6"/>
      <c r="C227" s="6"/>
      <c r="D227" s="6"/>
    </row>
    <row r="228" spans="2:4">
      <c r="B228" s="6"/>
      <c r="C228" s="6"/>
      <c r="D228" s="6"/>
    </row>
    <row r="229" spans="2:4">
      <c r="B229" s="6"/>
      <c r="C229" s="6"/>
      <c r="D229" s="6"/>
    </row>
    <row r="230" spans="2:4">
      <c r="B230" s="6"/>
      <c r="C230" s="6"/>
      <c r="D230" s="6"/>
    </row>
    <row r="231" spans="2:4">
      <c r="B231" s="6"/>
      <c r="C231" s="6"/>
      <c r="D231" s="6"/>
    </row>
    <row r="232" spans="2:4">
      <c r="B232" s="6"/>
      <c r="C232" s="6"/>
      <c r="D232" s="6"/>
    </row>
    <row r="233" spans="2:4">
      <c r="B233" s="6"/>
      <c r="C233" s="6"/>
      <c r="D233" s="6"/>
    </row>
    <row r="234" spans="2:4">
      <c r="B234" s="6"/>
      <c r="C234" s="6"/>
      <c r="D234" s="6"/>
    </row>
    <row r="235" spans="2:4">
      <c r="B235" s="6"/>
      <c r="C235" s="6"/>
      <c r="D235" s="6"/>
    </row>
    <row r="236" spans="2:4">
      <c r="B236" s="6"/>
      <c r="C236" s="6"/>
      <c r="D236" s="6"/>
    </row>
    <row r="237" spans="2:4">
      <c r="B237" s="6"/>
      <c r="C237" s="6"/>
      <c r="D237" s="6"/>
    </row>
    <row r="238" spans="2:4">
      <c r="B238" s="6"/>
      <c r="C238" s="6"/>
      <c r="D238" s="6"/>
    </row>
    <row r="239" spans="2:4">
      <c r="B239" s="6"/>
      <c r="C239" s="6"/>
      <c r="D239" s="6"/>
    </row>
    <row r="240" spans="2:4">
      <c r="B240" s="6"/>
      <c r="C240" s="6"/>
      <c r="D240" s="6"/>
    </row>
    <row r="241" spans="2:4">
      <c r="B241" s="6"/>
      <c r="C241" s="6"/>
      <c r="D241" s="6"/>
    </row>
    <row r="242" spans="2:4">
      <c r="B242" s="6"/>
      <c r="C242" s="6"/>
      <c r="D242" s="6"/>
    </row>
    <row r="243" spans="2:4">
      <c r="B243" s="6"/>
      <c r="C243" s="6"/>
      <c r="D243" s="6"/>
    </row>
    <row r="244" spans="2:4">
      <c r="B244" s="6"/>
      <c r="C244" s="6"/>
      <c r="D244" s="6"/>
    </row>
    <row r="245" spans="2:4">
      <c r="B245" s="6"/>
      <c r="C245" s="6"/>
      <c r="D245" s="6"/>
    </row>
    <row r="246" spans="2:4">
      <c r="B246" s="6"/>
      <c r="C246" s="6"/>
      <c r="D246" s="6"/>
    </row>
    <row r="247" spans="2:4">
      <c r="B247" s="6"/>
      <c r="C247" s="6"/>
      <c r="D247" s="6"/>
    </row>
    <row r="248" spans="2:4">
      <c r="B248" s="6"/>
      <c r="C248" s="6"/>
      <c r="D248" s="6"/>
    </row>
    <row r="249" spans="2:4">
      <c r="B249" s="6"/>
      <c r="C249" s="6"/>
      <c r="D249" s="6"/>
    </row>
    <row r="250" spans="2:4">
      <c r="B250" s="6"/>
      <c r="C250" s="6"/>
      <c r="D250" s="6"/>
    </row>
    <row r="251" spans="2:4">
      <c r="B251" s="6"/>
      <c r="C251" s="6"/>
      <c r="D251" s="6"/>
    </row>
    <row r="252" spans="2:4">
      <c r="B252" s="6"/>
      <c r="C252" s="6"/>
      <c r="D252" s="6"/>
    </row>
    <row r="253" spans="2:4">
      <c r="B253" s="6"/>
      <c r="C253" s="6"/>
      <c r="D253" s="6"/>
    </row>
    <row r="254" spans="2:4">
      <c r="B254" s="6"/>
      <c r="C254" s="6"/>
      <c r="D254" s="6"/>
    </row>
    <row r="255" spans="2:4">
      <c r="B255" s="6"/>
      <c r="C255" s="6"/>
      <c r="D255" s="6"/>
    </row>
    <row r="256" spans="2:4">
      <c r="B256" s="6"/>
      <c r="C256" s="6"/>
      <c r="D256" s="6"/>
    </row>
    <row r="257" spans="2:4">
      <c r="B257" s="6"/>
      <c r="C257" s="6"/>
      <c r="D257" s="6"/>
    </row>
    <row r="258" spans="2:4">
      <c r="B258" s="6"/>
      <c r="C258" s="6"/>
      <c r="D258" s="6"/>
    </row>
    <row r="259" spans="2:4">
      <c r="B259" s="6"/>
      <c r="C259" s="6"/>
      <c r="D259" s="6"/>
    </row>
    <row r="260" spans="2:4">
      <c r="B260" s="6"/>
      <c r="C260" s="6"/>
      <c r="D260" s="6"/>
    </row>
    <row r="261" spans="2:4">
      <c r="B261" s="6"/>
      <c r="C261" s="6"/>
      <c r="D261" s="6"/>
    </row>
    <row r="262" spans="2:4">
      <c r="B262" s="6"/>
      <c r="C262" s="6"/>
      <c r="D262" s="6"/>
    </row>
    <row r="263" spans="2:4">
      <c r="B263" s="6"/>
      <c r="C263" s="6"/>
      <c r="D263" s="6"/>
    </row>
    <row r="264" spans="2:4">
      <c r="B264" s="6"/>
      <c r="C264" s="6"/>
      <c r="D264" s="6"/>
    </row>
    <row r="265" spans="2:4">
      <c r="B265" s="6"/>
      <c r="C265" s="6"/>
      <c r="D265" s="6"/>
    </row>
    <row r="266" spans="2:4">
      <c r="B266" s="6"/>
      <c r="C266" s="6"/>
      <c r="D266" s="6"/>
    </row>
    <row r="267" spans="2:4">
      <c r="B267" s="6"/>
      <c r="C267" s="6"/>
      <c r="D267" s="6"/>
    </row>
    <row r="268" spans="2:4">
      <c r="B268" s="6"/>
      <c r="C268" s="6"/>
      <c r="D268" s="6"/>
    </row>
    <row r="269" spans="2:4">
      <c r="B269" s="6"/>
      <c r="C269" s="6"/>
      <c r="D269" s="6"/>
    </row>
    <row r="270" spans="2:4">
      <c r="B270" s="6"/>
      <c r="C270" s="6"/>
      <c r="D270" s="6"/>
    </row>
    <row r="271" spans="2:4">
      <c r="B271" s="6"/>
      <c r="C271" s="6"/>
      <c r="D271" s="6"/>
    </row>
    <row r="272" spans="2:4">
      <c r="B272" s="6"/>
      <c r="C272" s="6"/>
      <c r="D272" s="6"/>
    </row>
    <row r="273" spans="2:4">
      <c r="B273" s="6"/>
      <c r="C273" s="6"/>
      <c r="D273" s="6"/>
    </row>
    <row r="274" spans="2:4">
      <c r="B274" s="6"/>
      <c r="C274" s="6"/>
      <c r="D274" s="6"/>
    </row>
    <row r="275" spans="2:4">
      <c r="B275" s="6"/>
      <c r="C275" s="6"/>
      <c r="D275" s="6"/>
    </row>
    <row r="276" spans="2:4">
      <c r="B276" s="6"/>
      <c r="C276" s="6"/>
      <c r="D276" s="6"/>
    </row>
    <row r="277" spans="2:4">
      <c r="B277" s="6"/>
      <c r="C277" s="6"/>
      <c r="D277" s="6"/>
    </row>
    <row r="278" spans="2:4">
      <c r="B278" s="6"/>
      <c r="C278" s="6"/>
      <c r="D278" s="6"/>
    </row>
    <row r="279" spans="2:4">
      <c r="B279" s="6"/>
      <c r="C279" s="6"/>
      <c r="D279" s="6"/>
    </row>
    <row r="280" spans="2:4">
      <c r="B280" s="6"/>
      <c r="C280" s="6"/>
      <c r="D280" s="6"/>
    </row>
    <row r="281" spans="2:4">
      <c r="B281" s="6"/>
      <c r="C281" s="6"/>
      <c r="D281" s="6"/>
    </row>
    <row r="282" spans="2:4">
      <c r="B282" s="6"/>
      <c r="C282" s="6"/>
      <c r="D282" s="6"/>
    </row>
    <row r="283" spans="2:4">
      <c r="B283" s="6"/>
      <c r="C283" s="6"/>
      <c r="D283" s="6"/>
    </row>
    <row r="284" spans="2:4">
      <c r="B284" s="6"/>
      <c r="C284" s="6"/>
      <c r="D284" s="6"/>
    </row>
    <row r="285" spans="2:4">
      <c r="B285" s="6"/>
      <c r="C285" s="6"/>
      <c r="D285" s="6"/>
    </row>
  </sheetData>
  <customSheetViews>
    <customSheetView guid="{DD1BD9CF-FE90-4CEC-AE14-04DEB166CCCD}" showPageBreaks="1" hiddenRows="1" hiddenColumns="1" showRuler="0" topLeftCell="B5">
      <selection activeCell="B5" sqref="B5:D5"/>
      <pageMargins left="0.45" right="0.28000000000000003" top="0.43" bottom="0.3" header="0.5" footer="0.5"/>
      <pageSetup paperSize="9" orientation="portrait" verticalDpi="0" r:id="rId1"/>
      <headerFooter alignWithMargins="0"/>
    </customSheetView>
  </customSheetViews>
  <mergeCells count="4">
    <mergeCell ref="A8:E8"/>
    <mergeCell ref="A9:E9"/>
    <mergeCell ref="A10:E10"/>
    <mergeCell ref="A7:E7"/>
  </mergeCells>
  <phoneticPr fontId="8" type="noConversion"/>
  <pageMargins left="0.78740157480314965" right="0.39370078740157483" top="0.39370078740157483" bottom="0.39370078740157483" header="0.31496062992125984" footer="0.31496062992125984"/>
  <pageSetup paperSize="9" scale="80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C99FF"/>
  </sheetPr>
  <dimension ref="A1:E18"/>
  <sheetViews>
    <sheetView workbookViewId="0">
      <selection activeCell="A10" sqref="A10:E10"/>
    </sheetView>
  </sheetViews>
  <sheetFormatPr defaultRowHeight="12.75"/>
  <cols>
    <col min="1" max="1" width="7.140625" customWidth="1"/>
    <col min="2" max="2" width="43.42578125" customWidth="1"/>
    <col min="3" max="5" width="12.140625" customWidth="1"/>
  </cols>
  <sheetData>
    <row r="1" spans="1:5" ht="12.75" customHeight="1">
      <c r="A1" s="14"/>
      <c r="B1" s="12"/>
      <c r="C1" s="12"/>
      <c r="D1" s="65"/>
      <c r="E1" s="217" t="s">
        <v>341</v>
      </c>
    </row>
    <row r="2" spans="1:5" ht="12.75" customHeight="1">
      <c r="A2" s="14"/>
      <c r="B2" s="139"/>
      <c r="C2" s="139"/>
      <c r="D2" s="139"/>
      <c r="E2" s="215" t="s">
        <v>586</v>
      </c>
    </row>
    <row r="3" spans="1:5" ht="12.75" customHeight="1">
      <c r="A3" s="14"/>
      <c r="B3" s="139"/>
      <c r="C3" s="139"/>
      <c r="D3" s="139"/>
      <c r="E3" s="215" t="s">
        <v>371</v>
      </c>
    </row>
    <row r="4" spans="1:5" ht="12.75" customHeight="1">
      <c r="A4" s="14"/>
      <c r="B4" s="139"/>
      <c r="C4" s="139"/>
      <c r="D4" s="139"/>
      <c r="E4" s="215" t="s">
        <v>634</v>
      </c>
    </row>
    <row r="5" spans="1:5">
      <c r="A5" s="14"/>
      <c r="B5" s="139"/>
      <c r="C5" s="139"/>
      <c r="D5" s="139"/>
      <c r="E5" s="215" t="s">
        <v>635</v>
      </c>
    </row>
    <row r="6" spans="1:5" ht="13.5" customHeight="1">
      <c r="B6" s="139"/>
      <c r="C6" s="139"/>
      <c r="D6" s="139"/>
      <c r="E6" s="215" t="s">
        <v>636</v>
      </c>
    </row>
    <row r="7" spans="1:5" ht="13.5" customHeight="1">
      <c r="B7" s="220"/>
      <c r="C7" s="220"/>
      <c r="D7" s="220"/>
      <c r="E7" s="220"/>
    </row>
    <row r="8" spans="1:5" ht="18.75">
      <c r="B8" s="11"/>
      <c r="C8" s="11"/>
      <c r="D8" s="11"/>
    </row>
    <row r="9" spans="1:5" ht="15.75">
      <c r="A9" s="227" t="s">
        <v>644</v>
      </c>
      <c r="B9" s="227"/>
      <c r="C9" s="227"/>
      <c r="D9" s="227"/>
      <c r="E9" s="227"/>
    </row>
    <row r="10" spans="1:5" ht="81" customHeight="1">
      <c r="A10" s="232" t="s">
        <v>654</v>
      </c>
      <c r="B10" s="232"/>
      <c r="C10" s="232"/>
      <c r="D10" s="232"/>
      <c r="E10" s="232"/>
    </row>
    <row r="11" spans="1:5" ht="17.25" customHeight="1">
      <c r="A11" s="62"/>
      <c r="B11" s="62"/>
      <c r="C11" s="146"/>
      <c r="D11" s="62"/>
      <c r="E11" s="62"/>
    </row>
    <row r="12" spans="1:5" ht="15.75">
      <c r="B12" s="9"/>
      <c r="C12" s="9"/>
      <c r="E12" s="77" t="s">
        <v>340</v>
      </c>
    </row>
    <row r="13" spans="1:5" ht="31.5" customHeight="1">
      <c r="A13" s="67" t="s">
        <v>31</v>
      </c>
      <c r="B13" s="68" t="s">
        <v>32</v>
      </c>
      <c r="C13" s="181" t="s">
        <v>571</v>
      </c>
      <c r="D13" s="18" t="s">
        <v>605</v>
      </c>
      <c r="E13" s="18" t="s">
        <v>606</v>
      </c>
    </row>
    <row r="14" spans="1:5" ht="15">
      <c r="A14" s="69">
        <v>1</v>
      </c>
      <c r="B14" s="70" t="s">
        <v>48</v>
      </c>
      <c r="C14" s="148">
        <v>10230</v>
      </c>
      <c r="D14" s="148">
        <v>0</v>
      </c>
      <c r="E14" s="148">
        <v>0</v>
      </c>
    </row>
    <row r="15" spans="1:5" ht="14.25">
      <c r="A15" s="72"/>
      <c r="B15" s="72" t="s">
        <v>342</v>
      </c>
      <c r="C15" s="149">
        <f>SUM(C14:C14)</f>
        <v>10230</v>
      </c>
      <c r="D15" s="149">
        <v>0</v>
      </c>
      <c r="E15" s="149">
        <v>0</v>
      </c>
    </row>
    <row r="16" spans="1:5" ht="18.75">
      <c r="B16" s="11"/>
      <c r="C16" s="11"/>
      <c r="D16" s="11"/>
    </row>
    <row r="17" spans="2:4" ht="18.75">
      <c r="B17" s="11"/>
      <c r="C17" s="11"/>
      <c r="D17" s="11"/>
    </row>
    <row r="18" spans="2:4" ht="18.75">
      <c r="B18" s="11"/>
      <c r="C18" s="11"/>
      <c r="D18" s="11"/>
    </row>
  </sheetData>
  <mergeCells count="3">
    <mergeCell ref="B7:E7"/>
    <mergeCell ref="A9:E9"/>
    <mergeCell ref="A10:E10"/>
  </mergeCells>
  <pageMargins left="1.181102362204724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C99FF"/>
  </sheetPr>
  <dimension ref="A1:F19"/>
  <sheetViews>
    <sheetView tabSelected="1" workbookViewId="0">
      <selection activeCell="G20" sqref="G20"/>
    </sheetView>
  </sheetViews>
  <sheetFormatPr defaultRowHeight="12.75"/>
  <cols>
    <col min="1" max="1" width="7.140625" customWidth="1"/>
    <col min="2" max="2" width="40.140625" customWidth="1"/>
    <col min="3" max="5" width="14.42578125" customWidth="1"/>
  </cols>
  <sheetData>
    <row r="1" spans="1:6" ht="12.75" customHeight="1">
      <c r="A1" s="12"/>
      <c r="B1" s="65"/>
      <c r="C1" s="65"/>
      <c r="D1" s="65"/>
      <c r="E1" s="217" t="s">
        <v>643</v>
      </c>
    </row>
    <row r="2" spans="1:6" ht="12.75" customHeight="1">
      <c r="A2" s="139"/>
      <c r="B2" s="139"/>
      <c r="C2" s="139"/>
      <c r="D2" s="139"/>
      <c r="E2" s="215" t="s">
        <v>586</v>
      </c>
    </row>
    <row r="3" spans="1:6" ht="12.75" customHeight="1">
      <c r="A3" s="139"/>
      <c r="B3" s="139"/>
      <c r="C3" s="139"/>
      <c r="D3" s="139"/>
      <c r="E3" s="215" t="s">
        <v>371</v>
      </c>
    </row>
    <row r="4" spans="1:6" ht="12.75" customHeight="1">
      <c r="A4" s="139"/>
      <c r="B4" s="139"/>
      <c r="C4" s="139"/>
      <c r="D4" s="139"/>
      <c r="E4" s="215" t="s">
        <v>634</v>
      </c>
    </row>
    <row r="5" spans="1:6">
      <c r="A5" s="139"/>
      <c r="B5" s="139"/>
      <c r="C5" s="139"/>
      <c r="D5" s="139"/>
      <c r="E5" s="215" t="s">
        <v>635</v>
      </c>
    </row>
    <row r="6" spans="1:6" ht="13.5" customHeight="1">
      <c r="A6" s="139"/>
      <c r="B6" s="139"/>
      <c r="C6" s="139"/>
      <c r="D6" s="139"/>
      <c r="E6" s="215" t="s">
        <v>636</v>
      </c>
    </row>
    <row r="7" spans="1:6" ht="13.5" customHeight="1">
      <c r="A7" s="220"/>
      <c r="B7" s="220"/>
      <c r="C7" s="220"/>
      <c r="D7" s="220"/>
      <c r="E7" s="220"/>
    </row>
    <row r="8" spans="1:6" ht="18.75">
      <c r="B8" s="8"/>
      <c r="C8" s="8"/>
      <c r="D8" s="8"/>
    </row>
    <row r="9" spans="1:6" ht="15.75">
      <c r="A9" s="227" t="s">
        <v>644</v>
      </c>
      <c r="B9" s="227"/>
      <c r="C9" s="227"/>
      <c r="D9" s="227"/>
      <c r="E9" s="227"/>
    </row>
    <row r="10" spans="1:6" ht="65.25" customHeight="1">
      <c r="A10" s="232" t="s">
        <v>655</v>
      </c>
      <c r="B10" s="232"/>
      <c r="C10" s="232"/>
      <c r="D10" s="232"/>
      <c r="E10" s="232"/>
      <c r="F10" s="131"/>
    </row>
    <row r="11" spans="1:6" ht="15.75" customHeight="1">
      <c r="A11" s="101"/>
      <c r="B11" s="101"/>
      <c r="C11" s="146"/>
      <c r="D11" s="146"/>
      <c r="E11" s="101"/>
    </row>
    <row r="12" spans="1:6" ht="15.75">
      <c r="B12" s="9"/>
      <c r="C12" s="9"/>
      <c r="D12" s="9"/>
      <c r="E12" s="77" t="s">
        <v>340</v>
      </c>
    </row>
    <row r="13" spans="1:6" ht="18.75" customHeight="1">
      <c r="A13" s="67" t="s">
        <v>31</v>
      </c>
      <c r="B13" s="102" t="s">
        <v>32</v>
      </c>
      <c r="C13" s="181" t="s">
        <v>571</v>
      </c>
      <c r="D13" s="18" t="s">
        <v>605</v>
      </c>
      <c r="E13" s="18" t="s">
        <v>606</v>
      </c>
    </row>
    <row r="14" spans="1:6" ht="15">
      <c r="A14" s="69">
        <v>1</v>
      </c>
      <c r="B14" s="130" t="s">
        <v>576</v>
      </c>
      <c r="C14" s="127">
        <v>150</v>
      </c>
      <c r="D14" s="208">
        <v>0</v>
      </c>
      <c r="E14" s="127">
        <v>0</v>
      </c>
    </row>
    <row r="15" spans="1:6" ht="14.25">
      <c r="A15" s="72"/>
      <c r="B15" s="72" t="s">
        <v>342</v>
      </c>
      <c r="C15" s="80">
        <f>SUM(C14:C14)</f>
        <v>150</v>
      </c>
      <c r="D15" s="211">
        <v>0</v>
      </c>
      <c r="E15" s="80">
        <v>0</v>
      </c>
    </row>
    <row r="16" spans="1:6" ht="18.75">
      <c r="B16" s="11"/>
      <c r="C16" s="11"/>
      <c r="D16" s="11"/>
    </row>
    <row r="17" spans="2:4" ht="18.75">
      <c r="B17" s="11"/>
      <c r="C17" s="11"/>
      <c r="D17" s="11"/>
    </row>
    <row r="18" spans="2:4" ht="18.75">
      <c r="B18" s="11"/>
      <c r="C18" s="11"/>
      <c r="D18" s="11"/>
    </row>
    <row r="19" spans="2:4" ht="18.75">
      <c r="B19" s="11"/>
      <c r="C19" s="11"/>
      <c r="D19" s="11"/>
    </row>
  </sheetData>
  <mergeCells count="3">
    <mergeCell ref="A10:E10"/>
    <mergeCell ref="A7:E7"/>
    <mergeCell ref="A9:E9"/>
  </mergeCells>
  <pageMargins left="0.78740157480314965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9" sqref="I29"/>
    </sheetView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45"/>
  <sheetViews>
    <sheetView showGridLines="0" workbookViewId="0">
      <selection activeCell="B9" sqref="B9:J9"/>
    </sheetView>
  </sheetViews>
  <sheetFormatPr defaultRowHeight="12.75"/>
  <cols>
    <col min="1" max="1" width="1.7109375" style="157" customWidth="1"/>
    <col min="2" max="2" width="44" style="157" customWidth="1"/>
    <col min="3" max="4" width="5.7109375" style="157" customWidth="1"/>
    <col min="5" max="5" width="9.5703125" style="157" customWidth="1"/>
    <col min="6" max="6" width="5.7109375" style="157" customWidth="1"/>
    <col min="7" max="9" width="10.7109375" style="157" customWidth="1"/>
    <col min="10" max="236" width="9.140625" style="157" customWidth="1"/>
    <col min="237" max="16384" width="9.140625" style="157"/>
  </cols>
  <sheetData>
    <row r="1" spans="1:10" ht="12.75" customHeight="1">
      <c r="A1" s="194"/>
      <c r="B1" s="193"/>
      <c r="C1" s="158"/>
      <c r="D1" s="160"/>
      <c r="E1" s="160"/>
      <c r="F1" s="158"/>
      <c r="G1" s="158"/>
      <c r="H1" s="158"/>
      <c r="I1" s="189" t="s">
        <v>637</v>
      </c>
    </row>
    <row r="2" spans="1:10" ht="12.75" customHeight="1">
      <c r="A2" s="192"/>
      <c r="B2" s="191"/>
      <c r="C2" s="158"/>
      <c r="D2" s="190"/>
      <c r="E2" s="190"/>
      <c r="F2" s="190"/>
      <c r="G2" s="190"/>
      <c r="H2" s="190"/>
      <c r="I2" s="215" t="s">
        <v>586</v>
      </c>
    </row>
    <row r="3" spans="1:10" ht="12.75" customHeight="1">
      <c r="A3" s="185"/>
      <c r="B3" s="185"/>
      <c r="C3" s="185"/>
      <c r="D3" s="190"/>
      <c r="E3" s="190"/>
      <c r="F3" s="190"/>
      <c r="G3" s="190"/>
      <c r="H3" s="190"/>
      <c r="I3" s="215" t="s">
        <v>371</v>
      </c>
    </row>
    <row r="4" spans="1:10" ht="12.75" customHeight="1">
      <c r="A4" s="185"/>
      <c r="B4" s="185"/>
      <c r="C4" s="185"/>
      <c r="D4" s="185"/>
      <c r="E4" s="185"/>
      <c r="F4" s="185"/>
      <c r="G4" s="185"/>
      <c r="H4" s="185"/>
      <c r="I4" s="215" t="s">
        <v>634</v>
      </c>
    </row>
    <row r="5" spans="1:10" ht="12.75" customHeight="1">
      <c r="A5" s="185"/>
      <c r="B5" s="185"/>
      <c r="C5" s="185"/>
      <c r="D5" s="185"/>
      <c r="E5" s="185"/>
      <c r="F5" s="185"/>
      <c r="G5" s="185"/>
      <c r="H5" s="185"/>
      <c r="I5" s="215" t="s">
        <v>635</v>
      </c>
    </row>
    <row r="6" spans="1:10" ht="12.75" customHeight="1">
      <c r="A6" s="158"/>
      <c r="B6" s="158"/>
      <c r="C6" s="160"/>
      <c r="D6" s="160"/>
      <c r="E6" s="160"/>
      <c r="F6" s="160"/>
      <c r="G6" s="160"/>
      <c r="H6" s="160"/>
      <c r="I6" s="215" t="s">
        <v>636</v>
      </c>
    </row>
    <row r="7" spans="1:10" ht="12.75" customHeight="1">
      <c r="A7" s="158"/>
      <c r="B7" s="158"/>
      <c r="C7" s="158"/>
      <c r="D7" s="158"/>
      <c r="E7" s="158"/>
      <c r="F7" s="158"/>
      <c r="G7" s="158"/>
      <c r="H7" s="158"/>
      <c r="I7" s="189"/>
    </row>
    <row r="8" spans="1:10" ht="12.75" customHeight="1">
      <c r="A8" s="186"/>
      <c r="B8" s="188"/>
      <c r="C8" s="187"/>
      <c r="D8" s="187"/>
      <c r="E8" s="187"/>
      <c r="F8" s="187"/>
      <c r="G8" s="187"/>
      <c r="H8" s="187"/>
      <c r="I8" s="187"/>
    </row>
    <row r="9" spans="1:10" ht="19.5" customHeight="1">
      <c r="A9" s="186"/>
      <c r="B9" s="221" t="s">
        <v>631</v>
      </c>
      <c r="C9" s="221"/>
      <c r="D9" s="221"/>
      <c r="E9" s="221"/>
      <c r="F9" s="221"/>
      <c r="G9" s="221"/>
      <c r="H9" s="221"/>
      <c r="I9" s="221"/>
      <c r="J9" s="221"/>
    </row>
    <row r="10" spans="1:10" ht="49.5" customHeight="1">
      <c r="A10" s="185"/>
      <c r="B10" s="222" t="s">
        <v>572</v>
      </c>
      <c r="C10" s="222"/>
      <c r="D10" s="222"/>
      <c r="E10" s="222"/>
      <c r="F10" s="222"/>
      <c r="G10" s="222"/>
      <c r="H10" s="222"/>
      <c r="I10" s="222"/>
      <c r="J10" s="195"/>
    </row>
    <row r="11" spans="1:10" ht="13.5" customHeight="1">
      <c r="A11" s="185"/>
      <c r="B11" s="184"/>
      <c r="C11" s="184"/>
      <c r="D11" s="184"/>
      <c r="E11" s="184"/>
      <c r="F11" s="184"/>
      <c r="G11" s="184"/>
      <c r="H11" s="184"/>
      <c r="I11" s="183" t="s">
        <v>18</v>
      </c>
    </row>
    <row r="12" spans="1:10" ht="27.75" customHeight="1">
      <c r="A12" s="182"/>
      <c r="B12" s="181" t="s">
        <v>1</v>
      </c>
      <c r="C12" s="181" t="s">
        <v>339</v>
      </c>
      <c r="D12" s="181" t="s">
        <v>338</v>
      </c>
      <c r="E12" s="181" t="s">
        <v>337</v>
      </c>
      <c r="F12" s="181" t="s">
        <v>336</v>
      </c>
      <c r="G12" s="181" t="s">
        <v>571</v>
      </c>
      <c r="H12" s="18" t="s">
        <v>605</v>
      </c>
      <c r="I12" s="18" t="s">
        <v>606</v>
      </c>
    </row>
    <row r="13" spans="1:10" ht="12" customHeight="1">
      <c r="A13" s="169"/>
      <c r="B13" s="137" t="s">
        <v>335</v>
      </c>
      <c r="C13" s="167"/>
      <c r="D13" s="167"/>
      <c r="E13" s="166"/>
      <c r="F13" s="165"/>
      <c r="G13" s="162">
        <v>848449.63500000001</v>
      </c>
      <c r="H13" s="176">
        <f>209902.7-6.8</f>
        <v>209895.90000000002</v>
      </c>
      <c r="I13" s="162">
        <f t="shared" ref="I13:I76" si="0">H13/G13*100</f>
        <v>24.738757769634731</v>
      </c>
    </row>
    <row r="14" spans="1:10" ht="12.75" customHeight="1">
      <c r="A14" s="169"/>
      <c r="B14" s="180" t="s">
        <v>271</v>
      </c>
      <c r="C14" s="179">
        <v>1</v>
      </c>
      <c r="D14" s="179">
        <v>0</v>
      </c>
      <c r="E14" s="178">
        <v>0</v>
      </c>
      <c r="F14" s="177">
        <v>0</v>
      </c>
      <c r="G14" s="162">
        <v>40782.902999999998</v>
      </c>
      <c r="H14" s="176">
        <v>9725.6</v>
      </c>
      <c r="I14" s="162">
        <f t="shared" si="0"/>
        <v>23.847247950936698</v>
      </c>
    </row>
    <row r="15" spans="1:10" ht="30" customHeight="1">
      <c r="A15" s="169"/>
      <c r="B15" s="175" t="s">
        <v>270</v>
      </c>
      <c r="C15" s="174">
        <v>1</v>
      </c>
      <c r="D15" s="174">
        <v>2</v>
      </c>
      <c r="E15" s="173">
        <v>0</v>
      </c>
      <c r="F15" s="172">
        <v>0</v>
      </c>
      <c r="G15" s="171">
        <v>1135.75</v>
      </c>
      <c r="H15" s="170">
        <v>533.79999999999995</v>
      </c>
      <c r="I15" s="162">
        <f t="shared" si="0"/>
        <v>46.999779881135808</v>
      </c>
    </row>
    <row r="16" spans="1:10" ht="21.75" customHeight="1">
      <c r="A16" s="169"/>
      <c r="B16" s="168" t="s">
        <v>543</v>
      </c>
      <c r="C16" s="167">
        <v>1</v>
      </c>
      <c r="D16" s="167">
        <v>2</v>
      </c>
      <c r="E16" s="166" t="s">
        <v>544</v>
      </c>
      <c r="F16" s="165">
        <v>0</v>
      </c>
      <c r="G16" s="164">
        <v>1135.75</v>
      </c>
      <c r="H16" s="170">
        <v>533.79999999999995</v>
      </c>
      <c r="I16" s="162">
        <f t="shared" si="0"/>
        <v>46.999779881135808</v>
      </c>
    </row>
    <row r="17" spans="1:9" ht="21.75" customHeight="1">
      <c r="A17" s="169"/>
      <c r="B17" s="168" t="s">
        <v>546</v>
      </c>
      <c r="C17" s="167">
        <v>1</v>
      </c>
      <c r="D17" s="167">
        <v>2</v>
      </c>
      <c r="E17" s="166" t="s">
        <v>570</v>
      </c>
      <c r="F17" s="165">
        <v>0</v>
      </c>
      <c r="G17" s="164">
        <v>1135.75</v>
      </c>
      <c r="H17" s="170">
        <v>533.79999999999995</v>
      </c>
      <c r="I17" s="162">
        <f t="shared" si="0"/>
        <v>46.999779881135808</v>
      </c>
    </row>
    <row r="18" spans="1:9" ht="21.75" customHeight="1">
      <c r="A18" s="169"/>
      <c r="B18" s="168" t="s">
        <v>154</v>
      </c>
      <c r="C18" s="167">
        <v>1</v>
      </c>
      <c r="D18" s="167">
        <v>2</v>
      </c>
      <c r="E18" s="166" t="s">
        <v>569</v>
      </c>
      <c r="F18" s="165">
        <v>0</v>
      </c>
      <c r="G18" s="164">
        <v>1135.75</v>
      </c>
      <c r="H18" s="163">
        <v>533.79999999999995</v>
      </c>
      <c r="I18" s="162">
        <f t="shared" si="0"/>
        <v>46.999779881135808</v>
      </c>
    </row>
    <row r="19" spans="1:9" ht="53.25" customHeight="1">
      <c r="A19" s="169"/>
      <c r="B19" s="168" t="s">
        <v>131</v>
      </c>
      <c r="C19" s="167">
        <v>1</v>
      </c>
      <c r="D19" s="167">
        <v>2</v>
      </c>
      <c r="E19" s="166" t="s">
        <v>569</v>
      </c>
      <c r="F19" s="165" t="s">
        <v>130</v>
      </c>
      <c r="G19" s="164">
        <v>1135.75</v>
      </c>
      <c r="H19" s="163">
        <v>533.79999999999995</v>
      </c>
      <c r="I19" s="162">
        <f t="shared" si="0"/>
        <v>46.999779881135808</v>
      </c>
    </row>
    <row r="20" spans="1:9" ht="21.75" customHeight="1">
      <c r="A20" s="169"/>
      <c r="B20" s="168" t="s">
        <v>123</v>
      </c>
      <c r="C20" s="167">
        <v>1</v>
      </c>
      <c r="D20" s="167">
        <v>2</v>
      </c>
      <c r="E20" s="166" t="s">
        <v>569</v>
      </c>
      <c r="F20" s="165" t="s">
        <v>122</v>
      </c>
      <c r="G20" s="164">
        <v>1135.75</v>
      </c>
      <c r="H20" s="163">
        <v>533.79999999999995</v>
      </c>
      <c r="I20" s="162">
        <f t="shared" si="0"/>
        <v>46.999779881135808</v>
      </c>
    </row>
    <row r="21" spans="1:9" ht="32.25" customHeight="1">
      <c r="A21" s="169"/>
      <c r="B21" s="168" t="s">
        <v>121</v>
      </c>
      <c r="C21" s="167">
        <v>1</v>
      </c>
      <c r="D21" s="167">
        <v>2</v>
      </c>
      <c r="E21" s="166" t="s">
        <v>569</v>
      </c>
      <c r="F21" s="165" t="s">
        <v>120</v>
      </c>
      <c r="G21" s="164">
        <v>872.3</v>
      </c>
      <c r="H21" s="163">
        <v>410</v>
      </c>
      <c r="I21" s="162">
        <f t="shared" si="0"/>
        <v>47.002178149719136</v>
      </c>
    </row>
    <row r="22" spans="1:9" ht="32.25" customHeight="1">
      <c r="A22" s="169"/>
      <c r="B22" s="168" t="s">
        <v>119</v>
      </c>
      <c r="C22" s="167">
        <v>1</v>
      </c>
      <c r="D22" s="167">
        <v>2</v>
      </c>
      <c r="E22" s="166" t="s">
        <v>569</v>
      </c>
      <c r="F22" s="165" t="s">
        <v>117</v>
      </c>
      <c r="G22" s="164">
        <v>263.45</v>
      </c>
      <c r="H22" s="163">
        <v>123.8</v>
      </c>
      <c r="I22" s="162">
        <f t="shared" si="0"/>
        <v>46.991839058644906</v>
      </c>
    </row>
    <row r="23" spans="1:9" ht="39.75" customHeight="1">
      <c r="A23" s="169"/>
      <c r="B23" s="175" t="s">
        <v>333</v>
      </c>
      <c r="C23" s="174">
        <v>1</v>
      </c>
      <c r="D23" s="174">
        <v>3</v>
      </c>
      <c r="E23" s="173">
        <v>0</v>
      </c>
      <c r="F23" s="172">
        <v>0</v>
      </c>
      <c r="G23" s="171">
        <v>4385.21</v>
      </c>
      <c r="H23" s="170">
        <v>930.1</v>
      </c>
      <c r="I23" s="162">
        <f t="shared" si="0"/>
        <v>21.209930653264038</v>
      </c>
    </row>
    <row r="24" spans="1:9" ht="21.75" customHeight="1">
      <c r="A24" s="169"/>
      <c r="B24" s="168" t="s">
        <v>543</v>
      </c>
      <c r="C24" s="167">
        <v>1</v>
      </c>
      <c r="D24" s="167">
        <v>3</v>
      </c>
      <c r="E24" s="166" t="s">
        <v>544</v>
      </c>
      <c r="F24" s="165">
        <v>0</v>
      </c>
      <c r="G24" s="164">
        <v>1146.49</v>
      </c>
      <c r="H24" s="163">
        <f>H25</f>
        <v>245.5</v>
      </c>
      <c r="I24" s="162">
        <f t="shared" si="0"/>
        <v>21.413182845031358</v>
      </c>
    </row>
    <row r="25" spans="1:9" ht="21.75" customHeight="1">
      <c r="A25" s="169"/>
      <c r="B25" s="168" t="s">
        <v>546</v>
      </c>
      <c r="C25" s="167">
        <v>1</v>
      </c>
      <c r="D25" s="167">
        <v>3</v>
      </c>
      <c r="E25" s="166" t="s">
        <v>557</v>
      </c>
      <c r="F25" s="165">
        <v>0</v>
      </c>
      <c r="G25" s="164">
        <v>1146.49</v>
      </c>
      <c r="H25" s="163">
        <f>H26</f>
        <v>245.5</v>
      </c>
      <c r="I25" s="162">
        <f t="shared" si="0"/>
        <v>21.413182845031358</v>
      </c>
    </row>
    <row r="26" spans="1:9" ht="21.75" customHeight="1">
      <c r="A26" s="169"/>
      <c r="B26" s="168" t="s">
        <v>181</v>
      </c>
      <c r="C26" s="167">
        <v>1</v>
      </c>
      <c r="D26" s="167">
        <v>3</v>
      </c>
      <c r="E26" s="166" t="s">
        <v>268</v>
      </c>
      <c r="F26" s="165">
        <v>0</v>
      </c>
      <c r="G26" s="164">
        <v>1146.49</v>
      </c>
      <c r="H26" s="163">
        <v>245.5</v>
      </c>
      <c r="I26" s="162">
        <f t="shared" si="0"/>
        <v>21.413182845031358</v>
      </c>
    </row>
    <row r="27" spans="1:9" ht="53.25" customHeight="1">
      <c r="A27" s="169"/>
      <c r="B27" s="168" t="s">
        <v>131</v>
      </c>
      <c r="C27" s="167">
        <v>1</v>
      </c>
      <c r="D27" s="167">
        <v>3</v>
      </c>
      <c r="E27" s="166" t="s">
        <v>268</v>
      </c>
      <c r="F27" s="165" t="s">
        <v>130</v>
      </c>
      <c r="G27" s="164">
        <v>74.5</v>
      </c>
      <c r="H27" s="163"/>
      <c r="I27" s="162">
        <f t="shared" si="0"/>
        <v>0</v>
      </c>
    </row>
    <row r="28" spans="1:9" ht="21.75" customHeight="1">
      <c r="A28" s="169"/>
      <c r="B28" s="168" t="s">
        <v>123</v>
      </c>
      <c r="C28" s="167">
        <v>1</v>
      </c>
      <c r="D28" s="167">
        <v>3</v>
      </c>
      <c r="E28" s="166" t="s">
        <v>268</v>
      </c>
      <c r="F28" s="165" t="s">
        <v>122</v>
      </c>
      <c r="G28" s="164">
        <v>74.5</v>
      </c>
      <c r="H28" s="163"/>
      <c r="I28" s="162">
        <f t="shared" si="0"/>
        <v>0</v>
      </c>
    </row>
    <row r="29" spans="1:9" ht="32.25" customHeight="1">
      <c r="A29" s="169"/>
      <c r="B29" s="168" t="s">
        <v>141</v>
      </c>
      <c r="C29" s="167">
        <v>1</v>
      </c>
      <c r="D29" s="167">
        <v>3</v>
      </c>
      <c r="E29" s="166" t="s">
        <v>268</v>
      </c>
      <c r="F29" s="165" t="s">
        <v>140</v>
      </c>
      <c r="G29" s="164">
        <v>74.5</v>
      </c>
      <c r="H29" s="163"/>
      <c r="I29" s="162">
        <f t="shared" si="0"/>
        <v>0</v>
      </c>
    </row>
    <row r="30" spans="1:9" ht="21.75" customHeight="1">
      <c r="A30" s="169"/>
      <c r="B30" s="168" t="s">
        <v>139</v>
      </c>
      <c r="C30" s="167">
        <v>1</v>
      </c>
      <c r="D30" s="167">
        <v>3</v>
      </c>
      <c r="E30" s="166" t="s">
        <v>268</v>
      </c>
      <c r="F30" s="165" t="s">
        <v>138</v>
      </c>
      <c r="G30" s="164">
        <v>1063.99</v>
      </c>
      <c r="H30" s="163">
        <v>245.5</v>
      </c>
      <c r="I30" s="162">
        <f t="shared" si="0"/>
        <v>23.073525127115857</v>
      </c>
    </row>
    <row r="31" spans="1:9" ht="21.75" customHeight="1">
      <c r="A31" s="169"/>
      <c r="B31" s="168" t="s">
        <v>137</v>
      </c>
      <c r="C31" s="167">
        <v>1</v>
      </c>
      <c r="D31" s="167">
        <v>3</v>
      </c>
      <c r="E31" s="166" t="s">
        <v>268</v>
      </c>
      <c r="F31" s="165" t="s">
        <v>136</v>
      </c>
      <c r="G31" s="164">
        <v>1063.99</v>
      </c>
      <c r="H31" s="163">
        <v>245.5</v>
      </c>
      <c r="I31" s="162">
        <f t="shared" si="0"/>
        <v>23.073525127115857</v>
      </c>
    </row>
    <row r="32" spans="1:9" ht="21.75" customHeight="1">
      <c r="A32" s="169"/>
      <c r="B32" s="168" t="s">
        <v>552</v>
      </c>
      <c r="C32" s="167">
        <v>1</v>
      </c>
      <c r="D32" s="167">
        <v>3</v>
      </c>
      <c r="E32" s="166" t="s">
        <v>268</v>
      </c>
      <c r="F32" s="165" t="s">
        <v>551</v>
      </c>
      <c r="G32" s="164">
        <v>50</v>
      </c>
      <c r="H32" s="163">
        <v>6.7</v>
      </c>
      <c r="I32" s="162">
        <f t="shared" si="0"/>
        <v>13.4</v>
      </c>
    </row>
    <row r="33" spans="1:9" ht="12.75" customHeight="1">
      <c r="A33" s="169"/>
      <c r="B33" s="168" t="s">
        <v>135</v>
      </c>
      <c r="C33" s="167">
        <v>1</v>
      </c>
      <c r="D33" s="167">
        <v>3</v>
      </c>
      <c r="E33" s="166" t="s">
        <v>268</v>
      </c>
      <c r="F33" s="165" t="s">
        <v>133</v>
      </c>
      <c r="G33" s="164">
        <v>1013.99</v>
      </c>
      <c r="H33" s="163">
        <v>238.8</v>
      </c>
      <c r="I33" s="162">
        <f t="shared" si="0"/>
        <v>23.550528111717078</v>
      </c>
    </row>
    <row r="34" spans="1:9" ht="12.75" customHeight="1">
      <c r="A34" s="169"/>
      <c r="B34" s="168" t="s">
        <v>178</v>
      </c>
      <c r="C34" s="167">
        <v>1</v>
      </c>
      <c r="D34" s="167">
        <v>3</v>
      </c>
      <c r="E34" s="166" t="s">
        <v>268</v>
      </c>
      <c r="F34" s="165" t="s">
        <v>177</v>
      </c>
      <c r="G34" s="164">
        <v>8</v>
      </c>
      <c r="H34" s="163"/>
      <c r="I34" s="162">
        <f t="shared" si="0"/>
        <v>0</v>
      </c>
    </row>
    <row r="35" spans="1:9" ht="12.75" customHeight="1">
      <c r="A35" s="169"/>
      <c r="B35" s="168" t="s">
        <v>600</v>
      </c>
      <c r="C35" s="167">
        <v>1</v>
      </c>
      <c r="D35" s="167">
        <v>3</v>
      </c>
      <c r="E35" s="166" t="s">
        <v>268</v>
      </c>
      <c r="F35" s="165" t="s">
        <v>599</v>
      </c>
      <c r="G35" s="164">
        <v>8</v>
      </c>
      <c r="H35" s="163"/>
      <c r="I35" s="162">
        <f t="shared" si="0"/>
        <v>0</v>
      </c>
    </row>
    <row r="36" spans="1:9" ht="21.75" customHeight="1">
      <c r="A36" s="169"/>
      <c r="B36" s="168" t="s">
        <v>598</v>
      </c>
      <c r="C36" s="167">
        <v>1</v>
      </c>
      <c r="D36" s="167">
        <v>3</v>
      </c>
      <c r="E36" s="166" t="s">
        <v>268</v>
      </c>
      <c r="F36" s="165" t="s">
        <v>597</v>
      </c>
      <c r="G36" s="164">
        <v>1</v>
      </c>
      <c r="H36" s="163"/>
      <c r="I36" s="162">
        <f t="shared" si="0"/>
        <v>0</v>
      </c>
    </row>
    <row r="37" spans="1:9" ht="12.75" customHeight="1">
      <c r="A37" s="169"/>
      <c r="B37" s="168" t="s">
        <v>596</v>
      </c>
      <c r="C37" s="167">
        <v>1</v>
      </c>
      <c r="D37" s="167">
        <v>3</v>
      </c>
      <c r="E37" s="166" t="s">
        <v>268</v>
      </c>
      <c r="F37" s="165" t="s">
        <v>595</v>
      </c>
      <c r="G37" s="164">
        <v>4</v>
      </c>
      <c r="H37" s="163"/>
      <c r="I37" s="162">
        <f t="shared" si="0"/>
        <v>0</v>
      </c>
    </row>
    <row r="38" spans="1:9" ht="12.75" customHeight="1">
      <c r="A38" s="169"/>
      <c r="B38" s="168" t="s">
        <v>594</v>
      </c>
      <c r="C38" s="167">
        <v>1</v>
      </c>
      <c r="D38" s="167">
        <v>3</v>
      </c>
      <c r="E38" s="166" t="s">
        <v>268</v>
      </c>
      <c r="F38" s="165" t="s">
        <v>593</v>
      </c>
      <c r="G38" s="164">
        <v>3</v>
      </c>
      <c r="H38" s="163"/>
      <c r="I38" s="162">
        <f t="shared" si="0"/>
        <v>0</v>
      </c>
    </row>
    <row r="39" spans="1:9" ht="21.75" customHeight="1">
      <c r="A39" s="169"/>
      <c r="B39" s="168" t="s">
        <v>543</v>
      </c>
      <c r="C39" s="167">
        <v>1</v>
      </c>
      <c r="D39" s="167">
        <v>3</v>
      </c>
      <c r="E39" s="166" t="s">
        <v>544</v>
      </c>
      <c r="F39" s="165">
        <v>0</v>
      </c>
      <c r="G39" s="164">
        <v>345.24</v>
      </c>
      <c r="H39" s="163">
        <f>H40</f>
        <v>94.6</v>
      </c>
      <c r="I39" s="162">
        <f t="shared" si="0"/>
        <v>27.401228131155136</v>
      </c>
    </row>
    <row r="40" spans="1:9" ht="21.75" customHeight="1">
      <c r="A40" s="169"/>
      <c r="B40" s="168" t="s">
        <v>546</v>
      </c>
      <c r="C40" s="167">
        <v>1</v>
      </c>
      <c r="D40" s="167">
        <v>3</v>
      </c>
      <c r="E40" s="166" t="s">
        <v>557</v>
      </c>
      <c r="F40" s="165">
        <v>0</v>
      </c>
      <c r="G40" s="164">
        <v>345.24</v>
      </c>
      <c r="H40" s="163">
        <f>H41</f>
        <v>94.6</v>
      </c>
      <c r="I40" s="162">
        <f t="shared" si="0"/>
        <v>27.401228131155136</v>
      </c>
    </row>
    <row r="41" spans="1:9" ht="21.75" customHeight="1">
      <c r="A41" s="169"/>
      <c r="B41" s="168" t="s">
        <v>132</v>
      </c>
      <c r="C41" s="167">
        <v>1</v>
      </c>
      <c r="D41" s="167">
        <v>3</v>
      </c>
      <c r="E41" s="166" t="s">
        <v>556</v>
      </c>
      <c r="F41" s="165">
        <v>0</v>
      </c>
      <c r="G41" s="164">
        <v>345.24</v>
      </c>
      <c r="H41" s="163">
        <v>94.6</v>
      </c>
      <c r="I41" s="162">
        <f t="shared" si="0"/>
        <v>27.401228131155136</v>
      </c>
    </row>
    <row r="42" spans="1:9" ht="53.25" customHeight="1">
      <c r="A42" s="169"/>
      <c r="B42" s="168" t="s">
        <v>131</v>
      </c>
      <c r="C42" s="167">
        <v>1</v>
      </c>
      <c r="D42" s="167">
        <v>3</v>
      </c>
      <c r="E42" s="166" t="s">
        <v>556</v>
      </c>
      <c r="F42" s="165" t="s">
        <v>130</v>
      </c>
      <c r="G42" s="164">
        <v>345.24</v>
      </c>
      <c r="H42" s="163">
        <v>94.6</v>
      </c>
      <c r="I42" s="162">
        <f t="shared" si="0"/>
        <v>27.401228131155136</v>
      </c>
    </row>
    <row r="43" spans="1:9" ht="12.75" customHeight="1">
      <c r="A43" s="169"/>
      <c r="B43" s="168" t="s">
        <v>129</v>
      </c>
      <c r="C43" s="167">
        <v>1</v>
      </c>
      <c r="D43" s="167">
        <v>3</v>
      </c>
      <c r="E43" s="166" t="s">
        <v>556</v>
      </c>
      <c r="F43" s="165" t="s">
        <v>128</v>
      </c>
      <c r="G43" s="164">
        <v>345.24</v>
      </c>
      <c r="H43" s="163">
        <v>94.6</v>
      </c>
      <c r="I43" s="162">
        <f t="shared" si="0"/>
        <v>27.401228131155136</v>
      </c>
    </row>
    <row r="44" spans="1:9" ht="12.75" customHeight="1">
      <c r="A44" s="169"/>
      <c r="B44" s="168" t="s">
        <v>127</v>
      </c>
      <c r="C44" s="167">
        <v>1</v>
      </c>
      <c r="D44" s="167">
        <v>3</v>
      </c>
      <c r="E44" s="166" t="s">
        <v>556</v>
      </c>
      <c r="F44" s="165" t="s">
        <v>126</v>
      </c>
      <c r="G44" s="164">
        <v>265.16000000000003</v>
      </c>
      <c r="H44" s="163">
        <v>72.599999999999994</v>
      </c>
      <c r="I44" s="162">
        <f t="shared" si="0"/>
        <v>27.379695278322519</v>
      </c>
    </row>
    <row r="45" spans="1:9" ht="32.25" customHeight="1">
      <c r="A45" s="169"/>
      <c r="B45" s="168" t="s">
        <v>125</v>
      </c>
      <c r="C45" s="167">
        <v>1</v>
      </c>
      <c r="D45" s="167">
        <v>3</v>
      </c>
      <c r="E45" s="166" t="s">
        <v>556</v>
      </c>
      <c r="F45" s="165" t="s">
        <v>124</v>
      </c>
      <c r="G45" s="164">
        <v>80.08</v>
      </c>
      <c r="H45" s="163">
        <v>21.9</v>
      </c>
      <c r="I45" s="162">
        <f t="shared" si="0"/>
        <v>27.347652347652346</v>
      </c>
    </row>
    <row r="46" spans="1:9" ht="21.75" customHeight="1">
      <c r="A46" s="169"/>
      <c r="B46" s="168" t="s">
        <v>543</v>
      </c>
      <c r="C46" s="167">
        <v>1</v>
      </c>
      <c r="D46" s="167">
        <v>3</v>
      </c>
      <c r="E46" s="166" t="s">
        <v>544</v>
      </c>
      <c r="F46" s="165">
        <v>0</v>
      </c>
      <c r="G46" s="164">
        <v>125</v>
      </c>
      <c r="H46" s="163"/>
      <c r="I46" s="162">
        <f t="shared" si="0"/>
        <v>0</v>
      </c>
    </row>
    <row r="47" spans="1:9" ht="21.75" customHeight="1">
      <c r="A47" s="169"/>
      <c r="B47" s="168" t="s">
        <v>567</v>
      </c>
      <c r="C47" s="167">
        <v>1</v>
      </c>
      <c r="D47" s="167">
        <v>3</v>
      </c>
      <c r="E47" s="166" t="s">
        <v>566</v>
      </c>
      <c r="F47" s="165">
        <v>0</v>
      </c>
      <c r="G47" s="164">
        <v>125</v>
      </c>
      <c r="H47" s="163"/>
      <c r="I47" s="162">
        <f t="shared" si="0"/>
        <v>0</v>
      </c>
    </row>
    <row r="48" spans="1:9" ht="21.75" customHeight="1">
      <c r="A48" s="169"/>
      <c r="B48" s="168" t="s">
        <v>241</v>
      </c>
      <c r="C48" s="167">
        <v>1</v>
      </c>
      <c r="D48" s="167">
        <v>3</v>
      </c>
      <c r="E48" s="166" t="s">
        <v>568</v>
      </c>
      <c r="F48" s="165">
        <v>0</v>
      </c>
      <c r="G48" s="164">
        <v>125</v>
      </c>
      <c r="H48" s="163"/>
      <c r="I48" s="162">
        <f t="shared" si="0"/>
        <v>0</v>
      </c>
    </row>
    <row r="49" spans="1:9" ht="53.25" customHeight="1">
      <c r="A49" s="169"/>
      <c r="B49" s="168" t="s">
        <v>131</v>
      </c>
      <c r="C49" s="167">
        <v>1</v>
      </c>
      <c r="D49" s="167">
        <v>3</v>
      </c>
      <c r="E49" s="166" t="s">
        <v>568</v>
      </c>
      <c r="F49" s="165" t="s">
        <v>130</v>
      </c>
      <c r="G49" s="164">
        <v>125</v>
      </c>
      <c r="H49" s="163"/>
      <c r="I49" s="162">
        <f t="shared" si="0"/>
        <v>0</v>
      </c>
    </row>
    <row r="50" spans="1:9" ht="21.75" customHeight="1">
      <c r="A50" s="169"/>
      <c r="B50" s="168" t="s">
        <v>123</v>
      </c>
      <c r="C50" s="167">
        <v>1</v>
      </c>
      <c r="D50" s="167">
        <v>3</v>
      </c>
      <c r="E50" s="166" t="s">
        <v>568</v>
      </c>
      <c r="F50" s="165" t="s">
        <v>122</v>
      </c>
      <c r="G50" s="164">
        <v>125</v>
      </c>
      <c r="H50" s="163"/>
      <c r="I50" s="162">
        <f t="shared" si="0"/>
        <v>0</v>
      </c>
    </row>
    <row r="51" spans="1:9" ht="32.25" customHeight="1">
      <c r="A51" s="169"/>
      <c r="B51" s="168" t="s">
        <v>121</v>
      </c>
      <c r="C51" s="167">
        <v>1</v>
      </c>
      <c r="D51" s="167">
        <v>3</v>
      </c>
      <c r="E51" s="166" t="s">
        <v>568</v>
      </c>
      <c r="F51" s="165" t="s">
        <v>120</v>
      </c>
      <c r="G51" s="164">
        <v>95</v>
      </c>
      <c r="H51" s="163"/>
      <c r="I51" s="162">
        <f t="shared" si="0"/>
        <v>0</v>
      </c>
    </row>
    <row r="52" spans="1:9" ht="32.25" customHeight="1">
      <c r="A52" s="169"/>
      <c r="B52" s="168" t="s">
        <v>119</v>
      </c>
      <c r="C52" s="167">
        <v>1</v>
      </c>
      <c r="D52" s="167">
        <v>3</v>
      </c>
      <c r="E52" s="166" t="s">
        <v>568</v>
      </c>
      <c r="F52" s="165" t="s">
        <v>117</v>
      </c>
      <c r="G52" s="164">
        <v>30</v>
      </c>
      <c r="H52" s="163"/>
      <c r="I52" s="162">
        <f t="shared" si="0"/>
        <v>0</v>
      </c>
    </row>
    <row r="53" spans="1:9" ht="21.75" customHeight="1">
      <c r="A53" s="169"/>
      <c r="B53" s="168" t="s">
        <v>543</v>
      </c>
      <c r="C53" s="167">
        <v>1</v>
      </c>
      <c r="D53" s="167">
        <v>3</v>
      </c>
      <c r="E53" s="166" t="s">
        <v>544</v>
      </c>
      <c r="F53" s="165">
        <v>0</v>
      </c>
      <c r="G53" s="164">
        <v>1774.18</v>
      </c>
      <c r="H53" s="163">
        <f>H54</f>
        <v>390.5</v>
      </c>
      <c r="I53" s="162">
        <f t="shared" si="0"/>
        <v>22.010168077647137</v>
      </c>
    </row>
    <row r="54" spans="1:9" ht="21.75" customHeight="1">
      <c r="A54" s="169"/>
      <c r="B54" s="168" t="s">
        <v>567</v>
      </c>
      <c r="C54" s="167">
        <v>1</v>
      </c>
      <c r="D54" s="167">
        <v>3</v>
      </c>
      <c r="E54" s="166" t="s">
        <v>566</v>
      </c>
      <c r="F54" s="165">
        <v>0</v>
      </c>
      <c r="G54" s="164">
        <v>1774.18</v>
      </c>
      <c r="H54" s="163">
        <f>H55</f>
        <v>390.5</v>
      </c>
      <c r="I54" s="162">
        <f t="shared" si="0"/>
        <v>22.010168077647137</v>
      </c>
    </row>
    <row r="55" spans="1:9" ht="21.75" customHeight="1">
      <c r="A55" s="169"/>
      <c r="B55" s="168" t="s">
        <v>132</v>
      </c>
      <c r="C55" s="167">
        <v>1</v>
      </c>
      <c r="D55" s="167">
        <v>3</v>
      </c>
      <c r="E55" s="166" t="s">
        <v>332</v>
      </c>
      <c r="F55" s="165">
        <v>0</v>
      </c>
      <c r="G55" s="164">
        <v>1107.9000000000001</v>
      </c>
      <c r="H55" s="163">
        <v>390.5</v>
      </c>
      <c r="I55" s="162">
        <f t="shared" si="0"/>
        <v>35.246863435328095</v>
      </c>
    </row>
    <row r="56" spans="1:9" ht="53.25" customHeight="1">
      <c r="A56" s="169"/>
      <c r="B56" s="168" t="s">
        <v>131</v>
      </c>
      <c r="C56" s="167">
        <v>1</v>
      </c>
      <c r="D56" s="167">
        <v>3</v>
      </c>
      <c r="E56" s="166" t="s">
        <v>332</v>
      </c>
      <c r="F56" s="165" t="s">
        <v>130</v>
      </c>
      <c r="G56" s="164">
        <v>1107.9000000000001</v>
      </c>
      <c r="H56" s="163">
        <v>390.5</v>
      </c>
      <c r="I56" s="162">
        <f t="shared" si="0"/>
        <v>35.246863435328095</v>
      </c>
    </row>
    <row r="57" spans="1:9" ht="21.75" customHeight="1">
      <c r="A57" s="169"/>
      <c r="B57" s="168" t="s">
        <v>123</v>
      </c>
      <c r="C57" s="167">
        <v>1</v>
      </c>
      <c r="D57" s="167">
        <v>3</v>
      </c>
      <c r="E57" s="166" t="s">
        <v>332</v>
      </c>
      <c r="F57" s="165" t="s">
        <v>122</v>
      </c>
      <c r="G57" s="164">
        <v>1107.9000000000001</v>
      </c>
      <c r="H57" s="163">
        <v>390.5</v>
      </c>
      <c r="I57" s="162">
        <f t="shared" si="0"/>
        <v>35.246863435328095</v>
      </c>
    </row>
    <row r="58" spans="1:9" ht="32.25" customHeight="1">
      <c r="A58" s="169"/>
      <c r="B58" s="168" t="s">
        <v>121</v>
      </c>
      <c r="C58" s="167">
        <v>1</v>
      </c>
      <c r="D58" s="167">
        <v>3</v>
      </c>
      <c r="E58" s="166" t="s">
        <v>332</v>
      </c>
      <c r="F58" s="165" t="s">
        <v>120</v>
      </c>
      <c r="G58" s="164">
        <v>851.93</v>
      </c>
      <c r="H58" s="163">
        <v>193.1</v>
      </c>
      <c r="I58" s="162">
        <f t="shared" si="0"/>
        <v>22.666181493784702</v>
      </c>
    </row>
    <row r="59" spans="1:9" ht="32.25" customHeight="1">
      <c r="A59" s="169"/>
      <c r="B59" s="168" t="s">
        <v>119</v>
      </c>
      <c r="C59" s="167">
        <v>1</v>
      </c>
      <c r="D59" s="167">
        <v>3</v>
      </c>
      <c r="E59" s="166" t="s">
        <v>332</v>
      </c>
      <c r="F59" s="165" t="s">
        <v>117</v>
      </c>
      <c r="G59" s="164">
        <v>255.97</v>
      </c>
      <c r="H59" s="163">
        <v>197.4</v>
      </c>
      <c r="I59" s="162">
        <f t="shared" si="0"/>
        <v>77.11841231394304</v>
      </c>
    </row>
    <row r="60" spans="1:9" ht="21.75" customHeight="1">
      <c r="A60" s="169"/>
      <c r="B60" s="168" t="s">
        <v>266</v>
      </c>
      <c r="C60" s="167">
        <v>1</v>
      </c>
      <c r="D60" s="167">
        <v>3</v>
      </c>
      <c r="E60" s="166" t="s">
        <v>630</v>
      </c>
      <c r="F60" s="165">
        <v>0</v>
      </c>
      <c r="G60" s="164">
        <v>666.28</v>
      </c>
      <c r="H60" s="163"/>
      <c r="I60" s="162">
        <f t="shared" si="0"/>
        <v>0</v>
      </c>
    </row>
    <row r="61" spans="1:9" ht="53.25" customHeight="1">
      <c r="A61" s="169"/>
      <c r="B61" s="168" t="s">
        <v>131</v>
      </c>
      <c r="C61" s="167">
        <v>1</v>
      </c>
      <c r="D61" s="167">
        <v>3</v>
      </c>
      <c r="E61" s="166" t="s">
        <v>630</v>
      </c>
      <c r="F61" s="165" t="s">
        <v>130</v>
      </c>
      <c r="G61" s="164">
        <v>666.28</v>
      </c>
      <c r="H61" s="163"/>
      <c r="I61" s="162">
        <f t="shared" si="0"/>
        <v>0</v>
      </c>
    </row>
    <row r="62" spans="1:9" ht="21.75" customHeight="1">
      <c r="A62" s="169"/>
      <c r="B62" s="168" t="s">
        <v>123</v>
      </c>
      <c r="C62" s="167">
        <v>1</v>
      </c>
      <c r="D62" s="167">
        <v>3</v>
      </c>
      <c r="E62" s="166" t="s">
        <v>630</v>
      </c>
      <c r="F62" s="165" t="s">
        <v>122</v>
      </c>
      <c r="G62" s="164">
        <v>666.28</v>
      </c>
      <c r="H62" s="163"/>
      <c r="I62" s="162">
        <f t="shared" si="0"/>
        <v>0</v>
      </c>
    </row>
    <row r="63" spans="1:9" ht="32.25" customHeight="1">
      <c r="A63" s="169"/>
      <c r="B63" s="168" t="s">
        <v>121</v>
      </c>
      <c r="C63" s="167">
        <v>1</v>
      </c>
      <c r="D63" s="167">
        <v>3</v>
      </c>
      <c r="E63" s="166" t="s">
        <v>630</v>
      </c>
      <c r="F63" s="165" t="s">
        <v>120</v>
      </c>
      <c r="G63" s="164">
        <v>511.75</v>
      </c>
      <c r="H63" s="163"/>
      <c r="I63" s="162">
        <f t="shared" si="0"/>
        <v>0</v>
      </c>
    </row>
    <row r="64" spans="1:9" ht="32.25" customHeight="1">
      <c r="A64" s="169"/>
      <c r="B64" s="168" t="s">
        <v>119</v>
      </c>
      <c r="C64" s="167">
        <v>1</v>
      </c>
      <c r="D64" s="167">
        <v>3</v>
      </c>
      <c r="E64" s="166" t="s">
        <v>630</v>
      </c>
      <c r="F64" s="165" t="s">
        <v>117</v>
      </c>
      <c r="G64" s="164">
        <v>154.53</v>
      </c>
      <c r="H64" s="163"/>
      <c r="I64" s="162">
        <f t="shared" si="0"/>
        <v>0</v>
      </c>
    </row>
    <row r="65" spans="1:9" ht="21.75" customHeight="1">
      <c r="A65" s="169"/>
      <c r="B65" s="168" t="s">
        <v>543</v>
      </c>
      <c r="C65" s="167">
        <v>1</v>
      </c>
      <c r="D65" s="167">
        <v>3</v>
      </c>
      <c r="E65" s="166" t="s">
        <v>544</v>
      </c>
      <c r="F65" s="165">
        <v>0</v>
      </c>
      <c r="G65" s="164">
        <v>994.3</v>
      </c>
      <c r="H65" s="163">
        <f>H66</f>
        <v>199.5</v>
      </c>
      <c r="I65" s="162">
        <f t="shared" si="0"/>
        <v>20.064366891280301</v>
      </c>
    </row>
    <row r="66" spans="1:9" ht="21.75" customHeight="1">
      <c r="A66" s="169"/>
      <c r="B66" s="168" t="s">
        <v>565</v>
      </c>
      <c r="C66" s="167">
        <v>1</v>
      </c>
      <c r="D66" s="167">
        <v>3</v>
      </c>
      <c r="E66" s="166" t="s">
        <v>564</v>
      </c>
      <c r="F66" s="165">
        <v>0</v>
      </c>
      <c r="G66" s="164">
        <v>994.3</v>
      </c>
      <c r="H66" s="163">
        <f>H67</f>
        <v>199.5</v>
      </c>
      <c r="I66" s="162">
        <f t="shared" si="0"/>
        <v>20.064366891280301</v>
      </c>
    </row>
    <row r="67" spans="1:9" ht="21.75" customHeight="1">
      <c r="A67" s="169"/>
      <c r="B67" s="168" t="s">
        <v>132</v>
      </c>
      <c r="C67" s="167">
        <v>1</v>
      </c>
      <c r="D67" s="167">
        <v>3</v>
      </c>
      <c r="E67" s="166" t="s">
        <v>331</v>
      </c>
      <c r="F67" s="165">
        <v>0</v>
      </c>
      <c r="G67" s="164">
        <v>994.3</v>
      </c>
      <c r="H67" s="163">
        <v>199.5</v>
      </c>
      <c r="I67" s="162">
        <f t="shared" si="0"/>
        <v>20.064366891280301</v>
      </c>
    </row>
    <row r="68" spans="1:9" ht="53.25" customHeight="1">
      <c r="A68" s="169"/>
      <c r="B68" s="168" t="s">
        <v>131</v>
      </c>
      <c r="C68" s="167">
        <v>1</v>
      </c>
      <c r="D68" s="167">
        <v>3</v>
      </c>
      <c r="E68" s="166" t="s">
        <v>331</v>
      </c>
      <c r="F68" s="165" t="s">
        <v>130</v>
      </c>
      <c r="G68" s="164">
        <v>994.3</v>
      </c>
      <c r="H68" s="163">
        <v>199.5</v>
      </c>
      <c r="I68" s="162">
        <f t="shared" si="0"/>
        <v>20.064366891280301</v>
      </c>
    </row>
    <row r="69" spans="1:9" ht="21.75" customHeight="1">
      <c r="A69" s="169"/>
      <c r="B69" s="168" t="s">
        <v>123</v>
      </c>
      <c r="C69" s="167">
        <v>1</v>
      </c>
      <c r="D69" s="167">
        <v>3</v>
      </c>
      <c r="E69" s="166" t="s">
        <v>331</v>
      </c>
      <c r="F69" s="165" t="s">
        <v>122</v>
      </c>
      <c r="G69" s="164">
        <v>994.3</v>
      </c>
      <c r="H69" s="163">
        <v>199.5</v>
      </c>
      <c r="I69" s="162">
        <f t="shared" si="0"/>
        <v>20.064366891280301</v>
      </c>
    </row>
    <row r="70" spans="1:9" ht="32.25" customHeight="1">
      <c r="A70" s="169"/>
      <c r="B70" s="168" t="s">
        <v>121</v>
      </c>
      <c r="C70" s="167">
        <v>1</v>
      </c>
      <c r="D70" s="167">
        <v>3</v>
      </c>
      <c r="E70" s="166" t="s">
        <v>331</v>
      </c>
      <c r="F70" s="165" t="s">
        <v>120</v>
      </c>
      <c r="G70" s="164">
        <v>763.67</v>
      </c>
      <c r="H70" s="163">
        <v>153.19999999999999</v>
      </c>
      <c r="I70" s="162">
        <f t="shared" si="0"/>
        <v>20.06102112168869</v>
      </c>
    </row>
    <row r="71" spans="1:9" ht="32.25" customHeight="1">
      <c r="A71" s="169"/>
      <c r="B71" s="168" t="s">
        <v>119</v>
      </c>
      <c r="C71" s="167">
        <v>1</v>
      </c>
      <c r="D71" s="167">
        <v>3</v>
      </c>
      <c r="E71" s="166" t="s">
        <v>331</v>
      </c>
      <c r="F71" s="165" t="s">
        <v>117</v>
      </c>
      <c r="G71" s="164">
        <v>230.63</v>
      </c>
      <c r="H71" s="163">
        <v>46.3</v>
      </c>
      <c r="I71" s="162">
        <f t="shared" si="0"/>
        <v>20.075445518796339</v>
      </c>
    </row>
    <row r="72" spans="1:9" ht="39.75" customHeight="1">
      <c r="A72" s="169"/>
      <c r="B72" s="175" t="s">
        <v>269</v>
      </c>
      <c r="C72" s="174">
        <v>1</v>
      </c>
      <c r="D72" s="174">
        <v>4</v>
      </c>
      <c r="E72" s="173">
        <v>0</v>
      </c>
      <c r="F72" s="172">
        <v>0</v>
      </c>
      <c r="G72" s="171">
        <v>22141.213</v>
      </c>
      <c r="H72" s="170">
        <v>5790</v>
      </c>
      <c r="I72" s="162">
        <f t="shared" si="0"/>
        <v>26.150328800865609</v>
      </c>
    </row>
    <row r="73" spans="1:9" ht="42.75" customHeight="1">
      <c r="A73" s="169"/>
      <c r="B73" s="168" t="s">
        <v>563</v>
      </c>
      <c r="C73" s="167">
        <v>1</v>
      </c>
      <c r="D73" s="167">
        <v>4</v>
      </c>
      <c r="E73" s="166" t="s">
        <v>562</v>
      </c>
      <c r="F73" s="165">
        <v>0</v>
      </c>
      <c r="G73" s="164">
        <v>150</v>
      </c>
      <c r="H73" s="163"/>
      <c r="I73" s="162">
        <f t="shared" si="0"/>
        <v>0</v>
      </c>
    </row>
    <row r="74" spans="1:9" ht="12.75" customHeight="1">
      <c r="A74" s="169"/>
      <c r="B74" s="168" t="s">
        <v>384</v>
      </c>
      <c r="C74" s="167">
        <v>1</v>
      </c>
      <c r="D74" s="167">
        <v>4</v>
      </c>
      <c r="E74" s="166" t="s">
        <v>561</v>
      </c>
      <c r="F74" s="165">
        <v>0</v>
      </c>
      <c r="G74" s="164">
        <v>150</v>
      </c>
      <c r="H74" s="163"/>
      <c r="I74" s="162">
        <f t="shared" si="0"/>
        <v>0</v>
      </c>
    </row>
    <row r="75" spans="1:9" ht="21.75" customHeight="1">
      <c r="A75" s="169"/>
      <c r="B75" s="168" t="s">
        <v>139</v>
      </c>
      <c r="C75" s="167">
        <v>1</v>
      </c>
      <c r="D75" s="167">
        <v>4</v>
      </c>
      <c r="E75" s="166" t="s">
        <v>561</v>
      </c>
      <c r="F75" s="165" t="s">
        <v>138</v>
      </c>
      <c r="G75" s="164">
        <v>150</v>
      </c>
      <c r="H75" s="163"/>
      <c r="I75" s="162">
        <f t="shared" si="0"/>
        <v>0</v>
      </c>
    </row>
    <row r="76" spans="1:9" ht="21.75" customHeight="1">
      <c r="A76" s="169"/>
      <c r="B76" s="168" t="s">
        <v>137</v>
      </c>
      <c r="C76" s="167">
        <v>1</v>
      </c>
      <c r="D76" s="167">
        <v>4</v>
      </c>
      <c r="E76" s="166" t="s">
        <v>561</v>
      </c>
      <c r="F76" s="165" t="s">
        <v>136</v>
      </c>
      <c r="G76" s="164">
        <v>150</v>
      </c>
      <c r="H76" s="163"/>
      <c r="I76" s="162">
        <f t="shared" si="0"/>
        <v>0</v>
      </c>
    </row>
    <row r="77" spans="1:9" ht="12.75" customHeight="1">
      <c r="A77" s="169"/>
      <c r="B77" s="168" t="s">
        <v>135</v>
      </c>
      <c r="C77" s="167">
        <v>1</v>
      </c>
      <c r="D77" s="167">
        <v>4</v>
      </c>
      <c r="E77" s="166" t="s">
        <v>561</v>
      </c>
      <c r="F77" s="165" t="s">
        <v>133</v>
      </c>
      <c r="G77" s="164">
        <v>150</v>
      </c>
      <c r="H77" s="163"/>
      <c r="I77" s="162">
        <f t="shared" ref="I77:I140" si="1">H77/G77*100</f>
        <v>0</v>
      </c>
    </row>
    <row r="78" spans="1:9" ht="42.75" customHeight="1">
      <c r="A78" s="169"/>
      <c r="B78" s="168" t="s">
        <v>560</v>
      </c>
      <c r="C78" s="167">
        <v>1</v>
      </c>
      <c r="D78" s="167">
        <v>4</v>
      </c>
      <c r="E78" s="166" t="s">
        <v>559</v>
      </c>
      <c r="F78" s="165">
        <v>0</v>
      </c>
      <c r="G78" s="164">
        <v>300</v>
      </c>
      <c r="H78" s="163">
        <v>134.9</v>
      </c>
      <c r="I78" s="162">
        <f t="shared" si="1"/>
        <v>44.966666666666669</v>
      </c>
    </row>
    <row r="79" spans="1:9" ht="12.75" customHeight="1">
      <c r="A79" s="169"/>
      <c r="B79" s="168" t="s">
        <v>384</v>
      </c>
      <c r="C79" s="167">
        <v>1</v>
      </c>
      <c r="D79" s="167">
        <v>4</v>
      </c>
      <c r="E79" s="166" t="s">
        <v>558</v>
      </c>
      <c r="F79" s="165">
        <v>0</v>
      </c>
      <c r="G79" s="164">
        <v>300</v>
      </c>
      <c r="H79" s="163">
        <v>134.9</v>
      </c>
      <c r="I79" s="162">
        <f t="shared" si="1"/>
        <v>44.966666666666669</v>
      </c>
    </row>
    <row r="80" spans="1:9" ht="21.75" customHeight="1">
      <c r="A80" s="169"/>
      <c r="B80" s="168" t="s">
        <v>139</v>
      </c>
      <c r="C80" s="167">
        <v>1</v>
      </c>
      <c r="D80" s="167">
        <v>4</v>
      </c>
      <c r="E80" s="166" t="s">
        <v>558</v>
      </c>
      <c r="F80" s="165" t="s">
        <v>138</v>
      </c>
      <c r="G80" s="164">
        <v>300</v>
      </c>
      <c r="H80" s="163">
        <v>134.9</v>
      </c>
      <c r="I80" s="162">
        <f t="shared" si="1"/>
        <v>44.966666666666669</v>
      </c>
    </row>
    <row r="81" spans="1:9" ht="21.75" customHeight="1">
      <c r="A81" s="169"/>
      <c r="B81" s="168" t="s">
        <v>137</v>
      </c>
      <c r="C81" s="167">
        <v>1</v>
      </c>
      <c r="D81" s="167">
        <v>4</v>
      </c>
      <c r="E81" s="166" t="s">
        <v>558</v>
      </c>
      <c r="F81" s="165" t="s">
        <v>136</v>
      </c>
      <c r="G81" s="164">
        <v>300</v>
      </c>
      <c r="H81" s="163">
        <v>134.9</v>
      </c>
      <c r="I81" s="162">
        <f t="shared" si="1"/>
        <v>44.966666666666669</v>
      </c>
    </row>
    <row r="82" spans="1:9" ht="12.75" customHeight="1">
      <c r="A82" s="169"/>
      <c r="B82" s="168" t="s">
        <v>135</v>
      </c>
      <c r="C82" s="167">
        <v>1</v>
      </c>
      <c r="D82" s="167">
        <v>4</v>
      </c>
      <c r="E82" s="166" t="s">
        <v>558</v>
      </c>
      <c r="F82" s="165" t="s">
        <v>133</v>
      </c>
      <c r="G82" s="164">
        <v>300</v>
      </c>
      <c r="H82" s="163">
        <v>134.9</v>
      </c>
      <c r="I82" s="162">
        <f t="shared" si="1"/>
        <v>44.966666666666669</v>
      </c>
    </row>
    <row r="83" spans="1:9" ht="21.75" customHeight="1">
      <c r="A83" s="169"/>
      <c r="B83" s="168" t="s">
        <v>543</v>
      </c>
      <c r="C83" s="167">
        <v>1</v>
      </c>
      <c r="D83" s="167">
        <v>4</v>
      </c>
      <c r="E83" s="166" t="s">
        <v>544</v>
      </c>
      <c r="F83" s="165">
        <v>0</v>
      </c>
      <c r="G83" s="164">
        <v>4772.7470000000003</v>
      </c>
      <c r="H83" s="163">
        <f>H84</f>
        <v>1074.7</v>
      </c>
      <c r="I83" s="162">
        <f t="shared" si="1"/>
        <v>22.517430737476758</v>
      </c>
    </row>
    <row r="84" spans="1:9" ht="21.75" customHeight="1">
      <c r="A84" s="169"/>
      <c r="B84" s="168" t="s">
        <v>546</v>
      </c>
      <c r="C84" s="167">
        <v>1</v>
      </c>
      <c r="D84" s="167">
        <v>4</v>
      </c>
      <c r="E84" s="166" t="s">
        <v>557</v>
      </c>
      <c r="F84" s="165">
        <v>0</v>
      </c>
      <c r="G84" s="164">
        <v>4772.7470000000003</v>
      </c>
      <c r="H84" s="163">
        <f>H85+H100</f>
        <v>1074.7</v>
      </c>
      <c r="I84" s="162">
        <f t="shared" si="1"/>
        <v>22.517430737476758</v>
      </c>
    </row>
    <row r="85" spans="1:9" ht="21.75" customHeight="1">
      <c r="A85" s="169"/>
      <c r="B85" s="168" t="s">
        <v>181</v>
      </c>
      <c r="C85" s="167">
        <v>1</v>
      </c>
      <c r="D85" s="167">
        <v>4</v>
      </c>
      <c r="E85" s="166" t="s">
        <v>268</v>
      </c>
      <c r="F85" s="165">
        <v>0</v>
      </c>
      <c r="G85" s="164">
        <v>4305.2</v>
      </c>
      <c r="H85" s="163">
        <v>686.2</v>
      </c>
      <c r="I85" s="162">
        <f t="shared" si="1"/>
        <v>15.938864628820962</v>
      </c>
    </row>
    <row r="86" spans="1:9" ht="53.25" customHeight="1">
      <c r="A86" s="169"/>
      <c r="B86" s="168" t="s">
        <v>131</v>
      </c>
      <c r="C86" s="167">
        <v>1</v>
      </c>
      <c r="D86" s="167">
        <v>4</v>
      </c>
      <c r="E86" s="166" t="s">
        <v>268</v>
      </c>
      <c r="F86" s="165" t="s">
        <v>130</v>
      </c>
      <c r="G86" s="164">
        <v>170</v>
      </c>
      <c r="H86" s="163">
        <v>38.6</v>
      </c>
      <c r="I86" s="162">
        <f t="shared" si="1"/>
        <v>22.705882352941178</v>
      </c>
    </row>
    <row r="87" spans="1:9" ht="12.75" customHeight="1">
      <c r="A87" s="169"/>
      <c r="B87" s="168" t="s">
        <v>129</v>
      </c>
      <c r="C87" s="167">
        <v>1</v>
      </c>
      <c r="D87" s="167">
        <v>4</v>
      </c>
      <c r="E87" s="166" t="s">
        <v>268</v>
      </c>
      <c r="F87" s="165" t="s">
        <v>128</v>
      </c>
      <c r="G87" s="164">
        <v>20</v>
      </c>
      <c r="H87" s="163"/>
      <c r="I87" s="162">
        <f t="shared" si="1"/>
        <v>0</v>
      </c>
    </row>
    <row r="88" spans="1:9" ht="21.75" customHeight="1">
      <c r="A88" s="169"/>
      <c r="B88" s="168" t="s">
        <v>143</v>
      </c>
      <c r="C88" s="167">
        <v>1</v>
      </c>
      <c r="D88" s="167">
        <v>4</v>
      </c>
      <c r="E88" s="166" t="s">
        <v>268</v>
      </c>
      <c r="F88" s="165" t="s">
        <v>142</v>
      </c>
      <c r="G88" s="164">
        <v>20</v>
      </c>
      <c r="H88" s="163"/>
      <c r="I88" s="162">
        <f t="shared" si="1"/>
        <v>0</v>
      </c>
    </row>
    <row r="89" spans="1:9" ht="21.75" customHeight="1">
      <c r="A89" s="169"/>
      <c r="B89" s="168" t="s">
        <v>123</v>
      </c>
      <c r="C89" s="167">
        <v>1</v>
      </c>
      <c r="D89" s="167">
        <v>4</v>
      </c>
      <c r="E89" s="166" t="s">
        <v>268</v>
      </c>
      <c r="F89" s="165" t="s">
        <v>122</v>
      </c>
      <c r="G89" s="164">
        <v>150</v>
      </c>
      <c r="H89" s="163">
        <v>38.6</v>
      </c>
      <c r="I89" s="162">
        <f t="shared" si="1"/>
        <v>25.733333333333334</v>
      </c>
    </row>
    <row r="90" spans="1:9" ht="32.25" customHeight="1">
      <c r="A90" s="169"/>
      <c r="B90" s="168" t="s">
        <v>141</v>
      </c>
      <c r="C90" s="167">
        <v>1</v>
      </c>
      <c r="D90" s="167">
        <v>4</v>
      </c>
      <c r="E90" s="166" t="s">
        <v>268</v>
      </c>
      <c r="F90" s="165" t="s">
        <v>140</v>
      </c>
      <c r="G90" s="164">
        <v>150</v>
      </c>
      <c r="H90" s="163">
        <v>38.6</v>
      </c>
      <c r="I90" s="162">
        <f t="shared" si="1"/>
        <v>25.733333333333334</v>
      </c>
    </row>
    <row r="91" spans="1:9" ht="21.75" customHeight="1">
      <c r="A91" s="169"/>
      <c r="B91" s="168" t="s">
        <v>139</v>
      </c>
      <c r="C91" s="167">
        <v>1</v>
      </c>
      <c r="D91" s="167">
        <v>4</v>
      </c>
      <c r="E91" s="166" t="s">
        <v>268</v>
      </c>
      <c r="F91" s="165" t="s">
        <v>138</v>
      </c>
      <c r="G91" s="164">
        <v>3945.2</v>
      </c>
      <c r="H91" s="163">
        <v>617.6</v>
      </c>
      <c r="I91" s="162">
        <f t="shared" si="1"/>
        <v>15.654466186758595</v>
      </c>
    </row>
    <row r="92" spans="1:9" ht="21.75" customHeight="1">
      <c r="A92" s="169"/>
      <c r="B92" s="168" t="s">
        <v>137</v>
      </c>
      <c r="C92" s="167">
        <v>1</v>
      </c>
      <c r="D92" s="167">
        <v>4</v>
      </c>
      <c r="E92" s="166" t="s">
        <v>268</v>
      </c>
      <c r="F92" s="165" t="s">
        <v>136</v>
      </c>
      <c r="G92" s="164">
        <v>3945.2</v>
      </c>
      <c r="H92" s="163">
        <v>617.6</v>
      </c>
      <c r="I92" s="162">
        <f t="shared" si="1"/>
        <v>15.654466186758595</v>
      </c>
    </row>
    <row r="93" spans="1:9" ht="21.75" customHeight="1">
      <c r="A93" s="169"/>
      <c r="B93" s="168" t="s">
        <v>552</v>
      </c>
      <c r="C93" s="167">
        <v>1</v>
      </c>
      <c r="D93" s="167">
        <v>4</v>
      </c>
      <c r="E93" s="166" t="s">
        <v>268</v>
      </c>
      <c r="F93" s="165" t="s">
        <v>551</v>
      </c>
      <c r="G93" s="164">
        <v>545</v>
      </c>
      <c r="H93" s="163">
        <v>168.8</v>
      </c>
      <c r="I93" s="162">
        <f t="shared" si="1"/>
        <v>30.972477064220183</v>
      </c>
    </row>
    <row r="94" spans="1:9" ht="12.75" customHeight="1">
      <c r="A94" s="169"/>
      <c r="B94" s="168" t="s">
        <v>135</v>
      </c>
      <c r="C94" s="167">
        <v>1</v>
      </c>
      <c r="D94" s="167">
        <v>4</v>
      </c>
      <c r="E94" s="166" t="s">
        <v>268</v>
      </c>
      <c r="F94" s="165" t="s">
        <v>133</v>
      </c>
      <c r="G94" s="164">
        <v>3400.2</v>
      </c>
      <c r="H94" s="163">
        <v>448.8</v>
      </c>
      <c r="I94" s="162">
        <f t="shared" si="1"/>
        <v>13.199223575083819</v>
      </c>
    </row>
    <row r="95" spans="1:9" ht="12.75" customHeight="1">
      <c r="A95" s="169"/>
      <c r="B95" s="168" t="s">
        <v>178</v>
      </c>
      <c r="C95" s="167">
        <v>1</v>
      </c>
      <c r="D95" s="167">
        <v>4</v>
      </c>
      <c r="E95" s="166" t="s">
        <v>268</v>
      </c>
      <c r="F95" s="165" t="s">
        <v>177</v>
      </c>
      <c r="G95" s="164">
        <v>190</v>
      </c>
      <c r="H95" s="163">
        <v>30</v>
      </c>
      <c r="I95" s="162">
        <f t="shared" si="1"/>
        <v>15.789473684210526</v>
      </c>
    </row>
    <row r="96" spans="1:9" ht="12.75" customHeight="1">
      <c r="A96" s="169"/>
      <c r="B96" s="168" t="s">
        <v>600</v>
      </c>
      <c r="C96" s="167">
        <v>1</v>
      </c>
      <c r="D96" s="167">
        <v>4</v>
      </c>
      <c r="E96" s="166" t="s">
        <v>268</v>
      </c>
      <c r="F96" s="165" t="s">
        <v>599</v>
      </c>
      <c r="G96" s="164">
        <v>190</v>
      </c>
      <c r="H96" s="163">
        <v>30</v>
      </c>
      <c r="I96" s="162">
        <f t="shared" si="1"/>
        <v>15.789473684210526</v>
      </c>
    </row>
    <row r="97" spans="1:9" ht="21.75" customHeight="1">
      <c r="A97" s="169"/>
      <c r="B97" s="168" t="s">
        <v>598</v>
      </c>
      <c r="C97" s="167">
        <v>1</v>
      </c>
      <c r="D97" s="167">
        <v>4</v>
      </c>
      <c r="E97" s="166" t="s">
        <v>268</v>
      </c>
      <c r="F97" s="165" t="s">
        <v>597</v>
      </c>
      <c r="G97" s="164">
        <v>165</v>
      </c>
      <c r="H97" s="163">
        <v>30</v>
      </c>
      <c r="I97" s="162">
        <f t="shared" si="1"/>
        <v>18.181818181818183</v>
      </c>
    </row>
    <row r="98" spans="1:9" ht="12.75" customHeight="1">
      <c r="A98" s="169"/>
      <c r="B98" s="168" t="s">
        <v>596</v>
      </c>
      <c r="C98" s="167">
        <v>1</v>
      </c>
      <c r="D98" s="167">
        <v>4</v>
      </c>
      <c r="E98" s="166" t="s">
        <v>268</v>
      </c>
      <c r="F98" s="165" t="s">
        <v>595</v>
      </c>
      <c r="G98" s="164">
        <v>15</v>
      </c>
      <c r="H98" s="163"/>
      <c r="I98" s="162">
        <f t="shared" si="1"/>
        <v>0</v>
      </c>
    </row>
    <row r="99" spans="1:9" ht="12.75" customHeight="1">
      <c r="A99" s="169"/>
      <c r="B99" s="168" t="s">
        <v>594</v>
      </c>
      <c r="C99" s="167">
        <v>1</v>
      </c>
      <c r="D99" s="167">
        <v>4</v>
      </c>
      <c r="E99" s="166" t="s">
        <v>268</v>
      </c>
      <c r="F99" s="165" t="s">
        <v>593</v>
      </c>
      <c r="G99" s="164">
        <v>10</v>
      </c>
      <c r="H99" s="163"/>
      <c r="I99" s="162">
        <f t="shared" si="1"/>
        <v>0</v>
      </c>
    </row>
    <row r="100" spans="1:9" ht="21.75" customHeight="1">
      <c r="A100" s="169"/>
      <c r="B100" s="168" t="s">
        <v>156</v>
      </c>
      <c r="C100" s="167">
        <v>1</v>
      </c>
      <c r="D100" s="167">
        <v>4</v>
      </c>
      <c r="E100" s="166" t="s">
        <v>267</v>
      </c>
      <c r="F100" s="165">
        <v>0</v>
      </c>
      <c r="G100" s="164">
        <v>467.54700000000003</v>
      </c>
      <c r="H100" s="163">
        <v>388.5</v>
      </c>
      <c r="I100" s="162">
        <f t="shared" si="1"/>
        <v>83.093250518129722</v>
      </c>
    </row>
    <row r="101" spans="1:9" ht="21.75" customHeight="1">
      <c r="A101" s="169"/>
      <c r="B101" s="168" t="s">
        <v>139</v>
      </c>
      <c r="C101" s="167">
        <v>1</v>
      </c>
      <c r="D101" s="167">
        <v>4</v>
      </c>
      <c r="E101" s="166" t="s">
        <v>267</v>
      </c>
      <c r="F101" s="165" t="s">
        <v>138</v>
      </c>
      <c r="G101" s="164">
        <v>467.54700000000003</v>
      </c>
      <c r="H101" s="163">
        <v>388.5</v>
      </c>
      <c r="I101" s="162">
        <f t="shared" si="1"/>
        <v>83.093250518129722</v>
      </c>
    </row>
    <row r="102" spans="1:9" ht="21.75" customHeight="1">
      <c r="A102" s="169"/>
      <c r="B102" s="168" t="s">
        <v>137</v>
      </c>
      <c r="C102" s="167">
        <v>1</v>
      </c>
      <c r="D102" s="167">
        <v>4</v>
      </c>
      <c r="E102" s="166" t="s">
        <v>267</v>
      </c>
      <c r="F102" s="165" t="s">
        <v>136</v>
      </c>
      <c r="G102" s="164">
        <v>467.54700000000003</v>
      </c>
      <c r="H102" s="163">
        <v>388.5</v>
      </c>
      <c r="I102" s="162">
        <f t="shared" si="1"/>
        <v>83.093250518129722</v>
      </c>
    </row>
    <row r="103" spans="1:9" ht="12.75" customHeight="1">
      <c r="A103" s="169"/>
      <c r="B103" s="168" t="s">
        <v>135</v>
      </c>
      <c r="C103" s="167">
        <v>1</v>
      </c>
      <c r="D103" s="167">
        <v>4</v>
      </c>
      <c r="E103" s="166" t="s">
        <v>267</v>
      </c>
      <c r="F103" s="165" t="s">
        <v>133</v>
      </c>
      <c r="G103" s="164">
        <v>467.54700000000003</v>
      </c>
      <c r="H103" s="163">
        <v>388.5</v>
      </c>
      <c r="I103" s="162">
        <f t="shared" si="1"/>
        <v>83.093250518129722</v>
      </c>
    </row>
    <row r="104" spans="1:9" ht="21.75" customHeight="1">
      <c r="A104" s="169"/>
      <c r="B104" s="168" t="s">
        <v>543</v>
      </c>
      <c r="C104" s="167">
        <v>1</v>
      </c>
      <c r="D104" s="167">
        <v>4</v>
      </c>
      <c r="E104" s="166" t="s">
        <v>544</v>
      </c>
      <c r="F104" s="165">
        <v>0</v>
      </c>
      <c r="G104" s="164">
        <v>16918.466</v>
      </c>
      <c r="H104" s="163">
        <v>4178.3</v>
      </c>
      <c r="I104" s="162">
        <f t="shared" si="1"/>
        <v>24.696683493645345</v>
      </c>
    </row>
    <row r="105" spans="1:9" ht="21.75" customHeight="1">
      <c r="A105" s="169"/>
      <c r="B105" s="168" t="s">
        <v>546</v>
      </c>
      <c r="C105" s="167">
        <v>1</v>
      </c>
      <c r="D105" s="167">
        <v>4</v>
      </c>
      <c r="E105" s="166" t="s">
        <v>557</v>
      </c>
      <c r="F105" s="165">
        <v>0</v>
      </c>
      <c r="G105" s="164">
        <v>16918.466</v>
      </c>
      <c r="H105" s="163">
        <v>4178.3</v>
      </c>
      <c r="I105" s="162">
        <f t="shared" si="1"/>
        <v>24.696683493645345</v>
      </c>
    </row>
    <row r="106" spans="1:9" ht="21.75" customHeight="1">
      <c r="A106" s="169"/>
      <c r="B106" s="168" t="s">
        <v>132</v>
      </c>
      <c r="C106" s="167">
        <v>1</v>
      </c>
      <c r="D106" s="167">
        <v>4</v>
      </c>
      <c r="E106" s="166" t="s">
        <v>556</v>
      </c>
      <c r="F106" s="165">
        <v>0</v>
      </c>
      <c r="G106" s="164">
        <v>13765.85</v>
      </c>
      <c r="H106" s="163">
        <v>4178.3</v>
      </c>
      <c r="I106" s="162">
        <f t="shared" si="1"/>
        <v>30.352648038442958</v>
      </c>
    </row>
    <row r="107" spans="1:9" ht="53.25" customHeight="1">
      <c r="A107" s="169"/>
      <c r="B107" s="168" t="s">
        <v>131</v>
      </c>
      <c r="C107" s="167">
        <v>1</v>
      </c>
      <c r="D107" s="167">
        <v>4</v>
      </c>
      <c r="E107" s="166" t="s">
        <v>556</v>
      </c>
      <c r="F107" s="165" t="s">
        <v>130</v>
      </c>
      <c r="G107" s="164">
        <v>13765.85</v>
      </c>
      <c r="H107" s="163">
        <v>4178.3</v>
      </c>
      <c r="I107" s="162">
        <f t="shared" si="1"/>
        <v>30.352648038442958</v>
      </c>
    </row>
    <row r="108" spans="1:9" ht="12.75" customHeight="1">
      <c r="A108" s="169"/>
      <c r="B108" s="168" t="s">
        <v>129</v>
      </c>
      <c r="C108" s="167">
        <v>1</v>
      </c>
      <c r="D108" s="167">
        <v>4</v>
      </c>
      <c r="E108" s="166" t="s">
        <v>556</v>
      </c>
      <c r="F108" s="165" t="s">
        <v>128</v>
      </c>
      <c r="G108" s="164">
        <v>7679</v>
      </c>
      <c r="H108" s="163">
        <v>1566.7</v>
      </c>
      <c r="I108" s="162">
        <f t="shared" si="1"/>
        <v>20.402396145331426</v>
      </c>
    </row>
    <row r="109" spans="1:9" ht="12.75" customHeight="1">
      <c r="A109" s="169"/>
      <c r="B109" s="168" t="s">
        <v>127</v>
      </c>
      <c r="C109" s="167">
        <v>1</v>
      </c>
      <c r="D109" s="167">
        <v>4</v>
      </c>
      <c r="E109" s="166" t="s">
        <v>556</v>
      </c>
      <c r="F109" s="165" t="s">
        <v>126</v>
      </c>
      <c r="G109" s="164">
        <v>5897.85</v>
      </c>
      <c r="H109" s="163">
        <v>1201.9000000000001</v>
      </c>
      <c r="I109" s="162">
        <f t="shared" si="1"/>
        <v>20.378612545249542</v>
      </c>
    </row>
    <row r="110" spans="1:9" ht="32.25" customHeight="1">
      <c r="A110" s="169"/>
      <c r="B110" s="168" t="s">
        <v>125</v>
      </c>
      <c r="C110" s="167">
        <v>1</v>
      </c>
      <c r="D110" s="167">
        <v>4</v>
      </c>
      <c r="E110" s="166" t="s">
        <v>556</v>
      </c>
      <c r="F110" s="165" t="s">
        <v>124</v>
      </c>
      <c r="G110" s="164">
        <v>1781.15</v>
      </c>
      <c r="H110" s="163">
        <v>364.8</v>
      </c>
      <c r="I110" s="162">
        <f t="shared" si="1"/>
        <v>20.481149818937201</v>
      </c>
    </row>
    <row r="111" spans="1:9" ht="21.75" customHeight="1">
      <c r="A111" s="169"/>
      <c r="B111" s="168" t="s">
        <v>123</v>
      </c>
      <c r="C111" s="167">
        <v>1</v>
      </c>
      <c r="D111" s="167">
        <v>4</v>
      </c>
      <c r="E111" s="166" t="s">
        <v>556</v>
      </c>
      <c r="F111" s="165" t="s">
        <v>122</v>
      </c>
      <c r="G111" s="164">
        <v>6086.85</v>
      </c>
      <c r="H111" s="163">
        <v>2611.6</v>
      </c>
      <c r="I111" s="162">
        <f t="shared" si="1"/>
        <v>42.905607990996977</v>
      </c>
    </row>
    <row r="112" spans="1:9" ht="32.25" customHeight="1">
      <c r="A112" s="169"/>
      <c r="B112" s="168" t="s">
        <v>121</v>
      </c>
      <c r="C112" s="167">
        <v>1</v>
      </c>
      <c r="D112" s="167">
        <v>4</v>
      </c>
      <c r="E112" s="166" t="s">
        <v>556</v>
      </c>
      <c r="F112" s="165" t="s">
        <v>120</v>
      </c>
      <c r="G112" s="164">
        <v>4675</v>
      </c>
      <c r="H112" s="163">
        <v>1970.6</v>
      </c>
      <c r="I112" s="162">
        <f t="shared" si="1"/>
        <v>42.151871657754008</v>
      </c>
    </row>
    <row r="113" spans="1:9" ht="32.25" customHeight="1">
      <c r="A113" s="169"/>
      <c r="B113" s="168" t="s">
        <v>119</v>
      </c>
      <c r="C113" s="167">
        <v>1</v>
      </c>
      <c r="D113" s="167">
        <v>4</v>
      </c>
      <c r="E113" s="166" t="s">
        <v>556</v>
      </c>
      <c r="F113" s="165" t="s">
        <v>117</v>
      </c>
      <c r="G113" s="164">
        <v>1411.85</v>
      </c>
      <c r="H113" s="163">
        <v>641</v>
      </c>
      <c r="I113" s="162">
        <f t="shared" si="1"/>
        <v>45.401423663986975</v>
      </c>
    </row>
    <row r="114" spans="1:9" ht="21.75" customHeight="1">
      <c r="A114" s="169"/>
      <c r="B114" s="168" t="s">
        <v>266</v>
      </c>
      <c r="C114" s="167">
        <v>1</v>
      </c>
      <c r="D114" s="167">
        <v>4</v>
      </c>
      <c r="E114" s="166" t="s">
        <v>629</v>
      </c>
      <c r="F114" s="165">
        <v>0</v>
      </c>
      <c r="G114" s="164">
        <v>781.2</v>
      </c>
      <c r="H114" s="163"/>
      <c r="I114" s="162">
        <f t="shared" si="1"/>
        <v>0</v>
      </c>
    </row>
    <row r="115" spans="1:9" ht="53.25" customHeight="1">
      <c r="A115" s="169"/>
      <c r="B115" s="168" t="s">
        <v>131</v>
      </c>
      <c r="C115" s="167">
        <v>1</v>
      </c>
      <c r="D115" s="167">
        <v>4</v>
      </c>
      <c r="E115" s="166" t="s">
        <v>629</v>
      </c>
      <c r="F115" s="165" t="s">
        <v>130</v>
      </c>
      <c r="G115" s="164">
        <v>781.2</v>
      </c>
      <c r="H115" s="163"/>
      <c r="I115" s="162">
        <f t="shared" si="1"/>
        <v>0</v>
      </c>
    </row>
    <row r="116" spans="1:9" ht="21.75" customHeight="1">
      <c r="A116" s="169"/>
      <c r="B116" s="168" t="s">
        <v>123</v>
      </c>
      <c r="C116" s="167">
        <v>1</v>
      </c>
      <c r="D116" s="167">
        <v>4</v>
      </c>
      <c r="E116" s="166" t="s">
        <v>629</v>
      </c>
      <c r="F116" s="165" t="s">
        <v>122</v>
      </c>
      <c r="G116" s="164">
        <v>781.2</v>
      </c>
      <c r="H116" s="163"/>
      <c r="I116" s="162">
        <f t="shared" si="1"/>
        <v>0</v>
      </c>
    </row>
    <row r="117" spans="1:9" ht="32.25" customHeight="1">
      <c r="A117" s="169"/>
      <c r="B117" s="168" t="s">
        <v>121</v>
      </c>
      <c r="C117" s="167">
        <v>1</v>
      </c>
      <c r="D117" s="167">
        <v>4</v>
      </c>
      <c r="E117" s="166" t="s">
        <v>629</v>
      </c>
      <c r="F117" s="165" t="s">
        <v>120</v>
      </c>
      <c r="G117" s="164">
        <v>600</v>
      </c>
      <c r="H117" s="163"/>
      <c r="I117" s="162">
        <f t="shared" si="1"/>
        <v>0</v>
      </c>
    </row>
    <row r="118" spans="1:9" ht="32.25" customHeight="1">
      <c r="A118" s="169"/>
      <c r="B118" s="168" t="s">
        <v>119</v>
      </c>
      <c r="C118" s="167">
        <v>1</v>
      </c>
      <c r="D118" s="167">
        <v>4</v>
      </c>
      <c r="E118" s="166" t="s">
        <v>629</v>
      </c>
      <c r="F118" s="165" t="s">
        <v>117</v>
      </c>
      <c r="G118" s="164">
        <v>181.2</v>
      </c>
      <c r="H118" s="163"/>
      <c r="I118" s="162">
        <f t="shared" si="1"/>
        <v>0</v>
      </c>
    </row>
    <row r="119" spans="1:9" ht="21.75" customHeight="1">
      <c r="A119" s="169"/>
      <c r="B119" s="168" t="s">
        <v>152</v>
      </c>
      <c r="C119" s="167">
        <v>1</v>
      </c>
      <c r="D119" s="167">
        <v>4</v>
      </c>
      <c r="E119" s="166" t="s">
        <v>265</v>
      </c>
      <c r="F119" s="165">
        <v>0</v>
      </c>
      <c r="G119" s="164">
        <v>2371.4160000000002</v>
      </c>
      <c r="H119" s="163">
        <v>402.1</v>
      </c>
      <c r="I119" s="162">
        <f t="shared" si="1"/>
        <v>16.956113984218714</v>
      </c>
    </row>
    <row r="120" spans="1:9" ht="21.75" customHeight="1">
      <c r="A120" s="169"/>
      <c r="B120" s="168" t="s">
        <v>139</v>
      </c>
      <c r="C120" s="167">
        <v>1</v>
      </c>
      <c r="D120" s="167">
        <v>4</v>
      </c>
      <c r="E120" s="166" t="s">
        <v>265</v>
      </c>
      <c r="F120" s="165" t="s">
        <v>138</v>
      </c>
      <c r="G120" s="164">
        <v>2371.4160000000002</v>
      </c>
      <c r="H120" s="163">
        <v>402.1</v>
      </c>
      <c r="I120" s="162">
        <f t="shared" si="1"/>
        <v>16.956113984218714</v>
      </c>
    </row>
    <row r="121" spans="1:9" ht="21.75" customHeight="1">
      <c r="A121" s="169"/>
      <c r="B121" s="168" t="s">
        <v>137</v>
      </c>
      <c r="C121" s="167">
        <v>1</v>
      </c>
      <c r="D121" s="167">
        <v>4</v>
      </c>
      <c r="E121" s="166" t="s">
        <v>265</v>
      </c>
      <c r="F121" s="165" t="s">
        <v>136</v>
      </c>
      <c r="G121" s="164">
        <v>2371.4160000000002</v>
      </c>
      <c r="H121" s="163">
        <v>402.1</v>
      </c>
      <c r="I121" s="162">
        <f t="shared" si="1"/>
        <v>16.956113984218714</v>
      </c>
    </row>
    <row r="122" spans="1:9" ht="12.75" customHeight="1">
      <c r="A122" s="169"/>
      <c r="B122" s="168" t="s">
        <v>135</v>
      </c>
      <c r="C122" s="167">
        <v>1</v>
      </c>
      <c r="D122" s="167">
        <v>4</v>
      </c>
      <c r="E122" s="166" t="s">
        <v>265</v>
      </c>
      <c r="F122" s="165" t="s">
        <v>133</v>
      </c>
      <c r="G122" s="164">
        <v>2371.4160000000002</v>
      </c>
      <c r="H122" s="163">
        <v>402.1</v>
      </c>
      <c r="I122" s="162">
        <f t="shared" si="1"/>
        <v>16.956113984218714</v>
      </c>
    </row>
    <row r="123" spans="1:9" ht="12.75" customHeight="1">
      <c r="A123" s="169"/>
      <c r="B123" s="175" t="s">
        <v>264</v>
      </c>
      <c r="C123" s="174">
        <v>1</v>
      </c>
      <c r="D123" s="174">
        <v>5</v>
      </c>
      <c r="E123" s="173">
        <v>0</v>
      </c>
      <c r="F123" s="172">
        <v>0</v>
      </c>
      <c r="G123" s="171">
        <v>43</v>
      </c>
      <c r="H123" s="170"/>
      <c r="I123" s="162">
        <f t="shared" si="1"/>
        <v>0</v>
      </c>
    </row>
    <row r="124" spans="1:9" ht="12.75" customHeight="1">
      <c r="A124" s="169"/>
      <c r="B124" s="168" t="s">
        <v>555</v>
      </c>
      <c r="C124" s="167">
        <v>1</v>
      </c>
      <c r="D124" s="167">
        <v>5</v>
      </c>
      <c r="E124" s="166" t="s">
        <v>554</v>
      </c>
      <c r="F124" s="165">
        <v>0</v>
      </c>
      <c r="G124" s="164">
        <v>43</v>
      </c>
      <c r="H124" s="163"/>
      <c r="I124" s="162">
        <f t="shared" si="1"/>
        <v>0</v>
      </c>
    </row>
    <row r="125" spans="1:9" ht="42.75" customHeight="1">
      <c r="A125" s="169"/>
      <c r="B125" s="168" t="s">
        <v>553</v>
      </c>
      <c r="C125" s="167">
        <v>1</v>
      </c>
      <c r="D125" s="167">
        <v>5</v>
      </c>
      <c r="E125" s="166" t="s">
        <v>263</v>
      </c>
      <c r="F125" s="165">
        <v>0</v>
      </c>
      <c r="G125" s="164">
        <v>43</v>
      </c>
      <c r="H125" s="163"/>
      <c r="I125" s="162">
        <f t="shared" si="1"/>
        <v>0</v>
      </c>
    </row>
    <row r="126" spans="1:9" ht="21.75" customHeight="1">
      <c r="A126" s="169"/>
      <c r="B126" s="168" t="s">
        <v>139</v>
      </c>
      <c r="C126" s="167">
        <v>1</v>
      </c>
      <c r="D126" s="167">
        <v>5</v>
      </c>
      <c r="E126" s="166" t="s">
        <v>263</v>
      </c>
      <c r="F126" s="165" t="s">
        <v>138</v>
      </c>
      <c r="G126" s="164">
        <v>43</v>
      </c>
      <c r="H126" s="163"/>
      <c r="I126" s="162">
        <f t="shared" si="1"/>
        <v>0</v>
      </c>
    </row>
    <row r="127" spans="1:9" ht="21.75" customHeight="1">
      <c r="A127" s="169"/>
      <c r="B127" s="168" t="s">
        <v>137</v>
      </c>
      <c r="C127" s="167">
        <v>1</v>
      </c>
      <c r="D127" s="167">
        <v>5</v>
      </c>
      <c r="E127" s="166" t="s">
        <v>263</v>
      </c>
      <c r="F127" s="165" t="s">
        <v>136</v>
      </c>
      <c r="G127" s="164">
        <v>43</v>
      </c>
      <c r="H127" s="163"/>
      <c r="I127" s="162">
        <f t="shared" si="1"/>
        <v>0</v>
      </c>
    </row>
    <row r="128" spans="1:9" ht="12.75" customHeight="1">
      <c r="A128" s="169"/>
      <c r="B128" s="168" t="s">
        <v>135</v>
      </c>
      <c r="C128" s="167">
        <v>1</v>
      </c>
      <c r="D128" s="167">
        <v>5</v>
      </c>
      <c r="E128" s="166" t="s">
        <v>263</v>
      </c>
      <c r="F128" s="165" t="s">
        <v>133</v>
      </c>
      <c r="G128" s="164">
        <v>43</v>
      </c>
      <c r="H128" s="163"/>
      <c r="I128" s="162">
        <f t="shared" si="1"/>
        <v>0</v>
      </c>
    </row>
    <row r="129" spans="1:9" ht="30" customHeight="1">
      <c r="A129" s="169"/>
      <c r="B129" s="175" t="s">
        <v>303</v>
      </c>
      <c r="C129" s="174">
        <v>1</v>
      </c>
      <c r="D129" s="174">
        <v>6</v>
      </c>
      <c r="E129" s="173">
        <v>0</v>
      </c>
      <c r="F129" s="172">
        <v>0</v>
      </c>
      <c r="G129" s="171">
        <v>10291.93</v>
      </c>
      <c r="H129" s="170">
        <v>2364.9</v>
      </c>
      <c r="I129" s="162">
        <f t="shared" si="1"/>
        <v>22.978197480938949</v>
      </c>
    </row>
    <row r="130" spans="1:9" ht="21.75" customHeight="1">
      <c r="A130" s="169"/>
      <c r="B130" s="168" t="s">
        <v>550</v>
      </c>
      <c r="C130" s="167">
        <v>1</v>
      </c>
      <c r="D130" s="167">
        <v>6</v>
      </c>
      <c r="E130" s="166" t="s">
        <v>549</v>
      </c>
      <c r="F130" s="165">
        <v>0</v>
      </c>
      <c r="G130" s="164">
        <v>4620.53</v>
      </c>
      <c r="H130" s="163">
        <v>1714.2</v>
      </c>
      <c r="I130" s="162">
        <f t="shared" si="1"/>
        <v>37.099640084579043</v>
      </c>
    </row>
    <row r="131" spans="1:9" ht="12.75" customHeight="1">
      <c r="A131" s="169"/>
      <c r="B131" s="168" t="s">
        <v>548</v>
      </c>
      <c r="C131" s="167">
        <v>1</v>
      </c>
      <c r="D131" s="167">
        <v>6</v>
      </c>
      <c r="E131" s="166" t="s">
        <v>547</v>
      </c>
      <c r="F131" s="165">
        <v>0</v>
      </c>
      <c r="G131" s="164">
        <v>4620.53</v>
      </c>
      <c r="H131" s="163">
        <v>1714.2</v>
      </c>
      <c r="I131" s="162">
        <f t="shared" si="1"/>
        <v>37.099640084579043</v>
      </c>
    </row>
    <row r="132" spans="1:9" ht="21.75" customHeight="1">
      <c r="A132" s="169"/>
      <c r="B132" s="168" t="s">
        <v>302</v>
      </c>
      <c r="C132" s="167">
        <v>1</v>
      </c>
      <c r="D132" s="167">
        <v>6</v>
      </c>
      <c r="E132" s="166" t="s">
        <v>301</v>
      </c>
      <c r="F132" s="165">
        <v>0</v>
      </c>
      <c r="G132" s="164">
        <v>2827.35</v>
      </c>
      <c r="H132" s="163">
        <v>75.3</v>
      </c>
      <c r="I132" s="162">
        <f t="shared" si="1"/>
        <v>2.6632712610748581</v>
      </c>
    </row>
    <row r="133" spans="1:9" ht="53.25" customHeight="1">
      <c r="A133" s="169"/>
      <c r="B133" s="168" t="s">
        <v>131</v>
      </c>
      <c r="C133" s="167">
        <v>1</v>
      </c>
      <c r="D133" s="167">
        <v>6</v>
      </c>
      <c r="E133" s="166" t="s">
        <v>301</v>
      </c>
      <c r="F133" s="165" t="s">
        <v>130</v>
      </c>
      <c r="G133" s="164">
        <v>434.3</v>
      </c>
      <c r="H133" s="163"/>
      <c r="I133" s="162">
        <f t="shared" si="1"/>
        <v>0</v>
      </c>
    </row>
    <row r="134" spans="1:9" ht="21.75" customHeight="1">
      <c r="A134" s="169"/>
      <c r="B134" s="168" t="s">
        <v>123</v>
      </c>
      <c r="C134" s="167">
        <v>1</v>
      </c>
      <c r="D134" s="167">
        <v>6</v>
      </c>
      <c r="E134" s="166" t="s">
        <v>301</v>
      </c>
      <c r="F134" s="165" t="s">
        <v>122</v>
      </c>
      <c r="G134" s="164">
        <v>434.3</v>
      </c>
      <c r="H134" s="163"/>
      <c r="I134" s="162">
        <f t="shared" si="1"/>
        <v>0</v>
      </c>
    </row>
    <row r="135" spans="1:9" ht="32.25" customHeight="1">
      <c r="A135" s="169"/>
      <c r="B135" s="168" t="s">
        <v>141</v>
      </c>
      <c r="C135" s="167">
        <v>1</v>
      </c>
      <c r="D135" s="167">
        <v>6</v>
      </c>
      <c r="E135" s="166" t="s">
        <v>301</v>
      </c>
      <c r="F135" s="165" t="s">
        <v>140</v>
      </c>
      <c r="G135" s="164">
        <v>434.3</v>
      </c>
      <c r="H135" s="163"/>
      <c r="I135" s="162">
        <f t="shared" si="1"/>
        <v>0</v>
      </c>
    </row>
    <row r="136" spans="1:9" ht="21.75" customHeight="1">
      <c r="A136" s="169"/>
      <c r="B136" s="168" t="s">
        <v>139</v>
      </c>
      <c r="C136" s="167">
        <v>1</v>
      </c>
      <c r="D136" s="167">
        <v>6</v>
      </c>
      <c r="E136" s="166" t="s">
        <v>301</v>
      </c>
      <c r="F136" s="165" t="s">
        <v>138</v>
      </c>
      <c r="G136" s="164">
        <v>2181.0500000000002</v>
      </c>
      <c r="H136" s="163">
        <v>74.599999999999994</v>
      </c>
      <c r="I136" s="162">
        <f t="shared" si="1"/>
        <v>3.420370922262213</v>
      </c>
    </row>
    <row r="137" spans="1:9" ht="21.75" customHeight="1">
      <c r="A137" s="169"/>
      <c r="B137" s="168" t="s">
        <v>137</v>
      </c>
      <c r="C137" s="167">
        <v>1</v>
      </c>
      <c r="D137" s="167">
        <v>6</v>
      </c>
      <c r="E137" s="166" t="s">
        <v>301</v>
      </c>
      <c r="F137" s="165" t="s">
        <v>136</v>
      </c>
      <c r="G137" s="164">
        <v>2181.0500000000002</v>
      </c>
      <c r="H137" s="163">
        <v>74.599999999999994</v>
      </c>
      <c r="I137" s="162">
        <f t="shared" si="1"/>
        <v>3.420370922262213</v>
      </c>
    </row>
    <row r="138" spans="1:9" ht="21.75" customHeight="1">
      <c r="A138" s="169"/>
      <c r="B138" s="168" t="s">
        <v>552</v>
      </c>
      <c r="C138" s="167">
        <v>1</v>
      </c>
      <c r="D138" s="167">
        <v>6</v>
      </c>
      <c r="E138" s="166" t="s">
        <v>301</v>
      </c>
      <c r="F138" s="165" t="s">
        <v>551</v>
      </c>
      <c r="G138" s="164">
        <v>1090.55</v>
      </c>
      <c r="H138" s="163">
        <v>49</v>
      </c>
      <c r="I138" s="162">
        <f t="shared" si="1"/>
        <v>4.4931456604465643</v>
      </c>
    </row>
    <row r="139" spans="1:9" ht="12.75" customHeight="1">
      <c r="A139" s="169"/>
      <c r="B139" s="168" t="s">
        <v>135</v>
      </c>
      <c r="C139" s="167">
        <v>1</v>
      </c>
      <c r="D139" s="167">
        <v>6</v>
      </c>
      <c r="E139" s="166" t="s">
        <v>301</v>
      </c>
      <c r="F139" s="165" t="s">
        <v>133</v>
      </c>
      <c r="G139" s="164">
        <v>1090.5</v>
      </c>
      <c r="H139" s="163">
        <v>25.6</v>
      </c>
      <c r="I139" s="162">
        <f t="shared" si="1"/>
        <v>2.3475469967904634</v>
      </c>
    </row>
    <row r="140" spans="1:9" ht="12.75" customHeight="1">
      <c r="A140" s="169"/>
      <c r="B140" s="168" t="s">
        <v>178</v>
      </c>
      <c r="C140" s="167">
        <v>1</v>
      </c>
      <c r="D140" s="167">
        <v>6</v>
      </c>
      <c r="E140" s="166" t="s">
        <v>301</v>
      </c>
      <c r="F140" s="165" t="s">
        <v>177</v>
      </c>
      <c r="G140" s="164">
        <v>212</v>
      </c>
      <c r="H140" s="163">
        <v>0.7</v>
      </c>
      <c r="I140" s="162">
        <f t="shared" si="1"/>
        <v>0.330188679245283</v>
      </c>
    </row>
    <row r="141" spans="1:9" ht="12.75" customHeight="1">
      <c r="A141" s="169"/>
      <c r="B141" s="168" t="s">
        <v>600</v>
      </c>
      <c r="C141" s="167">
        <v>1</v>
      </c>
      <c r="D141" s="167">
        <v>6</v>
      </c>
      <c r="E141" s="166" t="s">
        <v>301</v>
      </c>
      <c r="F141" s="165" t="s">
        <v>599</v>
      </c>
      <c r="G141" s="164">
        <v>212</v>
      </c>
      <c r="H141" s="163">
        <v>0.7</v>
      </c>
      <c r="I141" s="162">
        <f t="shared" ref="I141:I204" si="2">H141/G141*100</f>
        <v>0.330188679245283</v>
      </c>
    </row>
    <row r="142" spans="1:9" ht="21.75" customHeight="1">
      <c r="A142" s="169"/>
      <c r="B142" s="168" t="s">
        <v>598</v>
      </c>
      <c r="C142" s="167">
        <v>1</v>
      </c>
      <c r="D142" s="167">
        <v>6</v>
      </c>
      <c r="E142" s="166" t="s">
        <v>301</v>
      </c>
      <c r="F142" s="165" t="s">
        <v>597</v>
      </c>
      <c r="G142" s="164">
        <v>205</v>
      </c>
      <c r="H142" s="163"/>
      <c r="I142" s="162">
        <f t="shared" si="2"/>
        <v>0</v>
      </c>
    </row>
    <row r="143" spans="1:9" ht="12.75" customHeight="1">
      <c r="A143" s="169"/>
      <c r="B143" s="168" t="s">
        <v>596</v>
      </c>
      <c r="C143" s="167">
        <v>1</v>
      </c>
      <c r="D143" s="167">
        <v>6</v>
      </c>
      <c r="E143" s="166" t="s">
        <v>301</v>
      </c>
      <c r="F143" s="165" t="s">
        <v>595</v>
      </c>
      <c r="G143" s="164">
        <v>4</v>
      </c>
      <c r="H143" s="163">
        <v>0.7</v>
      </c>
      <c r="I143" s="162">
        <f t="shared" si="2"/>
        <v>17.5</v>
      </c>
    </row>
    <row r="144" spans="1:9" ht="12.75" customHeight="1">
      <c r="A144" s="169"/>
      <c r="B144" s="168" t="s">
        <v>594</v>
      </c>
      <c r="C144" s="167">
        <v>1</v>
      </c>
      <c r="D144" s="167">
        <v>6</v>
      </c>
      <c r="E144" s="166" t="s">
        <v>301</v>
      </c>
      <c r="F144" s="165" t="s">
        <v>593</v>
      </c>
      <c r="G144" s="164">
        <v>3</v>
      </c>
      <c r="H144" s="163"/>
      <c r="I144" s="162">
        <f t="shared" si="2"/>
        <v>0</v>
      </c>
    </row>
    <row r="145" spans="1:9" ht="21.75" customHeight="1">
      <c r="A145" s="169"/>
      <c r="B145" s="168" t="s">
        <v>241</v>
      </c>
      <c r="C145" s="167">
        <v>1</v>
      </c>
      <c r="D145" s="167">
        <v>6</v>
      </c>
      <c r="E145" s="166" t="s">
        <v>300</v>
      </c>
      <c r="F145" s="165">
        <v>0</v>
      </c>
      <c r="G145" s="164">
        <v>1793.18</v>
      </c>
      <c r="H145" s="163">
        <v>264.3</v>
      </c>
      <c r="I145" s="162">
        <f t="shared" si="2"/>
        <v>14.739178442766482</v>
      </c>
    </row>
    <row r="146" spans="1:9" ht="53.25" customHeight="1">
      <c r="A146" s="169"/>
      <c r="B146" s="168" t="s">
        <v>131</v>
      </c>
      <c r="C146" s="167">
        <v>1</v>
      </c>
      <c r="D146" s="167">
        <v>6</v>
      </c>
      <c r="E146" s="166" t="s">
        <v>300</v>
      </c>
      <c r="F146" s="165" t="s">
        <v>130</v>
      </c>
      <c r="G146" s="164">
        <v>1793.18</v>
      </c>
      <c r="H146" s="163">
        <v>264.3</v>
      </c>
      <c r="I146" s="162">
        <f t="shared" si="2"/>
        <v>14.739178442766482</v>
      </c>
    </row>
    <row r="147" spans="1:9" ht="12.75" customHeight="1">
      <c r="A147" s="169"/>
      <c r="B147" s="168" t="s">
        <v>129</v>
      </c>
      <c r="C147" s="167">
        <v>1</v>
      </c>
      <c r="D147" s="167">
        <v>6</v>
      </c>
      <c r="E147" s="166" t="s">
        <v>300</v>
      </c>
      <c r="F147" s="165" t="s">
        <v>128</v>
      </c>
      <c r="G147" s="164">
        <v>412.68</v>
      </c>
      <c r="H147" s="163">
        <v>58.9</v>
      </c>
      <c r="I147" s="162">
        <f t="shared" si="2"/>
        <v>14.27255985267035</v>
      </c>
    </row>
    <row r="148" spans="1:9" ht="12.75" customHeight="1">
      <c r="A148" s="169"/>
      <c r="B148" s="168" t="s">
        <v>127</v>
      </c>
      <c r="C148" s="167">
        <v>1</v>
      </c>
      <c r="D148" s="167">
        <v>6</v>
      </c>
      <c r="E148" s="166" t="s">
        <v>300</v>
      </c>
      <c r="F148" s="165" t="s">
        <v>126</v>
      </c>
      <c r="G148" s="164">
        <v>316.98</v>
      </c>
      <c r="H148" s="163">
        <v>56.7</v>
      </c>
      <c r="I148" s="162">
        <f t="shared" si="2"/>
        <v>17.88756388415673</v>
      </c>
    </row>
    <row r="149" spans="1:9" ht="32.25" customHeight="1">
      <c r="A149" s="169"/>
      <c r="B149" s="168" t="s">
        <v>125</v>
      </c>
      <c r="C149" s="167">
        <v>1</v>
      </c>
      <c r="D149" s="167">
        <v>6</v>
      </c>
      <c r="E149" s="166" t="s">
        <v>300</v>
      </c>
      <c r="F149" s="165" t="s">
        <v>124</v>
      </c>
      <c r="G149" s="164">
        <v>95.7</v>
      </c>
      <c r="H149" s="163">
        <v>2.2000000000000002</v>
      </c>
      <c r="I149" s="162">
        <f t="shared" si="2"/>
        <v>2.2988505747126435</v>
      </c>
    </row>
    <row r="150" spans="1:9" ht="21.75" customHeight="1">
      <c r="A150" s="169"/>
      <c r="B150" s="168" t="s">
        <v>123</v>
      </c>
      <c r="C150" s="167">
        <v>1</v>
      </c>
      <c r="D150" s="167">
        <v>6</v>
      </c>
      <c r="E150" s="166" t="s">
        <v>300</v>
      </c>
      <c r="F150" s="165" t="s">
        <v>122</v>
      </c>
      <c r="G150" s="164">
        <v>1380.5</v>
      </c>
      <c r="H150" s="163">
        <v>205.4</v>
      </c>
      <c r="I150" s="162">
        <f t="shared" si="2"/>
        <v>14.878667149583485</v>
      </c>
    </row>
    <row r="151" spans="1:9" ht="32.25" customHeight="1">
      <c r="A151" s="169"/>
      <c r="B151" s="168" t="s">
        <v>121</v>
      </c>
      <c r="C151" s="167">
        <v>1</v>
      </c>
      <c r="D151" s="167">
        <v>6</v>
      </c>
      <c r="E151" s="166" t="s">
        <v>300</v>
      </c>
      <c r="F151" s="165" t="s">
        <v>120</v>
      </c>
      <c r="G151" s="164">
        <v>1060.4000000000001</v>
      </c>
      <c r="H151" s="163">
        <v>203.9</v>
      </c>
      <c r="I151" s="162">
        <f t="shared" si="2"/>
        <v>19.228592983779706</v>
      </c>
    </row>
    <row r="152" spans="1:9" ht="32.25" customHeight="1">
      <c r="A152" s="169"/>
      <c r="B152" s="168" t="s">
        <v>119</v>
      </c>
      <c r="C152" s="167">
        <v>1</v>
      </c>
      <c r="D152" s="167">
        <v>6</v>
      </c>
      <c r="E152" s="166" t="s">
        <v>300</v>
      </c>
      <c r="F152" s="165" t="s">
        <v>117</v>
      </c>
      <c r="G152" s="164">
        <v>320.10000000000002</v>
      </c>
      <c r="H152" s="163">
        <v>1.5</v>
      </c>
      <c r="I152" s="162">
        <f t="shared" si="2"/>
        <v>0.46860356138706649</v>
      </c>
    </row>
    <row r="153" spans="1:9" ht="21.75" customHeight="1">
      <c r="A153" s="169"/>
      <c r="B153" s="168" t="s">
        <v>550</v>
      </c>
      <c r="C153" s="167">
        <v>1</v>
      </c>
      <c r="D153" s="167">
        <v>6</v>
      </c>
      <c r="E153" s="166" t="s">
        <v>549</v>
      </c>
      <c r="F153" s="165">
        <v>0</v>
      </c>
      <c r="G153" s="164">
        <v>3540.75</v>
      </c>
      <c r="H153" s="163">
        <v>1374.7</v>
      </c>
      <c r="I153" s="162">
        <f t="shared" si="2"/>
        <v>38.825107674927629</v>
      </c>
    </row>
    <row r="154" spans="1:9" ht="12.75" customHeight="1">
      <c r="A154" s="169"/>
      <c r="B154" s="168" t="s">
        <v>548</v>
      </c>
      <c r="C154" s="167">
        <v>1</v>
      </c>
      <c r="D154" s="167">
        <v>6</v>
      </c>
      <c r="E154" s="166" t="s">
        <v>547</v>
      </c>
      <c r="F154" s="165">
        <v>0</v>
      </c>
      <c r="G154" s="164">
        <v>3540.75</v>
      </c>
      <c r="H154" s="163">
        <v>1374.7</v>
      </c>
      <c r="I154" s="162">
        <f t="shared" si="2"/>
        <v>38.825107674927629</v>
      </c>
    </row>
    <row r="155" spans="1:9" ht="21.75" customHeight="1">
      <c r="A155" s="169"/>
      <c r="B155" s="168" t="s">
        <v>132</v>
      </c>
      <c r="C155" s="167">
        <v>1</v>
      </c>
      <c r="D155" s="167">
        <v>6</v>
      </c>
      <c r="E155" s="166" t="s">
        <v>299</v>
      </c>
      <c r="F155" s="165">
        <v>0</v>
      </c>
      <c r="G155" s="164">
        <v>3034.63</v>
      </c>
      <c r="H155" s="163">
        <v>1374.7</v>
      </c>
      <c r="I155" s="162">
        <f t="shared" si="2"/>
        <v>45.300415536655208</v>
      </c>
    </row>
    <row r="156" spans="1:9" ht="53.25" customHeight="1">
      <c r="A156" s="169"/>
      <c r="B156" s="168" t="s">
        <v>131</v>
      </c>
      <c r="C156" s="167">
        <v>1</v>
      </c>
      <c r="D156" s="167">
        <v>6</v>
      </c>
      <c r="E156" s="166" t="s">
        <v>299</v>
      </c>
      <c r="F156" s="165" t="s">
        <v>130</v>
      </c>
      <c r="G156" s="164">
        <v>3034.63</v>
      </c>
      <c r="H156" s="163">
        <v>1374.7</v>
      </c>
      <c r="I156" s="162">
        <f t="shared" si="2"/>
        <v>45.300415536655208</v>
      </c>
    </row>
    <row r="157" spans="1:9" ht="12.75" customHeight="1">
      <c r="A157" s="169"/>
      <c r="B157" s="168" t="s">
        <v>129</v>
      </c>
      <c r="C157" s="167">
        <v>1</v>
      </c>
      <c r="D157" s="167">
        <v>6</v>
      </c>
      <c r="E157" s="166" t="s">
        <v>299</v>
      </c>
      <c r="F157" s="165" t="s">
        <v>128</v>
      </c>
      <c r="G157" s="164">
        <v>963.23</v>
      </c>
      <c r="H157" s="163">
        <v>289.8</v>
      </c>
      <c r="I157" s="162">
        <f t="shared" si="2"/>
        <v>30.086272229893176</v>
      </c>
    </row>
    <row r="158" spans="1:9" ht="12.75" customHeight="1">
      <c r="A158" s="169"/>
      <c r="B158" s="168" t="s">
        <v>127</v>
      </c>
      <c r="C158" s="167">
        <v>1</v>
      </c>
      <c r="D158" s="167">
        <v>6</v>
      </c>
      <c r="E158" s="166" t="s">
        <v>299</v>
      </c>
      <c r="F158" s="165" t="s">
        <v>126</v>
      </c>
      <c r="G158" s="164">
        <v>739.84</v>
      </c>
      <c r="H158" s="163">
        <v>224.9</v>
      </c>
      <c r="I158" s="162">
        <f t="shared" si="2"/>
        <v>30.398464532871973</v>
      </c>
    </row>
    <row r="159" spans="1:9" ht="32.25" customHeight="1">
      <c r="A159" s="169"/>
      <c r="B159" s="168" t="s">
        <v>125</v>
      </c>
      <c r="C159" s="167">
        <v>1</v>
      </c>
      <c r="D159" s="167">
        <v>6</v>
      </c>
      <c r="E159" s="166" t="s">
        <v>299</v>
      </c>
      <c r="F159" s="165" t="s">
        <v>124</v>
      </c>
      <c r="G159" s="164">
        <v>223.39</v>
      </c>
      <c r="H159" s="163">
        <v>64.900000000000006</v>
      </c>
      <c r="I159" s="162">
        <f t="shared" si="2"/>
        <v>29.052330005819421</v>
      </c>
    </row>
    <row r="160" spans="1:9" ht="21.75" customHeight="1">
      <c r="A160" s="169"/>
      <c r="B160" s="168" t="s">
        <v>123</v>
      </c>
      <c r="C160" s="167">
        <v>1</v>
      </c>
      <c r="D160" s="167">
        <v>6</v>
      </c>
      <c r="E160" s="166" t="s">
        <v>299</v>
      </c>
      <c r="F160" s="165" t="s">
        <v>122</v>
      </c>
      <c r="G160" s="164">
        <v>2071.4</v>
      </c>
      <c r="H160" s="163">
        <v>1084.8</v>
      </c>
      <c r="I160" s="162">
        <f t="shared" si="2"/>
        <v>52.370377522448585</v>
      </c>
    </row>
    <row r="161" spans="1:9" ht="32.25" customHeight="1">
      <c r="A161" s="169"/>
      <c r="B161" s="168" t="s">
        <v>121</v>
      </c>
      <c r="C161" s="167">
        <v>1</v>
      </c>
      <c r="D161" s="167">
        <v>6</v>
      </c>
      <c r="E161" s="166" t="s">
        <v>299</v>
      </c>
      <c r="F161" s="165" t="s">
        <v>120</v>
      </c>
      <c r="G161" s="164">
        <v>1590.79</v>
      </c>
      <c r="H161" s="163">
        <v>773.9</v>
      </c>
      <c r="I161" s="162">
        <f t="shared" si="2"/>
        <v>48.648784566158952</v>
      </c>
    </row>
    <row r="162" spans="1:9" ht="32.25" customHeight="1">
      <c r="A162" s="169"/>
      <c r="B162" s="168" t="s">
        <v>119</v>
      </c>
      <c r="C162" s="167">
        <v>1</v>
      </c>
      <c r="D162" s="167">
        <v>6</v>
      </c>
      <c r="E162" s="166" t="s">
        <v>299</v>
      </c>
      <c r="F162" s="165" t="s">
        <v>117</v>
      </c>
      <c r="G162" s="164">
        <v>480.61</v>
      </c>
      <c r="H162" s="163">
        <v>310.89999999999998</v>
      </c>
      <c r="I162" s="162">
        <f t="shared" si="2"/>
        <v>64.688624872557781</v>
      </c>
    </row>
    <row r="163" spans="1:9" ht="21.75" customHeight="1">
      <c r="A163" s="169"/>
      <c r="B163" s="168" t="s">
        <v>266</v>
      </c>
      <c r="C163" s="167">
        <v>1</v>
      </c>
      <c r="D163" s="167">
        <v>6</v>
      </c>
      <c r="E163" s="166" t="s">
        <v>628</v>
      </c>
      <c r="F163" s="165">
        <v>0</v>
      </c>
      <c r="G163" s="164">
        <v>506.12</v>
      </c>
      <c r="H163" s="163"/>
      <c r="I163" s="162">
        <f t="shared" si="2"/>
        <v>0</v>
      </c>
    </row>
    <row r="164" spans="1:9" ht="53.25" customHeight="1">
      <c r="A164" s="169"/>
      <c r="B164" s="168" t="s">
        <v>131</v>
      </c>
      <c r="C164" s="167">
        <v>1</v>
      </c>
      <c r="D164" s="167">
        <v>6</v>
      </c>
      <c r="E164" s="166" t="s">
        <v>628</v>
      </c>
      <c r="F164" s="165" t="s">
        <v>130</v>
      </c>
      <c r="G164" s="164">
        <v>506.12</v>
      </c>
      <c r="H164" s="163"/>
      <c r="I164" s="162">
        <f t="shared" si="2"/>
        <v>0</v>
      </c>
    </row>
    <row r="165" spans="1:9" ht="21.75" customHeight="1">
      <c r="A165" s="169"/>
      <c r="B165" s="168" t="s">
        <v>123</v>
      </c>
      <c r="C165" s="167">
        <v>1</v>
      </c>
      <c r="D165" s="167">
        <v>6</v>
      </c>
      <c r="E165" s="166" t="s">
        <v>628</v>
      </c>
      <c r="F165" s="165" t="s">
        <v>122</v>
      </c>
      <c r="G165" s="164">
        <v>506.12</v>
      </c>
      <c r="H165" s="163"/>
      <c r="I165" s="162">
        <f t="shared" si="2"/>
        <v>0</v>
      </c>
    </row>
    <row r="166" spans="1:9" ht="32.25" customHeight="1">
      <c r="A166" s="169"/>
      <c r="B166" s="168" t="s">
        <v>121</v>
      </c>
      <c r="C166" s="167">
        <v>1</v>
      </c>
      <c r="D166" s="167">
        <v>6</v>
      </c>
      <c r="E166" s="166" t="s">
        <v>628</v>
      </c>
      <c r="F166" s="165" t="s">
        <v>120</v>
      </c>
      <c r="G166" s="164">
        <v>388.71</v>
      </c>
      <c r="H166" s="163"/>
      <c r="I166" s="162">
        <f t="shared" si="2"/>
        <v>0</v>
      </c>
    </row>
    <row r="167" spans="1:9" ht="32.25" customHeight="1">
      <c r="A167" s="169"/>
      <c r="B167" s="168" t="s">
        <v>119</v>
      </c>
      <c r="C167" s="167">
        <v>1</v>
      </c>
      <c r="D167" s="167">
        <v>6</v>
      </c>
      <c r="E167" s="166" t="s">
        <v>628</v>
      </c>
      <c r="F167" s="165" t="s">
        <v>117</v>
      </c>
      <c r="G167" s="164">
        <v>117.41</v>
      </c>
      <c r="H167" s="163"/>
      <c r="I167" s="162">
        <f t="shared" si="2"/>
        <v>0</v>
      </c>
    </row>
    <row r="168" spans="1:9" ht="21.75" customHeight="1">
      <c r="A168" s="169"/>
      <c r="B168" s="168" t="s">
        <v>543</v>
      </c>
      <c r="C168" s="167">
        <v>1</v>
      </c>
      <c r="D168" s="167">
        <v>6</v>
      </c>
      <c r="E168" s="166" t="s">
        <v>544</v>
      </c>
      <c r="F168" s="165">
        <v>0</v>
      </c>
      <c r="G168" s="164">
        <v>264.05</v>
      </c>
      <c r="H168" s="163">
        <v>14.4</v>
      </c>
      <c r="I168" s="162">
        <f t="shared" si="2"/>
        <v>5.4535125923120615</v>
      </c>
    </row>
    <row r="169" spans="1:9" ht="21.75" customHeight="1">
      <c r="A169" s="169"/>
      <c r="B169" s="168" t="s">
        <v>546</v>
      </c>
      <c r="C169" s="167">
        <v>1</v>
      </c>
      <c r="D169" s="167">
        <v>6</v>
      </c>
      <c r="E169" s="166" t="s">
        <v>545</v>
      </c>
      <c r="F169" s="165">
        <v>0</v>
      </c>
      <c r="G169" s="164">
        <v>264.05</v>
      </c>
      <c r="H169" s="163">
        <v>14.4</v>
      </c>
      <c r="I169" s="162">
        <f t="shared" si="2"/>
        <v>5.4535125923120615</v>
      </c>
    </row>
    <row r="170" spans="1:9" ht="21.75" customHeight="1">
      <c r="A170" s="169"/>
      <c r="B170" s="168" t="s">
        <v>181</v>
      </c>
      <c r="C170" s="167">
        <v>1</v>
      </c>
      <c r="D170" s="167">
        <v>6</v>
      </c>
      <c r="E170" s="166" t="s">
        <v>329</v>
      </c>
      <c r="F170" s="165">
        <v>0</v>
      </c>
      <c r="G170" s="164">
        <v>264.05</v>
      </c>
      <c r="H170" s="163">
        <v>14.4</v>
      </c>
      <c r="I170" s="162">
        <f t="shared" si="2"/>
        <v>5.4535125923120615</v>
      </c>
    </row>
    <row r="171" spans="1:9" ht="53.25" customHeight="1">
      <c r="A171" s="169"/>
      <c r="B171" s="168" t="s">
        <v>131</v>
      </c>
      <c r="C171" s="167">
        <v>1</v>
      </c>
      <c r="D171" s="167">
        <v>6</v>
      </c>
      <c r="E171" s="166" t="s">
        <v>329</v>
      </c>
      <c r="F171" s="165" t="s">
        <v>130</v>
      </c>
      <c r="G171" s="164">
        <v>6.75</v>
      </c>
      <c r="H171" s="163"/>
      <c r="I171" s="162">
        <f t="shared" si="2"/>
        <v>0</v>
      </c>
    </row>
    <row r="172" spans="1:9" ht="21.75" customHeight="1">
      <c r="A172" s="169"/>
      <c r="B172" s="168" t="s">
        <v>123</v>
      </c>
      <c r="C172" s="167">
        <v>1</v>
      </c>
      <c r="D172" s="167">
        <v>6</v>
      </c>
      <c r="E172" s="166" t="s">
        <v>329</v>
      </c>
      <c r="F172" s="165" t="s">
        <v>122</v>
      </c>
      <c r="G172" s="164">
        <v>6.75</v>
      </c>
      <c r="H172" s="163"/>
      <c r="I172" s="162">
        <f t="shared" si="2"/>
        <v>0</v>
      </c>
    </row>
    <row r="173" spans="1:9" ht="32.25" customHeight="1">
      <c r="A173" s="169"/>
      <c r="B173" s="168" t="s">
        <v>141</v>
      </c>
      <c r="C173" s="167">
        <v>1</v>
      </c>
      <c r="D173" s="167">
        <v>6</v>
      </c>
      <c r="E173" s="166" t="s">
        <v>329</v>
      </c>
      <c r="F173" s="165" t="s">
        <v>140</v>
      </c>
      <c r="G173" s="164">
        <v>6.75</v>
      </c>
      <c r="H173" s="163"/>
      <c r="I173" s="162">
        <f t="shared" si="2"/>
        <v>0</v>
      </c>
    </row>
    <row r="174" spans="1:9" ht="21.75" customHeight="1">
      <c r="A174" s="169"/>
      <c r="B174" s="168" t="s">
        <v>139</v>
      </c>
      <c r="C174" s="167">
        <v>1</v>
      </c>
      <c r="D174" s="167">
        <v>6</v>
      </c>
      <c r="E174" s="166" t="s">
        <v>329</v>
      </c>
      <c r="F174" s="165" t="s">
        <v>138</v>
      </c>
      <c r="G174" s="164">
        <v>255.3</v>
      </c>
      <c r="H174" s="163">
        <v>14.4</v>
      </c>
      <c r="I174" s="162">
        <f t="shared" si="2"/>
        <v>5.64042303172738</v>
      </c>
    </row>
    <row r="175" spans="1:9" ht="21.75" customHeight="1">
      <c r="A175" s="169"/>
      <c r="B175" s="168" t="s">
        <v>137</v>
      </c>
      <c r="C175" s="167">
        <v>1</v>
      </c>
      <c r="D175" s="167">
        <v>6</v>
      </c>
      <c r="E175" s="166" t="s">
        <v>329</v>
      </c>
      <c r="F175" s="165" t="s">
        <v>136</v>
      </c>
      <c r="G175" s="164">
        <v>255.3</v>
      </c>
      <c r="H175" s="163">
        <v>14.4</v>
      </c>
      <c r="I175" s="162">
        <f t="shared" si="2"/>
        <v>5.64042303172738</v>
      </c>
    </row>
    <row r="176" spans="1:9" ht="21.75" customHeight="1">
      <c r="A176" s="169"/>
      <c r="B176" s="168" t="s">
        <v>552</v>
      </c>
      <c r="C176" s="167">
        <v>1</v>
      </c>
      <c r="D176" s="167">
        <v>6</v>
      </c>
      <c r="E176" s="166" t="s">
        <v>329</v>
      </c>
      <c r="F176" s="165" t="s">
        <v>551</v>
      </c>
      <c r="G176" s="164">
        <v>29</v>
      </c>
      <c r="H176" s="163">
        <v>4.4000000000000004</v>
      </c>
      <c r="I176" s="162">
        <f t="shared" si="2"/>
        <v>15.17241379310345</v>
      </c>
    </row>
    <row r="177" spans="1:9" ht="12.75" customHeight="1">
      <c r="A177" s="169"/>
      <c r="B177" s="168" t="s">
        <v>135</v>
      </c>
      <c r="C177" s="167">
        <v>1</v>
      </c>
      <c r="D177" s="167">
        <v>6</v>
      </c>
      <c r="E177" s="166" t="s">
        <v>329</v>
      </c>
      <c r="F177" s="165" t="s">
        <v>133</v>
      </c>
      <c r="G177" s="164">
        <v>226.3</v>
      </c>
      <c r="H177" s="163">
        <v>10</v>
      </c>
      <c r="I177" s="162">
        <f t="shared" si="2"/>
        <v>4.4189129474149356</v>
      </c>
    </row>
    <row r="178" spans="1:9" ht="12.75" customHeight="1">
      <c r="A178" s="169"/>
      <c r="B178" s="168" t="s">
        <v>178</v>
      </c>
      <c r="C178" s="167">
        <v>1</v>
      </c>
      <c r="D178" s="167">
        <v>6</v>
      </c>
      <c r="E178" s="166" t="s">
        <v>329</v>
      </c>
      <c r="F178" s="165" t="s">
        <v>177</v>
      </c>
      <c r="G178" s="164">
        <v>2</v>
      </c>
      <c r="H178" s="163"/>
      <c r="I178" s="162">
        <f t="shared" si="2"/>
        <v>0</v>
      </c>
    </row>
    <row r="179" spans="1:9" ht="12.75" customHeight="1">
      <c r="A179" s="169"/>
      <c r="B179" s="168" t="s">
        <v>600</v>
      </c>
      <c r="C179" s="167">
        <v>1</v>
      </c>
      <c r="D179" s="167">
        <v>6</v>
      </c>
      <c r="E179" s="166" t="s">
        <v>329</v>
      </c>
      <c r="F179" s="165" t="s">
        <v>599</v>
      </c>
      <c r="G179" s="164">
        <v>2</v>
      </c>
      <c r="H179" s="163"/>
      <c r="I179" s="162">
        <f t="shared" si="2"/>
        <v>0</v>
      </c>
    </row>
    <row r="180" spans="1:9" ht="21.75" customHeight="1">
      <c r="A180" s="169"/>
      <c r="B180" s="168" t="s">
        <v>598</v>
      </c>
      <c r="C180" s="167">
        <v>1</v>
      </c>
      <c r="D180" s="167">
        <v>6</v>
      </c>
      <c r="E180" s="166" t="s">
        <v>329</v>
      </c>
      <c r="F180" s="165" t="s">
        <v>597</v>
      </c>
      <c r="G180" s="164">
        <v>2</v>
      </c>
      <c r="H180" s="163"/>
      <c r="I180" s="162">
        <f t="shared" si="2"/>
        <v>0</v>
      </c>
    </row>
    <row r="181" spans="1:9" ht="21.75" customHeight="1">
      <c r="A181" s="169"/>
      <c r="B181" s="168" t="s">
        <v>543</v>
      </c>
      <c r="C181" s="167">
        <v>1</v>
      </c>
      <c r="D181" s="167">
        <v>6</v>
      </c>
      <c r="E181" s="166" t="s">
        <v>544</v>
      </c>
      <c r="F181" s="165">
        <v>0</v>
      </c>
      <c r="G181" s="164">
        <v>1866.6</v>
      </c>
      <c r="H181" s="163">
        <v>636.29999999999995</v>
      </c>
      <c r="I181" s="162">
        <f t="shared" si="2"/>
        <v>34.088717454194793</v>
      </c>
    </row>
    <row r="182" spans="1:9" ht="21.75" customHeight="1">
      <c r="A182" s="169"/>
      <c r="B182" s="168" t="s">
        <v>546</v>
      </c>
      <c r="C182" s="167">
        <v>1</v>
      </c>
      <c r="D182" s="167">
        <v>6</v>
      </c>
      <c r="E182" s="166" t="s">
        <v>545</v>
      </c>
      <c r="F182" s="165">
        <v>0</v>
      </c>
      <c r="G182" s="164">
        <v>1866.6</v>
      </c>
      <c r="H182" s="163">
        <v>636.29999999999995</v>
      </c>
      <c r="I182" s="162">
        <f t="shared" si="2"/>
        <v>34.088717454194793</v>
      </c>
    </row>
    <row r="183" spans="1:9" ht="21.75" customHeight="1">
      <c r="A183" s="169"/>
      <c r="B183" s="168" t="s">
        <v>132</v>
      </c>
      <c r="C183" s="167">
        <v>1</v>
      </c>
      <c r="D183" s="167">
        <v>6</v>
      </c>
      <c r="E183" s="166" t="s">
        <v>328</v>
      </c>
      <c r="F183" s="165">
        <v>0</v>
      </c>
      <c r="G183" s="164">
        <v>1866.6</v>
      </c>
      <c r="H183" s="163">
        <v>636.29999999999995</v>
      </c>
      <c r="I183" s="162">
        <f t="shared" si="2"/>
        <v>34.088717454194793</v>
      </c>
    </row>
    <row r="184" spans="1:9" ht="53.25" customHeight="1">
      <c r="A184" s="169"/>
      <c r="B184" s="168" t="s">
        <v>131</v>
      </c>
      <c r="C184" s="167">
        <v>1</v>
      </c>
      <c r="D184" s="167">
        <v>6</v>
      </c>
      <c r="E184" s="166" t="s">
        <v>328</v>
      </c>
      <c r="F184" s="165" t="s">
        <v>130</v>
      </c>
      <c r="G184" s="164">
        <v>1866.6</v>
      </c>
      <c r="H184" s="163">
        <v>636.29999999999995</v>
      </c>
      <c r="I184" s="162">
        <f t="shared" si="2"/>
        <v>34.088717454194793</v>
      </c>
    </row>
    <row r="185" spans="1:9" ht="21.75" customHeight="1">
      <c r="A185" s="169"/>
      <c r="B185" s="168" t="s">
        <v>123</v>
      </c>
      <c r="C185" s="167">
        <v>1</v>
      </c>
      <c r="D185" s="167">
        <v>6</v>
      </c>
      <c r="E185" s="166" t="s">
        <v>328</v>
      </c>
      <c r="F185" s="165" t="s">
        <v>122</v>
      </c>
      <c r="G185" s="164">
        <v>1866.6</v>
      </c>
      <c r="H185" s="163">
        <v>636.29999999999995</v>
      </c>
      <c r="I185" s="162">
        <f t="shared" si="2"/>
        <v>34.088717454194793</v>
      </c>
    </row>
    <row r="186" spans="1:9" ht="32.25" customHeight="1">
      <c r="A186" s="169"/>
      <c r="B186" s="168" t="s">
        <v>121</v>
      </c>
      <c r="C186" s="167">
        <v>1</v>
      </c>
      <c r="D186" s="167">
        <v>6</v>
      </c>
      <c r="E186" s="166" t="s">
        <v>328</v>
      </c>
      <c r="F186" s="165" t="s">
        <v>120</v>
      </c>
      <c r="G186" s="164">
        <v>1433.64</v>
      </c>
      <c r="H186" s="163">
        <v>471.5</v>
      </c>
      <c r="I186" s="162">
        <f t="shared" si="2"/>
        <v>32.88831226807288</v>
      </c>
    </row>
    <row r="187" spans="1:9" ht="32.25" customHeight="1">
      <c r="A187" s="169"/>
      <c r="B187" s="168" t="s">
        <v>119</v>
      </c>
      <c r="C187" s="167">
        <v>1</v>
      </c>
      <c r="D187" s="167">
        <v>6</v>
      </c>
      <c r="E187" s="166" t="s">
        <v>328</v>
      </c>
      <c r="F187" s="165" t="s">
        <v>117</v>
      </c>
      <c r="G187" s="164">
        <v>432.96</v>
      </c>
      <c r="H187" s="163">
        <v>164.8</v>
      </c>
      <c r="I187" s="162">
        <f t="shared" si="2"/>
        <v>38.063562453806362</v>
      </c>
    </row>
    <row r="188" spans="1:9" ht="12.75" customHeight="1">
      <c r="A188" s="169"/>
      <c r="B188" s="175" t="s">
        <v>262</v>
      </c>
      <c r="C188" s="174">
        <v>1</v>
      </c>
      <c r="D188" s="174">
        <v>7</v>
      </c>
      <c r="E188" s="173">
        <v>0</v>
      </c>
      <c r="F188" s="172">
        <v>0</v>
      </c>
      <c r="G188" s="171">
        <v>1184.3</v>
      </c>
      <c r="H188" s="170"/>
      <c r="I188" s="162">
        <f t="shared" si="2"/>
        <v>0</v>
      </c>
    </row>
    <row r="189" spans="1:9" ht="21.75" customHeight="1">
      <c r="A189" s="169"/>
      <c r="B189" s="168" t="s">
        <v>543</v>
      </c>
      <c r="C189" s="167">
        <v>1</v>
      </c>
      <c r="D189" s="167">
        <v>7</v>
      </c>
      <c r="E189" s="166" t="s">
        <v>544</v>
      </c>
      <c r="F189" s="165">
        <v>0</v>
      </c>
      <c r="G189" s="164">
        <v>1184.3</v>
      </c>
      <c r="H189" s="163"/>
      <c r="I189" s="162">
        <f t="shared" si="2"/>
        <v>0</v>
      </c>
    </row>
    <row r="190" spans="1:9" ht="21.75" customHeight="1">
      <c r="A190" s="169"/>
      <c r="B190" s="168" t="s">
        <v>543</v>
      </c>
      <c r="C190" s="167">
        <v>1</v>
      </c>
      <c r="D190" s="167">
        <v>7</v>
      </c>
      <c r="E190" s="166" t="s">
        <v>260</v>
      </c>
      <c r="F190" s="165">
        <v>0</v>
      </c>
      <c r="G190" s="164">
        <v>1184.3</v>
      </c>
      <c r="H190" s="163"/>
      <c r="I190" s="162">
        <f t="shared" si="2"/>
        <v>0</v>
      </c>
    </row>
    <row r="191" spans="1:9" ht="12.75" customHeight="1">
      <c r="A191" s="169"/>
      <c r="B191" s="168" t="s">
        <v>178</v>
      </c>
      <c r="C191" s="167">
        <v>1</v>
      </c>
      <c r="D191" s="167">
        <v>7</v>
      </c>
      <c r="E191" s="166" t="s">
        <v>260</v>
      </c>
      <c r="F191" s="165" t="s">
        <v>177</v>
      </c>
      <c r="G191" s="164">
        <v>1184.3</v>
      </c>
      <c r="H191" s="163"/>
      <c r="I191" s="162">
        <f t="shared" si="2"/>
        <v>0</v>
      </c>
    </row>
    <row r="192" spans="1:9" ht="12.75" customHeight="1">
      <c r="A192" s="169"/>
      <c r="B192" s="168" t="s">
        <v>261</v>
      </c>
      <c r="C192" s="167">
        <v>1</v>
      </c>
      <c r="D192" s="167">
        <v>7</v>
      </c>
      <c r="E192" s="166" t="s">
        <v>260</v>
      </c>
      <c r="F192" s="165" t="s">
        <v>259</v>
      </c>
      <c r="G192" s="164">
        <v>1184.3</v>
      </c>
      <c r="H192" s="163"/>
      <c r="I192" s="162">
        <f t="shared" si="2"/>
        <v>0</v>
      </c>
    </row>
    <row r="193" spans="1:9" ht="12.75" customHeight="1">
      <c r="A193" s="169"/>
      <c r="B193" s="175" t="s">
        <v>542</v>
      </c>
      <c r="C193" s="174">
        <v>1</v>
      </c>
      <c r="D193" s="174">
        <v>11</v>
      </c>
      <c r="E193" s="173">
        <v>0</v>
      </c>
      <c r="F193" s="172">
        <v>0</v>
      </c>
      <c r="G193" s="171">
        <v>1159.8</v>
      </c>
      <c r="H193" s="170"/>
      <c r="I193" s="162">
        <f t="shared" si="2"/>
        <v>0</v>
      </c>
    </row>
    <row r="194" spans="1:9" ht="12.75" customHeight="1">
      <c r="A194" s="169"/>
      <c r="B194" s="168" t="s">
        <v>540</v>
      </c>
      <c r="C194" s="167">
        <v>1</v>
      </c>
      <c r="D194" s="167">
        <v>11</v>
      </c>
      <c r="E194" s="166" t="s">
        <v>541</v>
      </c>
      <c r="F194" s="165">
        <v>0</v>
      </c>
      <c r="G194" s="164">
        <v>1159.8</v>
      </c>
      <c r="H194" s="163"/>
      <c r="I194" s="162">
        <f t="shared" si="2"/>
        <v>0</v>
      </c>
    </row>
    <row r="195" spans="1:9" ht="12.75" customHeight="1">
      <c r="A195" s="169"/>
      <c r="B195" s="168" t="s">
        <v>540</v>
      </c>
      <c r="C195" s="167">
        <v>1</v>
      </c>
      <c r="D195" s="167">
        <v>11</v>
      </c>
      <c r="E195" s="166" t="s">
        <v>538</v>
      </c>
      <c r="F195" s="165">
        <v>0</v>
      </c>
      <c r="G195" s="164">
        <v>1159.8</v>
      </c>
      <c r="H195" s="163"/>
      <c r="I195" s="162">
        <f t="shared" si="2"/>
        <v>0</v>
      </c>
    </row>
    <row r="196" spans="1:9" ht="12.75" customHeight="1">
      <c r="A196" s="169"/>
      <c r="B196" s="168" t="s">
        <v>178</v>
      </c>
      <c r="C196" s="167">
        <v>1</v>
      </c>
      <c r="D196" s="167">
        <v>11</v>
      </c>
      <c r="E196" s="166" t="s">
        <v>538</v>
      </c>
      <c r="F196" s="165" t="s">
        <v>177</v>
      </c>
      <c r="G196" s="164">
        <v>1159.8</v>
      </c>
      <c r="H196" s="163"/>
      <c r="I196" s="162">
        <f t="shared" si="2"/>
        <v>0</v>
      </c>
    </row>
    <row r="197" spans="1:9" ht="12.75" customHeight="1">
      <c r="A197" s="169"/>
      <c r="B197" s="168" t="s">
        <v>539</v>
      </c>
      <c r="C197" s="167">
        <v>1</v>
      </c>
      <c r="D197" s="167">
        <v>11</v>
      </c>
      <c r="E197" s="166" t="s">
        <v>538</v>
      </c>
      <c r="F197" s="165" t="s">
        <v>537</v>
      </c>
      <c r="G197" s="164">
        <v>1159.8</v>
      </c>
      <c r="H197" s="163"/>
      <c r="I197" s="162">
        <f t="shared" si="2"/>
        <v>0</v>
      </c>
    </row>
    <row r="198" spans="1:9" ht="12.75" customHeight="1">
      <c r="A198" s="169"/>
      <c r="B198" s="175" t="s">
        <v>258</v>
      </c>
      <c r="C198" s="174">
        <v>1</v>
      </c>
      <c r="D198" s="174">
        <v>13</v>
      </c>
      <c r="E198" s="173">
        <v>0</v>
      </c>
      <c r="F198" s="172">
        <v>0</v>
      </c>
      <c r="G198" s="171">
        <v>441.7</v>
      </c>
      <c r="H198" s="170">
        <v>106.7</v>
      </c>
      <c r="I198" s="162">
        <f t="shared" si="2"/>
        <v>24.156667421326695</v>
      </c>
    </row>
    <row r="199" spans="1:9" ht="32.25" customHeight="1">
      <c r="A199" s="169"/>
      <c r="B199" s="168" t="s">
        <v>83</v>
      </c>
      <c r="C199" s="167">
        <v>1</v>
      </c>
      <c r="D199" s="167">
        <v>13</v>
      </c>
      <c r="E199" s="166" t="s">
        <v>525</v>
      </c>
      <c r="F199" s="165">
        <v>0</v>
      </c>
      <c r="G199" s="164">
        <v>441.7</v>
      </c>
      <c r="H199" s="163">
        <v>106.7</v>
      </c>
      <c r="I199" s="162">
        <f t="shared" si="2"/>
        <v>24.156667421326695</v>
      </c>
    </row>
    <row r="200" spans="1:9" ht="12.75" customHeight="1">
      <c r="A200" s="169"/>
      <c r="B200" s="168" t="s">
        <v>536</v>
      </c>
      <c r="C200" s="167">
        <v>1</v>
      </c>
      <c r="D200" s="167">
        <v>13</v>
      </c>
      <c r="E200" s="166" t="s">
        <v>535</v>
      </c>
      <c r="F200" s="165">
        <v>0</v>
      </c>
      <c r="G200" s="164">
        <v>441.7</v>
      </c>
      <c r="H200" s="163">
        <v>106.7</v>
      </c>
      <c r="I200" s="162">
        <f t="shared" si="2"/>
        <v>24.156667421326695</v>
      </c>
    </row>
    <row r="201" spans="1:9" ht="53.25" customHeight="1">
      <c r="A201" s="169"/>
      <c r="B201" s="168" t="s">
        <v>131</v>
      </c>
      <c r="C201" s="167">
        <v>1</v>
      </c>
      <c r="D201" s="167">
        <v>13</v>
      </c>
      <c r="E201" s="166" t="s">
        <v>535</v>
      </c>
      <c r="F201" s="165" t="s">
        <v>130</v>
      </c>
      <c r="G201" s="164">
        <v>441.7</v>
      </c>
      <c r="H201" s="163">
        <v>106.7</v>
      </c>
      <c r="I201" s="162">
        <f t="shared" si="2"/>
        <v>24.156667421326695</v>
      </c>
    </row>
    <row r="202" spans="1:9" ht="21.75" customHeight="1">
      <c r="A202" s="169"/>
      <c r="B202" s="168" t="s">
        <v>123</v>
      </c>
      <c r="C202" s="167">
        <v>1</v>
      </c>
      <c r="D202" s="167">
        <v>13</v>
      </c>
      <c r="E202" s="166" t="s">
        <v>535</v>
      </c>
      <c r="F202" s="165" t="s">
        <v>122</v>
      </c>
      <c r="G202" s="164">
        <v>441.7</v>
      </c>
      <c r="H202" s="163">
        <v>106.7</v>
      </c>
      <c r="I202" s="162">
        <f t="shared" si="2"/>
        <v>24.156667421326695</v>
      </c>
    </row>
    <row r="203" spans="1:9" ht="32.25" customHeight="1">
      <c r="A203" s="169"/>
      <c r="B203" s="168" t="s">
        <v>121</v>
      </c>
      <c r="C203" s="167">
        <v>1</v>
      </c>
      <c r="D203" s="167">
        <v>13</v>
      </c>
      <c r="E203" s="166" t="s">
        <v>535</v>
      </c>
      <c r="F203" s="165" t="s">
        <v>120</v>
      </c>
      <c r="G203" s="164">
        <v>302</v>
      </c>
      <c r="H203" s="163">
        <v>81.7</v>
      </c>
      <c r="I203" s="162">
        <f t="shared" si="2"/>
        <v>27.052980132450333</v>
      </c>
    </row>
    <row r="204" spans="1:9" ht="32.25" customHeight="1">
      <c r="A204" s="169"/>
      <c r="B204" s="168" t="s">
        <v>141</v>
      </c>
      <c r="C204" s="167">
        <v>1</v>
      </c>
      <c r="D204" s="167">
        <v>13</v>
      </c>
      <c r="E204" s="166" t="s">
        <v>535</v>
      </c>
      <c r="F204" s="165" t="s">
        <v>140</v>
      </c>
      <c r="G204" s="164">
        <v>48.5</v>
      </c>
      <c r="H204" s="163"/>
      <c r="I204" s="162">
        <f t="shared" si="2"/>
        <v>0</v>
      </c>
    </row>
    <row r="205" spans="1:9" ht="32.25" customHeight="1">
      <c r="A205" s="169"/>
      <c r="B205" s="168" t="s">
        <v>119</v>
      </c>
      <c r="C205" s="167">
        <v>1</v>
      </c>
      <c r="D205" s="167">
        <v>13</v>
      </c>
      <c r="E205" s="166" t="s">
        <v>535</v>
      </c>
      <c r="F205" s="165" t="s">
        <v>117</v>
      </c>
      <c r="G205" s="164">
        <v>91.2</v>
      </c>
      <c r="H205" s="163">
        <v>25</v>
      </c>
      <c r="I205" s="162">
        <f t="shared" ref="I205:I268" si="3">H205/G205*100</f>
        <v>27.412280701754383</v>
      </c>
    </row>
    <row r="206" spans="1:9" ht="12.75" customHeight="1">
      <c r="A206" s="169"/>
      <c r="B206" s="180" t="s">
        <v>298</v>
      </c>
      <c r="C206" s="179">
        <v>2</v>
      </c>
      <c r="D206" s="179">
        <v>0</v>
      </c>
      <c r="E206" s="178">
        <v>0</v>
      </c>
      <c r="F206" s="177">
        <v>0</v>
      </c>
      <c r="G206" s="162">
        <v>1155.0999999999999</v>
      </c>
      <c r="H206" s="176">
        <v>259.5</v>
      </c>
      <c r="I206" s="162">
        <f t="shared" si="3"/>
        <v>22.465587395030735</v>
      </c>
    </row>
    <row r="207" spans="1:9" ht="12.75" customHeight="1">
      <c r="A207" s="169"/>
      <c r="B207" s="175" t="s">
        <v>297</v>
      </c>
      <c r="C207" s="174">
        <v>2</v>
      </c>
      <c r="D207" s="174">
        <v>3</v>
      </c>
      <c r="E207" s="173">
        <v>0</v>
      </c>
      <c r="F207" s="172">
        <v>0</v>
      </c>
      <c r="G207" s="171">
        <v>1155.0999999999999</v>
      </c>
      <c r="H207" s="170">
        <v>259.5</v>
      </c>
      <c r="I207" s="162">
        <f t="shared" si="3"/>
        <v>22.465587395030735</v>
      </c>
    </row>
    <row r="208" spans="1:9" ht="21.75" customHeight="1">
      <c r="A208" s="169"/>
      <c r="B208" s="168" t="s">
        <v>534</v>
      </c>
      <c r="C208" s="167">
        <v>2</v>
      </c>
      <c r="D208" s="167">
        <v>3</v>
      </c>
      <c r="E208" s="166" t="s">
        <v>533</v>
      </c>
      <c r="F208" s="165">
        <v>0</v>
      </c>
      <c r="G208" s="164">
        <v>1155.0999999999999</v>
      </c>
      <c r="H208" s="163">
        <v>259.5</v>
      </c>
      <c r="I208" s="162">
        <f t="shared" si="3"/>
        <v>22.465587395030735</v>
      </c>
    </row>
    <row r="209" spans="1:9" ht="21.75" customHeight="1">
      <c r="A209" s="169"/>
      <c r="B209" s="168" t="s">
        <v>532</v>
      </c>
      <c r="C209" s="167">
        <v>2</v>
      </c>
      <c r="D209" s="167">
        <v>3</v>
      </c>
      <c r="E209" s="166" t="s">
        <v>531</v>
      </c>
      <c r="F209" s="165">
        <v>0</v>
      </c>
      <c r="G209" s="164">
        <v>1155.0999999999999</v>
      </c>
      <c r="H209" s="163">
        <v>259.5</v>
      </c>
      <c r="I209" s="162">
        <f t="shared" si="3"/>
        <v>22.465587395030735</v>
      </c>
    </row>
    <row r="210" spans="1:9" ht="12.75" customHeight="1">
      <c r="A210" s="169"/>
      <c r="B210" s="168" t="s">
        <v>277</v>
      </c>
      <c r="C210" s="167">
        <v>2</v>
      </c>
      <c r="D210" s="167">
        <v>3</v>
      </c>
      <c r="E210" s="166" t="s">
        <v>531</v>
      </c>
      <c r="F210" s="165" t="s">
        <v>276</v>
      </c>
      <c r="G210" s="164">
        <v>1155.0999999999999</v>
      </c>
      <c r="H210" s="163">
        <v>259.5</v>
      </c>
      <c r="I210" s="162">
        <f t="shared" si="3"/>
        <v>22.465587395030735</v>
      </c>
    </row>
    <row r="211" spans="1:9" ht="12.75" customHeight="1">
      <c r="A211" s="169"/>
      <c r="B211" s="168" t="s">
        <v>275</v>
      </c>
      <c r="C211" s="167">
        <v>2</v>
      </c>
      <c r="D211" s="167">
        <v>3</v>
      </c>
      <c r="E211" s="166" t="s">
        <v>531</v>
      </c>
      <c r="F211" s="165" t="s">
        <v>273</v>
      </c>
      <c r="G211" s="164">
        <v>1155.0999999999999</v>
      </c>
      <c r="H211" s="163">
        <v>259.5</v>
      </c>
      <c r="I211" s="162">
        <f t="shared" si="3"/>
        <v>22.465587395030735</v>
      </c>
    </row>
    <row r="212" spans="1:9" ht="23.25" customHeight="1">
      <c r="A212" s="169"/>
      <c r="B212" s="180" t="s">
        <v>257</v>
      </c>
      <c r="C212" s="179">
        <v>3</v>
      </c>
      <c r="D212" s="179">
        <v>0</v>
      </c>
      <c r="E212" s="178">
        <v>0</v>
      </c>
      <c r="F212" s="177">
        <v>0</v>
      </c>
      <c r="G212" s="162">
        <v>2238.4</v>
      </c>
      <c r="H212" s="176">
        <v>431.9</v>
      </c>
      <c r="I212" s="162">
        <f t="shared" si="3"/>
        <v>19.295032165832733</v>
      </c>
    </row>
    <row r="213" spans="1:9" ht="30" customHeight="1">
      <c r="A213" s="169"/>
      <c r="B213" s="175" t="s">
        <v>256</v>
      </c>
      <c r="C213" s="174">
        <v>3</v>
      </c>
      <c r="D213" s="174">
        <v>9</v>
      </c>
      <c r="E213" s="173">
        <v>0</v>
      </c>
      <c r="F213" s="172">
        <v>0</v>
      </c>
      <c r="G213" s="171">
        <v>1933.4</v>
      </c>
      <c r="H213" s="170">
        <v>431.9</v>
      </c>
      <c r="I213" s="162">
        <f t="shared" si="3"/>
        <v>22.338884866039098</v>
      </c>
    </row>
    <row r="214" spans="1:9" ht="63.75" customHeight="1">
      <c r="A214" s="169"/>
      <c r="B214" s="168" t="s">
        <v>528</v>
      </c>
      <c r="C214" s="167">
        <v>3</v>
      </c>
      <c r="D214" s="167">
        <v>9</v>
      </c>
      <c r="E214" s="166" t="s">
        <v>527</v>
      </c>
      <c r="F214" s="165">
        <v>0</v>
      </c>
      <c r="G214" s="164">
        <v>1433.4</v>
      </c>
      <c r="H214" s="163">
        <v>431.9</v>
      </c>
      <c r="I214" s="162">
        <f t="shared" si="3"/>
        <v>30.13115669038649</v>
      </c>
    </row>
    <row r="215" spans="1:9" ht="21.75" customHeight="1">
      <c r="A215" s="169"/>
      <c r="B215" s="168" t="s">
        <v>530</v>
      </c>
      <c r="C215" s="167">
        <v>3</v>
      </c>
      <c r="D215" s="167">
        <v>9</v>
      </c>
      <c r="E215" s="166" t="s">
        <v>529</v>
      </c>
      <c r="F215" s="165">
        <v>0</v>
      </c>
      <c r="G215" s="164">
        <v>1433.4</v>
      </c>
      <c r="H215" s="163">
        <v>396.1</v>
      </c>
      <c r="I215" s="162">
        <f t="shared" si="3"/>
        <v>27.633598437281986</v>
      </c>
    </row>
    <row r="216" spans="1:9" ht="53.25" customHeight="1">
      <c r="A216" s="169"/>
      <c r="B216" s="168" t="s">
        <v>131</v>
      </c>
      <c r="C216" s="167">
        <v>3</v>
      </c>
      <c r="D216" s="167">
        <v>9</v>
      </c>
      <c r="E216" s="166" t="s">
        <v>529</v>
      </c>
      <c r="F216" s="165" t="s">
        <v>130</v>
      </c>
      <c r="G216" s="164">
        <v>1433.4</v>
      </c>
      <c r="H216" s="163">
        <v>396.1</v>
      </c>
      <c r="I216" s="162">
        <f t="shared" si="3"/>
        <v>27.633598437281986</v>
      </c>
    </row>
    <row r="217" spans="1:9" ht="12.75" customHeight="1">
      <c r="A217" s="169"/>
      <c r="B217" s="168" t="s">
        <v>129</v>
      </c>
      <c r="C217" s="167">
        <v>3</v>
      </c>
      <c r="D217" s="167">
        <v>9</v>
      </c>
      <c r="E217" s="166" t="s">
        <v>529</v>
      </c>
      <c r="F217" s="165" t="s">
        <v>128</v>
      </c>
      <c r="G217" s="164">
        <v>1433.4</v>
      </c>
      <c r="H217" s="163">
        <v>396.1</v>
      </c>
      <c r="I217" s="162">
        <f t="shared" si="3"/>
        <v>27.633598437281986</v>
      </c>
    </row>
    <row r="218" spans="1:9" ht="12.75" customHeight="1">
      <c r="A218" s="169"/>
      <c r="B218" s="168" t="s">
        <v>127</v>
      </c>
      <c r="C218" s="167">
        <v>3</v>
      </c>
      <c r="D218" s="167">
        <v>9</v>
      </c>
      <c r="E218" s="166" t="s">
        <v>529</v>
      </c>
      <c r="F218" s="165" t="s">
        <v>126</v>
      </c>
      <c r="G218" s="164">
        <v>1100.92</v>
      </c>
      <c r="H218" s="163">
        <v>301.8</v>
      </c>
      <c r="I218" s="162">
        <f t="shared" si="3"/>
        <v>27.413436035315918</v>
      </c>
    </row>
    <row r="219" spans="1:9" ht="32.25" customHeight="1">
      <c r="A219" s="169"/>
      <c r="B219" s="168" t="s">
        <v>125</v>
      </c>
      <c r="C219" s="167">
        <v>3</v>
      </c>
      <c r="D219" s="167">
        <v>9</v>
      </c>
      <c r="E219" s="166" t="s">
        <v>529</v>
      </c>
      <c r="F219" s="165" t="s">
        <v>124</v>
      </c>
      <c r="G219" s="164">
        <v>332.48</v>
      </c>
      <c r="H219" s="163">
        <v>94.3</v>
      </c>
      <c r="I219" s="162">
        <f t="shared" si="3"/>
        <v>28.362608277189604</v>
      </c>
    </row>
    <row r="220" spans="1:9" ht="63.75" customHeight="1">
      <c r="A220" s="169"/>
      <c r="B220" s="168" t="s">
        <v>528</v>
      </c>
      <c r="C220" s="167">
        <v>3</v>
      </c>
      <c r="D220" s="167">
        <v>9</v>
      </c>
      <c r="E220" s="166" t="s">
        <v>527</v>
      </c>
      <c r="F220" s="165">
        <v>0</v>
      </c>
      <c r="G220" s="164">
        <v>500</v>
      </c>
      <c r="H220" s="163">
        <v>35.9</v>
      </c>
      <c r="I220" s="162">
        <f t="shared" si="3"/>
        <v>7.1800000000000006</v>
      </c>
    </row>
    <row r="221" spans="1:9" ht="12.75" customHeight="1">
      <c r="A221" s="169"/>
      <c r="B221" s="168" t="s">
        <v>384</v>
      </c>
      <c r="C221" s="167">
        <v>3</v>
      </c>
      <c r="D221" s="167">
        <v>9</v>
      </c>
      <c r="E221" s="166" t="s">
        <v>526</v>
      </c>
      <c r="F221" s="165">
        <v>0</v>
      </c>
      <c r="G221" s="164">
        <v>500</v>
      </c>
      <c r="H221" s="163">
        <v>35.9</v>
      </c>
      <c r="I221" s="162">
        <f t="shared" si="3"/>
        <v>7.1800000000000006</v>
      </c>
    </row>
    <row r="222" spans="1:9" ht="21.75" customHeight="1">
      <c r="A222" s="169"/>
      <c r="B222" s="168" t="s">
        <v>139</v>
      </c>
      <c r="C222" s="167">
        <v>3</v>
      </c>
      <c r="D222" s="167">
        <v>9</v>
      </c>
      <c r="E222" s="166" t="s">
        <v>526</v>
      </c>
      <c r="F222" s="165" t="s">
        <v>138</v>
      </c>
      <c r="G222" s="164">
        <v>500</v>
      </c>
      <c r="H222" s="163">
        <v>35.9</v>
      </c>
      <c r="I222" s="162">
        <f t="shared" si="3"/>
        <v>7.1800000000000006</v>
      </c>
    </row>
    <row r="223" spans="1:9" ht="21.75" customHeight="1">
      <c r="A223" s="169"/>
      <c r="B223" s="168" t="s">
        <v>137</v>
      </c>
      <c r="C223" s="167">
        <v>3</v>
      </c>
      <c r="D223" s="167">
        <v>9</v>
      </c>
      <c r="E223" s="166" t="s">
        <v>526</v>
      </c>
      <c r="F223" s="165" t="s">
        <v>136</v>
      </c>
      <c r="G223" s="164">
        <v>500</v>
      </c>
      <c r="H223" s="163">
        <v>35.9</v>
      </c>
      <c r="I223" s="162">
        <f t="shared" si="3"/>
        <v>7.1800000000000006</v>
      </c>
    </row>
    <row r="224" spans="1:9" ht="21.75" customHeight="1">
      <c r="A224" s="169"/>
      <c r="B224" s="168" t="s">
        <v>552</v>
      </c>
      <c r="C224" s="167">
        <v>3</v>
      </c>
      <c r="D224" s="167">
        <v>9</v>
      </c>
      <c r="E224" s="166" t="s">
        <v>526</v>
      </c>
      <c r="F224" s="165" t="s">
        <v>551</v>
      </c>
      <c r="G224" s="164">
        <v>70</v>
      </c>
      <c r="H224" s="163">
        <v>4.9000000000000004</v>
      </c>
      <c r="I224" s="162">
        <f t="shared" si="3"/>
        <v>7.0000000000000009</v>
      </c>
    </row>
    <row r="225" spans="1:9" ht="12.75" customHeight="1">
      <c r="A225" s="169"/>
      <c r="B225" s="168" t="s">
        <v>135</v>
      </c>
      <c r="C225" s="167">
        <v>3</v>
      </c>
      <c r="D225" s="167">
        <v>9</v>
      </c>
      <c r="E225" s="166" t="s">
        <v>526</v>
      </c>
      <c r="F225" s="165" t="s">
        <v>133</v>
      </c>
      <c r="G225" s="164">
        <v>430</v>
      </c>
      <c r="H225" s="163">
        <v>31</v>
      </c>
      <c r="I225" s="162">
        <f t="shared" si="3"/>
        <v>7.2093023255813957</v>
      </c>
    </row>
    <row r="226" spans="1:9" ht="30" customHeight="1">
      <c r="A226" s="169"/>
      <c r="B226" s="175" t="s">
        <v>255</v>
      </c>
      <c r="C226" s="174">
        <v>3</v>
      </c>
      <c r="D226" s="174">
        <v>14</v>
      </c>
      <c r="E226" s="173">
        <v>0</v>
      </c>
      <c r="F226" s="172">
        <v>0</v>
      </c>
      <c r="G226" s="171">
        <v>305</v>
      </c>
      <c r="H226" s="170"/>
      <c r="I226" s="162">
        <f t="shared" si="3"/>
        <v>0</v>
      </c>
    </row>
    <row r="227" spans="1:9" ht="32.25" customHeight="1">
      <c r="A227" s="169"/>
      <c r="B227" s="168" t="s">
        <v>83</v>
      </c>
      <c r="C227" s="167">
        <v>3</v>
      </c>
      <c r="D227" s="167">
        <v>14</v>
      </c>
      <c r="E227" s="166" t="s">
        <v>525</v>
      </c>
      <c r="F227" s="165">
        <v>0</v>
      </c>
      <c r="G227" s="164">
        <v>305</v>
      </c>
      <c r="H227" s="163"/>
      <c r="I227" s="162">
        <f t="shared" si="3"/>
        <v>0</v>
      </c>
    </row>
    <row r="228" spans="1:9" ht="12.75" customHeight="1">
      <c r="A228" s="169"/>
      <c r="B228" s="168" t="s">
        <v>384</v>
      </c>
      <c r="C228" s="167">
        <v>3</v>
      </c>
      <c r="D228" s="167">
        <v>14</v>
      </c>
      <c r="E228" s="166" t="s">
        <v>524</v>
      </c>
      <c r="F228" s="165">
        <v>0</v>
      </c>
      <c r="G228" s="164">
        <v>305</v>
      </c>
      <c r="H228" s="163"/>
      <c r="I228" s="162">
        <f t="shared" si="3"/>
        <v>0</v>
      </c>
    </row>
    <row r="229" spans="1:9" ht="21.75" customHeight="1">
      <c r="A229" s="169"/>
      <c r="B229" s="168" t="s">
        <v>139</v>
      </c>
      <c r="C229" s="167">
        <v>3</v>
      </c>
      <c r="D229" s="167">
        <v>14</v>
      </c>
      <c r="E229" s="166" t="s">
        <v>524</v>
      </c>
      <c r="F229" s="165" t="s">
        <v>138</v>
      </c>
      <c r="G229" s="164">
        <v>305</v>
      </c>
      <c r="H229" s="163"/>
      <c r="I229" s="162">
        <f t="shared" si="3"/>
        <v>0</v>
      </c>
    </row>
    <row r="230" spans="1:9" ht="21.75" customHeight="1">
      <c r="A230" s="169"/>
      <c r="B230" s="168" t="s">
        <v>137</v>
      </c>
      <c r="C230" s="167">
        <v>3</v>
      </c>
      <c r="D230" s="167">
        <v>14</v>
      </c>
      <c r="E230" s="166" t="s">
        <v>524</v>
      </c>
      <c r="F230" s="165" t="s">
        <v>136</v>
      </c>
      <c r="G230" s="164">
        <v>305</v>
      </c>
      <c r="H230" s="163"/>
      <c r="I230" s="162">
        <f t="shared" si="3"/>
        <v>0</v>
      </c>
    </row>
    <row r="231" spans="1:9" ht="12.75" customHeight="1">
      <c r="A231" s="169"/>
      <c r="B231" s="168" t="s">
        <v>135</v>
      </c>
      <c r="C231" s="167">
        <v>3</v>
      </c>
      <c r="D231" s="167">
        <v>14</v>
      </c>
      <c r="E231" s="166" t="s">
        <v>524</v>
      </c>
      <c r="F231" s="165" t="s">
        <v>133</v>
      </c>
      <c r="G231" s="164">
        <v>305</v>
      </c>
      <c r="H231" s="163"/>
      <c r="I231" s="162">
        <f t="shared" si="3"/>
        <v>0</v>
      </c>
    </row>
    <row r="232" spans="1:9" ht="12.75" customHeight="1">
      <c r="A232" s="169"/>
      <c r="B232" s="180" t="s">
        <v>189</v>
      </c>
      <c r="C232" s="179">
        <v>4</v>
      </c>
      <c r="D232" s="179">
        <v>0</v>
      </c>
      <c r="E232" s="178">
        <v>0</v>
      </c>
      <c r="F232" s="177">
        <v>0</v>
      </c>
      <c r="G232" s="162">
        <v>9854.24</v>
      </c>
      <c r="H232" s="176">
        <v>1454.7</v>
      </c>
      <c r="I232" s="162">
        <f t="shared" si="3"/>
        <v>14.762173440062348</v>
      </c>
    </row>
    <row r="233" spans="1:9" ht="12.75" customHeight="1">
      <c r="A233" s="169"/>
      <c r="B233" s="175" t="s">
        <v>254</v>
      </c>
      <c r="C233" s="174">
        <v>4</v>
      </c>
      <c r="D233" s="174">
        <v>1</v>
      </c>
      <c r="E233" s="173">
        <v>0</v>
      </c>
      <c r="F233" s="172">
        <v>0</v>
      </c>
      <c r="G233" s="171">
        <v>430</v>
      </c>
      <c r="H233" s="170"/>
      <c r="I233" s="162">
        <f t="shared" si="3"/>
        <v>0</v>
      </c>
    </row>
    <row r="234" spans="1:9" ht="32.25" customHeight="1">
      <c r="A234" s="169"/>
      <c r="B234" s="168" t="s">
        <v>498</v>
      </c>
      <c r="C234" s="167">
        <v>4</v>
      </c>
      <c r="D234" s="167">
        <v>1</v>
      </c>
      <c r="E234" s="166" t="s">
        <v>497</v>
      </c>
      <c r="F234" s="165">
        <v>0</v>
      </c>
      <c r="G234" s="164">
        <v>150</v>
      </c>
      <c r="H234" s="163"/>
      <c r="I234" s="162">
        <f t="shared" si="3"/>
        <v>0</v>
      </c>
    </row>
    <row r="235" spans="1:9" ht="21.75" customHeight="1">
      <c r="A235" s="169"/>
      <c r="B235" s="168" t="s">
        <v>523</v>
      </c>
      <c r="C235" s="167">
        <v>4</v>
      </c>
      <c r="D235" s="167">
        <v>1</v>
      </c>
      <c r="E235" s="166" t="s">
        <v>522</v>
      </c>
      <c r="F235" s="165">
        <v>0</v>
      </c>
      <c r="G235" s="164">
        <v>150</v>
      </c>
      <c r="H235" s="163"/>
      <c r="I235" s="162">
        <f t="shared" si="3"/>
        <v>0</v>
      </c>
    </row>
    <row r="236" spans="1:9" ht="12.75" customHeight="1">
      <c r="A236" s="169"/>
      <c r="B236" s="168" t="s">
        <v>504</v>
      </c>
      <c r="C236" s="167">
        <v>4</v>
      </c>
      <c r="D236" s="167">
        <v>1</v>
      </c>
      <c r="E236" s="166" t="s">
        <v>521</v>
      </c>
      <c r="F236" s="165">
        <v>0</v>
      </c>
      <c r="G236" s="164">
        <v>150</v>
      </c>
      <c r="H236" s="163"/>
      <c r="I236" s="162">
        <f t="shared" si="3"/>
        <v>0</v>
      </c>
    </row>
    <row r="237" spans="1:9" ht="21.75" customHeight="1">
      <c r="A237" s="169"/>
      <c r="B237" s="168" t="s">
        <v>139</v>
      </c>
      <c r="C237" s="167">
        <v>4</v>
      </c>
      <c r="D237" s="167">
        <v>1</v>
      </c>
      <c r="E237" s="166" t="s">
        <v>521</v>
      </c>
      <c r="F237" s="165" t="s">
        <v>138</v>
      </c>
      <c r="G237" s="164">
        <v>150</v>
      </c>
      <c r="H237" s="163"/>
      <c r="I237" s="162">
        <f t="shared" si="3"/>
        <v>0</v>
      </c>
    </row>
    <row r="238" spans="1:9" ht="21.75" customHeight="1">
      <c r="A238" s="169"/>
      <c r="B238" s="168" t="s">
        <v>137</v>
      </c>
      <c r="C238" s="167">
        <v>4</v>
      </c>
      <c r="D238" s="167">
        <v>1</v>
      </c>
      <c r="E238" s="166" t="s">
        <v>521</v>
      </c>
      <c r="F238" s="165" t="s">
        <v>136</v>
      </c>
      <c r="G238" s="164">
        <v>150</v>
      </c>
      <c r="H238" s="163"/>
      <c r="I238" s="162">
        <f t="shared" si="3"/>
        <v>0</v>
      </c>
    </row>
    <row r="239" spans="1:9" ht="12.75" customHeight="1">
      <c r="A239" s="169"/>
      <c r="B239" s="168" t="s">
        <v>135</v>
      </c>
      <c r="C239" s="167">
        <v>4</v>
      </c>
      <c r="D239" s="167">
        <v>1</v>
      </c>
      <c r="E239" s="166" t="s">
        <v>521</v>
      </c>
      <c r="F239" s="165" t="s">
        <v>133</v>
      </c>
      <c r="G239" s="164">
        <v>150</v>
      </c>
      <c r="H239" s="163"/>
      <c r="I239" s="162">
        <f t="shared" si="3"/>
        <v>0</v>
      </c>
    </row>
    <row r="240" spans="1:9" ht="32.25" customHeight="1">
      <c r="A240" s="169"/>
      <c r="B240" s="168" t="s">
        <v>498</v>
      </c>
      <c r="C240" s="167">
        <v>4</v>
      </c>
      <c r="D240" s="167">
        <v>1</v>
      </c>
      <c r="E240" s="166" t="s">
        <v>497</v>
      </c>
      <c r="F240" s="165">
        <v>0</v>
      </c>
      <c r="G240" s="164">
        <v>100</v>
      </c>
      <c r="H240" s="163"/>
      <c r="I240" s="162">
        <f t="shared" si="3"/>
        <v>0</v>
      </c>
    </row>
    <row r="241" spans="1:9" ht="21.75" customHeight="1">
      <c r="A241" s="169"/>
      <c r="B241" s="168" t="s">
        <v>520</v>
      </c>
      <c r="C241" s="167">
        <v>4</v>
      </c>
      <c r="D241" s="167">
        <v>1</v>
      </c>
      <c r="E241" s="166" t="s">
        <v>519</v>
      </c>
      <c r="F241" s="165">
        <v>0</v>
      </c>
      <c r="G241" s="164">
        <v>100</v>
      </c>
      <c r="H241" s="163"/>
      <c r="I241" s="162">
        <f t="shared" si="3"/>
        <v>0</v>
      </c>
    </row>
    <row r="242" spans="1:9" ht="12.75" customHeight="1">
      <c r="A242" s="169"/>
      <c r="B242" s="168" t="s">
        <v>504</v>
      </c>
      <c r="C242" s="167">
        <v>4</v>
      </c>
      <c r="D242" s="167">
        <v>1</v>
      </c>
      <c r="E242" s="166" t="s">
        <v>253</v>
      </c>
      <c r="F242" s="165">
        <v>0</v>
      </c>
      <c r="G242" s="164">
        <v>100</v>
      </c>
      <c r="H242" s="163"/>
      <c r="I242" s="162">
        <f t="shared" si="3"/>
        <v>0</v>
      </c>
    </row>
    <row r="243" spans="1:9" ht="53.25" customHeight="1">
      <c r="A243" s="169"/>
      <c r="B243" s="168" t="s">
        <v>131</v>
      </c>
      <c r="C243" s="167">
        <v>4</v>
      </c>
      <c r="D243" s="167">
        <v>1</v>
      </c>
      <c r="E243" s="166" t="s">
        <v>253</v>
      </c>
      <c r="F243" s="165" t="s">
        <v>130</v>
      </c>
      <c r="G243" s="164">
        <v>50</v>
      </c>
      <c r="H243" s="163"/>
      <c r="I243" s="162">
        <f t="shared" si="3"/>
        <v>0</v>
      </c>
    </row>
    <row r="244" spans="1:9" ht="21.75" customHeight="1">
      <c r="A244" s="169"/>
      <c r="B244" s="168" t="s">
        <v>123</v>
      </c>
      <c r="C244" s="167">
        <v>4</v>
      </c>
      <c r="D244" s="167">
        <v>1</v>
      </c>
      <c r="E244" s="166" t="s">
        <v>253</v>
      </c>
      <c r="F244" s="165" t="s">
        <v>122</v>
      </c>
      <c r="G244" s="164">
        <v>50</v>
      </c>
      <c r="H244" s="163"/>
      <c r="I244" s="162">
        <f t="shared" si="3"/>
        <v>0</v>
      </c>
    </row>
    <row r="245" spans="1:9" ht="32.25" customHeight="1">
      <c r="A245" s="169"/>
      <c r="B245" s="168" t="s">
        <v>141</v>
      </c>
      <c r="C245" s="167">
        <v>4</v>
      </c>
      <c r="D245" s="167">
        <v>1</v>
      </c>
      <c r="E245" s="166" t="s">
        <v>253</v>
      </c>
      <c r="F245" s="165" t="s">
        <v>140</v>
      </c>
      <c r="G245" s="164">
        <v>50</v>
      </c>
      <c r="H245" s="163"/>
      <c r="I245" s="162">
        <f t="shared" si="3"/>
        <v>0</v>
      </c>
    </row>
    <row r="246" spans="1:9" ht="21.75" customHeight="1">
      <c r="A246" s="169"/>
      <c r="B246" s="168" t="s">
        <v>139</v>
      </c>
      <c r="C246" s="167">
        <v>4</v>
      </c>
      <c r="D246" s="167">
        <v>1</v>
      </c>
      <c r="E246" s="166" t="s">
        <v>253</v>
      </c>
      <c r="F246" s="165" t="s">
        <v>138</v>
      </c>
      <c r="G246" s="164">
        <v>50</v>
      </c>
      <c r="H246" s="163"/>
      <c r="I246" s="162">
        <f t="shared" si="3"/>
        <v>0</v>
      </c>
    </row>
    <row r="247" spans="1:9" ht="21.75" customHeight="1">
      <c r="A247" s="169"/>
      <c r="B247" s="168" t="s">
        <v>137</v>
      </c>
      <c r="C247" s="167">
        <v>4</v>
      </c>
      <c r="D247" s="167">
        <v>1</v>
      </c>
      <c r="E247" s="166" t="s">
        <v>253</v>
      </c>
      <c r="F247" s="165" t="s">
        <v>136</v>
      </c>
      <c r="G247" s="164">
        <v>50</v>
      </c>
      <c r="H247" s="163"/>
      <c r="I247" s="162">
        <f t="shared" si="3"/>
        <v>0</v>
      </c>
    </row>
    <row r="248" spans="1:9" ht="12.75" customHeight="1">
      <c r="A248" s="169"/>
      <c r="B248" s="168" t="s">
        <v>135</v>
      </c>
      <c r="C248" s="167">
        <v>4</v>
      </c>
      <c r="D248" s="167">
        <v>1</v>
      </c>
      <c r="E248" s="166" t="s">
        <v>253</v>
      </c>
      <c r="F248" s="165" t="s">
        <v>133</v>
      </c>
      <c r="G248" s="164">
        <v>50</v>
      </c>
      <c r="H248" s="163"/>
      <c r="I248" s="162">
        <f t="shared" si="3"/>
        <v>0</v>
      </c>
    </row>
    <row r="249" spans="1:9" ht="32.25" customHeight="1">
      <c r="A249" s="169"/>
      <c r="B249" s="168" t="s">
        <v>498</v>
      </c>
      <c r="C249" s="167">
        <v>4</v>
      </c>
      <c r="D249" s="167">
        <v>1</v>
      </c>
      <c r="E249" s="166" t="s">
        <v>497</v>
      </c>
      <c r="F249" s="165">
        <v>0</v>
      </c>
      <c r="G249" s="164">
        <v>180</v>
      </c>
      <c r="H249" s="163"/>
      <c r="I249" s="162">
        <f t="shared" si="3"/>
        <v>0</v>
      </c>
    </row>
    <row r="250" spans="1:9" ht="21.75" customHeight="1">
      <c r="A250" s="169"/>
      <c r="B250" s="168" t="s">
        <v>496</v>
      </c>
      <c r="C250" s="167">
        <v>4</v>
      </c>
      <c r="D250" s="167">
        <v>1</v>
      </c>
      <c r="E250" s="166" t="s">
        <v>495</v>
      </c>
      <c r="F250" s="165">
        <v>0</v>
      </c>
      <c r="G250" s="164">
        <v>180</v>
      </c>
      <c r="H250" s="163"/>
      <c r="I250" s="162">
        <f t="shared" si="3"/>
        <v>0</v>
      </c>
    </row>
    <row r="251" spans="1:9" ht="12.75" customHeight="1">
      <c r="A251" s="169"/>
      <c r="B251" s="168" t="s">
        <v>518</v>
      </c>
      <c r="C251" s="167">
        <v>4</v>
      </c>
      <c r="D251" s="167">
        <v>1</v>
      </c>
      <c r="E251" s="166" t="s">
        <v>517</v>
      </c>
      <c r="F251" s="165">
        <v>0</v>
      </c>
      <c r="G251" s="164">
        <v>180</v>
      </c>
      <c r="H251" s="163"/>
      <c r="I251" s="162">
        <f t="shared" si="3"/>
        <v>0</v>
      </c>
    </row>
    <row r="252" spans="1:9" ht="21.75" customHeight="1">
      <c r="A252" s="169"/>
      <c r="B252" s="168" t="s">
        <v>139</v>
      </c>
      <c r="C252" s="167">
        <v>4</v>
      </c>
      <c r="D252" s="167">
        <v>1</v>
      </c>
      <c r="E252" s="166" t="s">
        <v>517</v>
      </c>
      <c r="F252" s="165" t="s">
        <v>138</v>
      </c>
      <c r="G252" s="164">
        <v>180</v>
      </c>
      <c r="H252" s="163"/>
      <c r="I252" s="162">
        <f t="shared" si="3"/>
        <v>0</v>
      </c>
    </row>
    <row r="253" spans="1:9" ht="21.75" customHeight="1">
      <c r="A253" s="169"/>
      <c r="B253" s="168" t="s">
        <v>137</v>
      </c>
      <c r="C253" s="167">
        <v>4</v>
      </c>
      <c r="D253" s="167">
        <v>1</v>
      </c>
      <c r="E253" s="166" t="s">
        <v>517</v>
      </c>
      <c r="F253" s="165" t="s">
        <v>136</v>
      </c>
      <c r="G253" s="164">
        <v>180</v>
      </c>
      <c r="H253" s="163"/>
      <c r="I253" s="162">
        <f t="shared" si="3"/>
        <v>0</v>
      </c>
    </row>
    <row r="254" spans="1:9" ht="12.75" customHeight="1">
      <c r="A254" s="169"/>
      <c r="B254" s="168" t="s">
        <v>135</v>
      </c>
      <c r="C254" s="167">
        <v>4</v>
      </c>
      <c r="D254" s="167">
        <v>1</v>
      </c>
      <c r="E254" s="166" t="s">
        <v>517</v>
      </c>
      <c r="F254" s="165" t="s">
        <v>133</v>
      </c>
      <c r="G254" s="164">
        <v>180</v>
      </c>
      <c r="H254" s="163"/>
      <c r="I254" s="162">
        <f t="shared" si="3"/>
        <v>0</v>
      </c>
    </row>
    <row r="255" spans="1:9" ht="12.75" customHeight="1">
      <c r="A255" s="169"/>
      <c r="B255" s="175" t="s">
        <v>188</v>
      </c>
      <c r="C255" s="174">
        <v>4</v>
      </c>
      <c r="D255" s="174">
        <v>5</v>
      </c>
      <c r="E255" s="173">
        <v>0</v>
      </c>
      <c r="F255" s="172">
        <v>0</v>
      </c>
      <c r="G255" s="171">
        <v>6360.24</v>
      </c>
      <c r="H255" s="170">
        <v>1121.5999999999999</v>
      </c>
      <c r="I255" s="162">
        <f t="shared" si="3"/>
        <v>17.634554670892921</v>
      </c>
    </row>
    <row r="256" spans="1:9" ht="53.25" customHeight="1">
      <c r="A256" s="169"/>
      <c r="B256" s="168" t="s">
        <v>418</v>
      </c>
      <c r="C256" s="167">
        <v>4</v>
      </c>
      <c r="D256" s="167">
        <v>5</v>
      </c>
      <c r="E256" s="166" t="s">
        <v>417</v>
      </c>
      <c r="F256" s="165">
        <v>0</v>
      </c>
      <c r="G256" s="164">
        <v>170</v>
      </c>
      <c r="H256" s="163">
        <v>1121.5999999999999</v>
      </c>
      <c r="I256" s="162">
        <f t="shared" si="3"/>
        <v>659.76470588235281</v>
      </c>
    </row>
    <row r="257" spans="1:9" ht="21.75" customHeight="1">
      <c r="A257" s="169"/>
      <c r="B257" s="168" t="s">
        <v>516</v>
      </c>
      <c r="C257" s="167">
        <v>4</v>
      </c>
      <c r="D257" s="167">
        <v>5</v>
      </c>
      <c r="E257" s="166" t="s">
        <v>515</v>
      </c>
      <c r="F257" s="165">
        <v>0</v>
      </c>
      <c r="G257" s="164">
        <v>170</v>
      </c>
      <c r="H257" s="163"/>
      <c r="I257" s="162">
        <f t="shared" si="3"/>
        <v>0</v>
      </c>
    </row>
    <row r="258" spans="1:9" ht="12.75" customHeight="1">
      <c r="A258" s="169"/>
      <c r="B258" s="168" t="s">
        <v>504</v>
      </c>
      <c r="C258" s="167">
        <v>4</v>
      </c>
      <c r="D258" s="167">
        <v>5</v>
      </c>
      <c r="E258" s="166" t="s">
        <v>187</v>
      </c>
      <c r="F258" s="165">
        <v>0</v>
      </c>
      <c r="G258" s="164">
        <v>170</v>
      </c>
      <c r="H258" s="163"/>
      <c r="I258" s="162">
        <f t="shared" si="3"/>
        <v>0</v>
      </c>
    </row>
    <row r="259" spans="1:9" ht="12.75" customHeight="1">
      <c r="A259" s="169"/>
      <c r="B259" s="168" t="s">
        <v>178</v>
      </c>
      <c r="C259" s="167">
        <v>4</v>
      </c>
      <c r="D259" s="167">
        <v>5</v>
      </c>
      <c r="E259" s="166" t="s">
        <v>187</v>
      </c>
      <c r="F259" s="165" t="s">
        <v>177</v>
      </c>
      <c r="G259" s="164">
        <v>170</v>
      </c>
      <c r="H259" s="163"/>
      <c r="I259" s="162">
        <f t="shared" si="3"/>
        <v>0</v>
      </c>
    </row>
    <row r="260" spans="1:9" ht="32.25" customHeight="1">
      <c r="A260" s="169"/>
      <c r="B260" s="168" t="s">
        <v>176</v>
      </c>
      <c r="C260" s="167">
        <v>4</v>
      </c>
      <c r="D260" s="167">
        <v>5</v>
      </c>
      <c r="E260" s="166" t="s">
        <v>187</v>
      </c>
      <c r="F260" s="165" t="s">
        <v>175</v>
      </c>
      <c r="G260" s="164">
        <v>170</v>
      </c>
      <c r="H260" s="163"/>
      <c r="I260" s="162">
        <f t="shared" si="3"/>
        <v>0</v>
      </c>
    </row>
    <row r="261" spans="1:9" ht="74.25" customHeight="1">
      <c r="A261" s="169"/>
      <c r="B261" s="168" t="s">
        <v>625</v>
      </c>
      <c r="C261" s="167">
        <v>4</v>
      </c>
      <c r="D261" s="167">
        <v>5</v>
      </c>
      <c r="E261" s="166" t="s">
        <v>187</v>
      </c>
      <c r="F261" s="165" t="s">
        <v>624</v>
      </c>
      <c r="G261" s="164">
        <v>170</v>
      </c>
      <c r="H261" s="163"/>
      <c r="I261" s="162">
        <f t="shared" si="3"/>
        <v>0</v>
      </c>
    </row>
    <row r="262" spans="1:9" ht="53.25" customHeight="1">
      <c r="A262" s="169"/>
      <c r="B262" s="168" t="s">
        <v>418</v>
      </c>
      <c r="C262" s="167">
        <v>4</v>
      </c>
      <c r="D262" s="167">
        <v>5</v>
      </c>
      <c r="E262" s="166" t="s">
        <v>417</v>
      </c>
      <c r="F262" s="165">
        <v>0</v>
      </c>
      <c r="G262" s="164">
        <v>240</v>
      </c>
      <c r="H262" s="163"/>
      <c r="I262" s="162">
        <f t="shared" si="3"/>
        <v>0</v>
      </c>
    </row>
    <row r="263" spans="1:9" ht="21.75" customHeight="1">
      <c r="A263" s="169"/>
      <c r="B263" s="168" t="s">
        <v>514</v>
      </c>
      <c r="C263" s="167">
        <v>4</v>
      </c>
      <c r="D263" s="167">
        <v>5</v>
      </c>
      <c r="E263" s="166" t="s">
        <v>513</v>
      </c>
      <c r="F263" s="165">
        <v>0</v>
      </c>
      <c r="G263" s="164">
        <v>240</v>
      </c>
      <c r="H263" s="163"/>
      <c r="I263" s="162">
        <f t="shared" si="3"/>
        <v>0</v>
      </c>
    </row>
    <row r="264" spans="1:9" ht="12.75" customHeight="1">
      <c r="A264" s="169"/>
      <c r="B264" s="168" t="s">
        <v>504</v>
      </c>
      <c r="C264" s="167">
        <v>4</v>
      </c>
      <c r="D264" s="167">
        <v>5</v>
      </c>
      <c r="E264" s="166" t="s">
        <v>186</v>
      </c>
      <c r="F264" s="165">
        <v>0</v>
      </c>
      <c r="G264" s="164">
        <v>240</v>
      </c>
      <c r="H264" s="163"/>
      <c r="I264" s="162">
        <f t="shared" si="3"/>
        <v>0</v>
      </c>
    </row>
    <row r="265" spans="1:9" ht="21.75" customHeight="1">
      <c r="A265" s="169"/>
      <c r="B265" s="168" t="s">
        <v>139</v>
      </c>
      <c r="C265" s="167">
        <v>4</v>
      </c>
      <c r="D265" s="167">
        <v>5</v>
      </c>
      <c r="E265" s="166" t="s">
        <v>186</v>
      </c>
      <c r="F265" s="165" t="s">
        <v>138</v>
      </c>
      <c r="G265" s="164">
        <v>100</v>
      </c>
      <c r="H265" s="163"/>
      <c r="I265" s="162">
        <f t="shared" si="3"/>
        <v>0</v>
      </c>
    </row>
    <row r="266" spans="1:9" ht="21.75" customHeight="1">
      <c r="A266" s="169"/>
      <c r="B266" s="168" t="s">
        <v>137</v>
      </c>
      <c r="C266" s="167">
        <v>4</v>
      </c>
      <c r="D266" s="167">
        <v>5</v>
      </c>
      <c r="E266" s="166" t="s">
        <v>186</v>
      </c>
      <c r="F266" s="165" t="s">
        <v>136</v>
      </c>
      <c r="G266" s="164">
        <v>100</v>
      </c>
      <c r="H266" s="163"/>
      <c r="I266" s="162">
        <f t="shared" si="3"/>
        <v>0</v>
      </c>
    </row>
    <row r="267" spans="1:9" ht="12.75" customHeight="1">
      <c r="A267" s="169"/>
      <c r="B267" s="168" t="s">
        <v>135</v>
      </c>
      <c r="C267" s="167">
        <v>4</v>
      </c>
      <c r="D267" s="167">
        <v>5</v>
      </c>
      <c r="E267" s="166" t="s">
        <v>186</v>
      </c>
      <c r="F267" s="165" t="s">
        <v>133</v>
      </c>
      <c r="G267" s="164">
        <v>100</v>
      </c>
      <c r="H267" s="163"/>
      <c r="I267" s="162">
        <f t="shared" si="3"/>
        <v>0</v>
      </c>
    </row>
    <row r="268" spans="1:9" ht="12.75" customHeight="1">
      <c r="A268" s="169"/>
      <c r="B268" s="168" t="s">
        <v>178</v>
      </c>
      <c r="C268" s="167">
        <v>4</v>
      </c>
      <c r="D268" s="167">
        <v>5</v>
      </c>
      <c r="E268" s="166" t="s">
        <v>186</v>
      </c>
      <c r="F268" s="165" t="s">
        <v>177</v>
      </c>
      <c r="G268" s="164">
        <v>140</v>
      </c>
      <c r="H268" s="163"/>
      <c r="I268" s="162">
        <f t="shared" si="3"/>
        <v>0</v>
      </c>
    </row>
    <row r="269" spans="1:9" ht="32.25" customHeight="1">
      <c r="A269" s="169"/>
      <c r="B269" s="168" t="s">
        <v>176</v>
      </c>
      <c r="C269" s="167">
        <v>4</v>
      </c>
      <c r="D269" s="167">
        <v>5</v>
      </c>
      <c r="E269" s="166" t="s">
        <v>186</v>
      </c>
      <c r="F269" s="165" t="s">
        <v>175</v>
      </c>
      <c r="G269" s="164">
        <v>140</v>
      </c>
      <c r="H269" s="163"/>
      <c r="I269" s="162">
        <f t="shared" ref="I269:I332" si="4">H269/G269*100</f>
        <v>0</v>
      </c>
    </row>
    <row r="270" spans="1:9" ht="74.25" customHeight="1">
      <c r="A270" s="169"/>
      <c r="B270" s="168" t="s">
        <v>625</v>
      </c>
      <c r="C270" s="167">
        <v>4</v>
      </c>
      <c r="D270" s="167">
        <v>5</v>
      </c>
      <c r="E270" s="166" t="s">
        <v>186</v>
      </c>
      <c r="F270" s="165" t="s">
        <v>624</v>
      </c>
      <c r="G270" s="164">
        <v>140</v>
      </c>
      <c r="H270" s="163"/>
      <c r="I270" s="162">
        <f t="shared" si="4"/>
        <v>0</v>
      </c>
    </row>
    <row r="271" spans="1:9" ht="53.25" customHeight="1">
      <c r="A271" s="169"/>
      <c r="B271" s="168" t="s">
        <v>418</v>
      </c>
      <c r="C271" s="167">
        <v>4</v>
      </c>
      <c r="D271" s="167">
        <v>5</v>
      </c>
      <c r="E271" s="166" t="s">
        <v>417</v>
      </c>
      <c r="F271" s="165">
        <v>0</v>
      </c>
      <c r="G271" s="164">
        <v>100</v>
      </c>
      <c r="H271" s="163"/>
      <c r="I271" s="162">
        <f t="shared" si="4"/>
        <v>0</v>
      </c>
    </row>
    <row r="272" spans="1:9" ht="12.75" customHeight="1">
      <c r="A272" s="169"/>
      <c r="B272" s="168" t="s">
        <v>512</v>
      </c>
      <c r="C272" s="167">
        <v>4</v>
      </c>
      <c r="D272" s="167">
        <v>5</v>
      </c>
      <c r="E272" s="166" t="s">
        <v>511</v>
      </c>
      <c r="F272" s="165">
        <v>0</v>
      </c>
      <c r="G272" s="164">
        <v>100</v>
      </c>
      <c r="H272" s="163"/>
      <c r="I272" s="162">
        <f t="shared" si="4"/>
        <v>0</v>
      </c>
    </row>
    <row r="273" spans="1:9" ht="32.25" customHeight="1">
      <c r="A273" s="169"/>
      <c r="B273" s="168" t="s">
        <v>185</v>
      </c>
      <c r="C273" s="167">
        <v>4</v>
      </c>
      <c r="D273" s="167">
        <v>5</v>
      </c>
      <c r="E273" s="166" t="s">
        <v>184</v>
      </c>
      <c r="F273" s="165">
        <v>0</v>
      </c>
      <c r="G273" s="164">
        <v>100</v>
      </c>
      <c r="H273" s="163"/>
      <c r="I273" s="162">
        <f t="shared" si="4"/>
        <v>0</v>
      </c>
    </row>
    <row r="274" spans="1:9" ht="12.75" customHeight="1">
      <c r="A274" s="169"/>
      <c r="B274" s="168" t="s">
        <v>178</v>
      </c>
      <c r="C274" s="167">
        <v>4</v>
      </c>
      <c r="D274" s="167">
        <v>5</v>
      </c>
      <c r="E274" s="166" t="s">
        <v>184</v>
      </c>
      <c r="F274" s="165" t="s">
        <v>177</v>
      </c>
      <c r="G274" s="164">
        <v>100</v>
      </c>
      <c r="H274" s="163"/>
      <c r="I274" s="162">
        <f t="shared" si="4"/>
        <v>0</v>
      </c>
    </row>
    <row r="275" spans="1:9" ht="32.25" customHeight="1">
      <c r="A275" s="169"/>
      <c r="B275" s="168" t="s">
        <v>176</v>
      </c>
      <c r="C275" s="167">
        <v>4</v>
      </c>
      <c r="D275" s="167">
        <v>5</v>
      </c>
      <c r="E275" s="166" t="s">
        <v>184</v>
      </c>
      <c r="F275" s="165" t="s">
        <v>175</v>
      </c>
      <c r="G275" s="164">
        <v>100</v>
      </c>
      <c r="H275" s="163"/>
      <c r="I275" s="162">
        <f t="shared" si="4"/>
        <v>0</v>
      </c>
    </row>
    <row r="276" spans="1:9" ht="74.25" customHeight="1">
      <c r="A276" s="169"/>
      <c r="B276" s="168" t="s">
        <v>625</v>
      </c>
      <c r="C276" s="167">
        <v>4</v>
      </c>
      <c r="D276" s="167">
        <v>5</v>
      </c>
      <c r="E276" s="166" t="s">
        <v>184</v>
      </c>
      <c r="F276" s="165" t="s">
        <v>624</v>
      </c>
      <c r="G276" s="164">
        <v>100</v>
      </c>
      <c r="H276" s="163"/>
      <c r="I276" s="162">
        <f t="shared" si="4"/>
        <v>0</v>
      </c>
    </row>
    <row r="277" spans="1:9" ht="53.25" customHeight="1">
      <c r="A277" s="169"/>
      <c r="B277" s="168" t="s">
        <v>418</v>
      </c>
      <c r="C277" s="167">
        <v>4</v>
      </c>
      <c r="D277" s="167">
        <v>5</v>
      </c>
      <c r="E277" s="166" t="s">
        <v>417</v>
      </c>
      <c r="F277" s="165">
        <v>0</v>
      </c>
      <c r="G277" s="164">
        <v>700</v>
      </c>
      <c r="H277" s="163"/>
      <c r="I277" s="162">
        <f t="shared" si="4"/>
        <v>0</v>
      </c>
    </row>
    <row r="278" spans="1:9" ht="21.75" customHeight="1">
      <c r="A278" s="169"/>
      <c r="B278" s="168" t="s">
        <v>510</v>
      </c>
      <c r="C278" s="167">
        <v>4</v>
      </c>
      <c r="D278" s="167">
        <v>5</v>
      </c>
      <c r="E278" s="166" t="s">
        <v>509</v>
      </c>
      <c r="F278" s="165">
        <v>0</v>
      </c>
      <c r="G278" s="164">
        <v>700</v>
      </c>
      <c r="H278" s="163"/>
      <c r="I278" s="162">
        <f t="shared" si="4"/>
        <v>0</v>
      </c>
    </row>
    <row r="279" spans="1:9" ht="12.75" customHeight="1">
      <c r="A279" s="169"/>
      <c r="B279" s="168" t="s">
        <v>183</v>
      </c>
      <c r="C279" s="167">
        <v>4</v>
      </c>
      <c r="D279" s="167">
        <v>5</v>
      </c>
      <c r="E279" s="166" t="s">
        <v>182</v>
      </c>
      <c r="F279" s="165">
        <v>0</v>
      </c>
      <c r="G279" s="164">
        <v>700</v>
      </c>
      <c r="H279" s="163"/>
      <c r="I279" s="162">
        <f t="shared" si="4"/>
        <v>0</v>
      </c>
    </row>
    <row r="280" spans="1:9" ht="12.75" customHeight="1">
      <c r="A280" s="169"/>
      <c r="B280" s="168" t="s">
        <v>178</v>
      </c>
      <c r="C280" s="167">
        <v>4</v>
      </c>
      <c r="D280" s="167">
        <v>5</v>
      </c>
      <c r="E280" s="166" t="s">
        <v>182</v>
      </c>
      <c r="F280" s="165" t="s">
        <v>177</v>
      </c>
      <c r="G280" s="164">
        <v>700</v>
      </c>
      <c r="H280" s="163"/>
      <c r="I280" s="162">
        <f t="shared" si="4"/>
        <v>0</v>
      </c>
    </row>
    <row r="281" spans="1:9" ht="32.25" customHeight="1">
      <c r="A281" s="169"/>
      <c r="B281" s="168" t="s">
        <v>176</v>
      </c>
      <c r="C281" s="167">
        <v>4</v>
      </c>
      <c r="D281" s="167">
        <v>5</v>
      </c>
      <c r="E281" s="166" t="s">
        <v>182</v>
      </c>
      <c r="F281" s="165" t="s">
        <v>175</v>
      </c>
      <c r="G281" s="164">
        <v>700</v>
      </c>
      <c r="H281" s="163"/>
      <c r="I281" s="162">
        <f t="shared" si="4"/>
        <v>0</v>
      </c>
    </row>
    <row r="282" spans="1:9" ht="74.25" customHeight="1">
      <c r="A282" s="169"/>
      <c r="B282" s="168" t="s">
        <v>625</v>
      </c>
      <c r="C282" s="167">
        <v>4</v>
      </c>
      <c r="D282" s="167">
        <v>5</v>
      </c>
      <c r="E282" s="166" t="s">
        <v>182</v>
      </c>
      <c r="F282" s="165" t="s">
        <v>624</v>
      </c>
      <c r="G282" s="164">
        <v>700</v>
      </c>
      <c r="H282" s="163"/>
      <c r="I282" s="162">
        <f t="shared" si="4"/>
        <v>0</v>
      </c>
    </row>
    <row r="283" spans="1:9" ht="53.25" customHeight="1">
      <c r="A283" s="169"/>
      <c r="B283" s="168" t="s">
        <v>418</v>
      </c>
      <c r="C283" s="167">
        <v>4</v>
      </c>
      <c r="D283" s="167">
        <v>5</v>
      </c>
      <c r="E283" s="166" t="s">
        <v>417</v>
      </c>
      <c r="F283" s="165">
        <v>0</v>
      </c>
      <c r="G283" s="164">
        <v>1230</v>
      </c>
      <c r="H283" s="163">
        <v>1071.5999999999999</v>
      </c>
      <c r="I283" s="162">
        <f t="shared" si="4"/>
        <v>87.121951219512184</v>
      </c>
    </row>
    <row r="284" spans="1:9" ht="21.75" customHeight="1">
      <c r="A284" s="169"/>
      <c r="B284" s="168" t="s">
        <v>459</v>
      </c>
      <c r="C284" s="167">
        <v>4</v>
      </c>
      <c r="D284" s="167">
        <v>5</v>
      </c>
      <c r="E284" s="166" t="s">
        <v>508</v>
      </c>
      <c r="F284" s="165">
        <v>0</v>
      </c>
      <c r="G284" s="164">
        <v>1230</v>
      </c>
      <c r="H284" s="163">
        <v>1071.5999999999999</v>
      </c>
      <c r="I284" s="162">
        <f t="shared" si="4"/>
        <v>87.121951219512184</v>
      </c>
    </row>
    <row r="285" spans="1:9" ht="21.75" customHeight="1">
      <c r="A285" s="169"/>
      <c r="B285" s="168" t="s">
        <v>181</v>
      </c>
      <c r="C285" s="167">
        <v>4</v>
      </c>
      <c r="D285" s="167">
        <v>5</v>
      </c>
      <c r="E285" s="166" t="s">
        <v>180</v>
      </c>
      <c r="F285" s="165">
        <v>0</v>
      </c>
      <c r="G285" s="164">
        <v>1230</v>
      </c>
      <c r="H285" s="163">
        <v>111.6</v>
      </c>
      <c r="I285" s="162">
        <f t="shared" si="4"/>
        <v>9.0731707317073162</v>
      </c>
    </row>
    <row r="286" spans="1:9" ht="53.25" customHeight="1">
      <c r="A286" s="169"/>
      <c r="B286" s="168" t="s">
        <v>131</v>
      </c>
      <c r="C286" s="167">
        <v>4</v>
      </c>
      <c r="D286" s="167">
        <v>5</v>
      </c>
      <c r="E286" s="166" t="s">
        <v>180</v>
      </c>
      <c r="F286" s="165" t="s">
        <v>130</v>
      </c>
      <c r="G286" s="164">
        <v>96</v>
      </c>
      <c r="H286" s="163"/>
      <c r="I286" s="162">
        <f t="shared" si="4"/>
        <v>0</v>
      </c>
    </row>
    <row r="287" spans="1:9" ht="21.75" customHeight="1">
      <c r="A287" s="169"/>
      <c r="B287" s="168" t="s">
        <v>123</v>
      </c>
      <c r="C287" s="167">
        <v>4</v>
      </c>
      <c r="D287" s="167">
        <v>5</v>
      </c>
      <c r="E287" s="166" t="s">
        <v>180</v>
      </c>
      <c r="F287" s="165" t="s">
        <v>122</v>
      </c>
      <c r="G287" s="164">
        <v>96</v>
      </c>
      <c r="H287" s="163"/>
      <c r="I287" s="162">
        <f t="shared" si="4"/>
        <v>0</v>
      </c>
    </row>
    <row r="288" spans="1:9" ht="32.25" customHeight="1">
      <c r="A288" s="169"/>
      <c r="B288" s="168" t="s">
        <v>141</v>
      </c>
      <c r="C288" s="167">
        <v>4</v>
      </c>
      <c r="D288" s="167">
        <v>5</v>
      </c>
      <c r="E288" s="166" t="s">
        <v>180</v>
      </c>
      <c r="F288" s="165" t="s">
        <v>140</v>
      </c>
      <c r="G288" s="164">
        <v>96</v>
      </c>
      <c r="H288" s="163"/>
      <c r="I288" s="162">
        <f t="shared" si="4"/>
        <v>0</v>
      </c>
    </row>
    <row r="289" spans="1:9" ht="21.75" customHeight="1">
      <c r="A289" s="169"/>
      <c r="B289" s="168" t="s">
        <v>139</v>
      </c>
      <c r="C289" s="167">
        <v>4</v>
      </c>
      <c r="D289" s="167">
        <v>5</v>
      </c>
      <c r="E289" s="166" t="s">
        <v>180</v>
      </c>
      <c r="F289" s="165" t="s">
        <v>138</v>
      </c>
      <c r="G289" s="164">
        <v>1091</v>
      </c>
      <c r="H289" s="163">
        <v>108.7</v>
      </c>
      <c r="I289" s="162">
        <f t="shared" si="4"/>
        <v>9.9633363886342803</v>
      </c>
    </row>
    <row r="290" spans="1:9" ht="21.75" customHeight="1">
      <c r="A290" s="169"/>
      <c r="B290" s="168" t="s">
        <v>137</v>
      </c>
      <c r="C290" s="167">
        <v>4</v>
      </c>
      <c r="D290" s="167">
        <v>5</v>
      </c>
      <c r="E290" s="166" t="s">
        <v>180</v>
      </c>
      <c r="F290" s="165" t="s">
        <v>136</v>
      </c>
      <c r="G290" s="164">
        <v>1091</v>
      </c>
      <c r="H290" s="163">
        <v>108.7</v>
      </c>
      <c r="I290" s="162">
        <f t="shared" si="4"/>
        <v>9.9633363886342803</v>
      </c>
    </row>
    <row r="291" spans="1:9" ht="21.75" customHeight="1">
      <c r="A291" s="169"/>
      <c r="B291" s="168" t="s">
        <v>552</v>
      </c>
      <c r="C291" s="167">
        <v>4</v>
      </c>
      <c r="D291" s="167">
        <v>5</v>
      </c>
      <c r="E291" s="166" t="s">
        <v>180</v>
      </c>
      <c r="F291" s="165" t="s">
        <v>551</v>
      </c>
      <c r="G291" s="164">
        <v>64</v>
      </c>
      <c r="H291" s="163">
        <v>7.3</v>
      </c>
      <c r="I291" s="162">
        <f t="shared" si="4"/>
        <v>11.40625</v>
      </c>
    </row>
    <row r="292" spans="1:9" ht="12.75" customHeight="1">
      <c r="A292" s="169"/>
      <c r="B292" s="168" t="s">
        <v>135</v>
      </c>
      <c r="C292" s="167">
        <v>4</v>
      </c>
      <c r="D292" s="167">
        <v>5</v>
      </c>
      <c r="E292" s="166" t="s">
        <v>180</v>
      </c>
      <c r="F292" s="165" t="s">
        <v>133</v>
      </c>
      <c r="G292" s="164">
        <v>1027</v>
      </c>
      <c r="H292" s="163">
        <v>101.4</v>
      </c>
      <c r="I292" s="162">
        <f t="shared" si="4"/>
        <v>9.8734177215189867</v>
      </c>
    </row>
    <row r="293" spans="1:9" ht="12.75" customHeight="1">
      <c r="A293" s="169"/>
      <c r="B293" s="168" t="s">
        <v>178</v>
      </c>
      <c r="C293" s="167">
        <v>4</v>
      </c>
      <c r="D293" s="167">
        <v>5</v>
      </c>
      <c r="E293" s="166" t="s">
        <v>180</v>
      </c>
      <c r="F293" s="165" t="s">
        <v>177</v>
      </c>
      <c r="G293" s="164">
        <v>43</v>
      </c>
      <c r="H293" s="163">
        <v>2.9</v>
      </c>
      <c r="I293" s="162">
        <f t="shared" si="4"/>
        <v>6.7441860465116275</v>
      </c>
    </row>
    <row r="294" spans="1:9" ht="12.75" customHeight="1">
      <c r="A294" s="169"/>
      <c r="B294" s="168" t="s">
        <v>600</v>
      </c>
      <c r="C294" s="167">
        <v>4</v>
      </c>
      <c r="D294" s="167">
        <v>5</v>
      </c>
      <c r="E294" s="166" t="s">
        <v>180</v>
      </c>
      <c r="F294" s="165" t="s">
        <v>599</v>
      </c>
      <c r="G294" s="164">
        <v>43</v>
      </c>
      <c r="H294" s="163">
        <v>2.9</v>
      </c>
      <c r="I294" s="162">
        <f t="shared" si="4"/>
        <v>6.7441860465116275</v>
      </c>
    </row>
    <row r="295" spans="1:9" ht="21.75" customHeight="1">
      <c r="A295" s="169"/>
      <c r="B295" s="168" t="s">
        <v>598</v>
      </c>
      <c r="C295" s="167">
        <v>4</v>
      </c>
      <c r="D295" s="167">
        <v>5</v>
      </c>
      <c r="E295" s="166" t="s">
        <v>180</v>
      </c>
      <c r="F295" s="165" t="s">
        <v>597</v>
      </c>
      <c r="G295" s="164">
        <v>16</v>
      </c>
      <c r="H295" s="163"/>
      <c r="I295" s="162">
        <f t="shared" si="4"/>
        <v>0</v>
      </c>
    </row>
    <row r="296" spans="1:9" ht="12.75" customHeight="1">
      <c r="A296" s="169"/>
      <c r="B296" s="168" t="s">
        <v>596</v>
      </c>
      <c r="C296" s="167">
        <v>4</v>
      </c>
      <c r="D296" s="167">
        <v>5</v>
      </c>
      <c r="E296" s="166" t="s">
        <v>180</v>
      </c>
      <c r="F296" s="165" t="s">
        <v>595</v>
      </c>
      <c r="G296" s="164">
        <v>18</v>
      </c>
      <c r="H296" s="163">
        <v>2.9</v>
      </c>
      <c r="I296" s="162">
        <f t="shared" si="4"/>
        <v>16.111111111111111</v>
      </c>
    </row>
    <row r="297" spans="1:9" ht="12.75" customHeight="1">
      <c r="A297" s="169"/>
      <c r="B297" s="168" t="s">
        <v>594</v>
      </c>
      <c r="C297" s="167">
        <v>4</v>
      </c>
      <c r="D297" s="167">
        <v>5</v>
      </c>
      <c r="E297" s="166" t="s">
        <v>180</v>
      </c>
      <c r="F297" s="165" t="s">
        <v>593</v>
      </c>
      <c r="G297" s="164">
        <v>9</v>
      </c>
      <c r="H297" s="163"/>
      <c r="I297" s="162">
        <f t="shared" si="4"/>
        <v>0</v>
      </c>
    </row>
    <row r="298" spans="1:9" ht="53.25" customHeight="1">
      <c r="A298" s="169"/>
      <c r="B298" s="168" t="s">
        <v>418</v>
      </c>
      <c r="C298" s="167">
        <v>4</v>
      </c>
      <c r="D298" s="167">
        <v>5</v>
      </c>
      <c r="E298" s="166" t="s">
        <v>417</v>
      </c>
      <c r="F298" s="165">
        <v>0</v>
      </c>
      <c r="G298" s="164">
        <v>3770.24</v>
      </c>
      <c r="H298" s="163">
        <v>954.9</v>
      </c>
      <c r="I298" s="162">
        <f t="shared" si="4"/>
        <v>25.327300118825331</v>
      </c>
    </row>
    <row r="299" spans="1:9" ht="21.75" customHeight="1">
      <c r="A299" s="169"/>
      <c r="B299" s="168" t="s">
        <v>459</v>
      </c>
      <c r="C299" s="167">
        <v>4</v>
      </c>
      <c r="D299" s="167">
        <v>5</v>
      </c>
      <c r="E299" s="166" t="s">
        <v>508</v>
      </c>
      <c r="F299" s="165">
        <v>0</v>
      </c>
      <c r="G299" s="164">
        <v>3770.24</v>
      </c>
      <c r="H299" s="163">
        <v>954.9</v>
      </c>
      <c r="I299" s="162">
        <f t="shared" si="4"/>
        <v>25.327300118825331</v>
      </c>
    </row>
    <row r="300" spans="1:9" ht="21.75" customHeight="1">
      <c r="A300" s="169"/>
      <c r="B300" s="168" t="s">
        <v>132</v>
      </c>
      <c r="C300" s="167">
        <v>4</v>
      </c>
      <c r="D300" s="167">
        <v>5</v>
      </c>
      <c r="E300" s="166" t="s">
        <v>179</v>
      </c>
      <c r="F300" s="165">
        <v>0</v>
      </c>
      <c r="G300" s="164">
        <v>3346.21</v>
      </c>
      <c r="H300" s="163">
        <v>954.9</v>
      </c>
      <c r="I300" s="162">
        <f t="shared" si="4"/>
        <v>28.536762486514593</v>
      </c>
    </row>
    <row r="301" spans="1:9" ht="53.25" customHeight="1">
      <c r="A301" s="169"/>
      <c r="B301" s="168" t="s">
        <v>131</v>
      </c>
      <c r="C301" s="167">
        <v>4</v>
      </c>
      <c r="D301" s="167">
        <v>5</v>
      </c>
      <c r="E301" s="166" t="s">
        <v>179</v>
      </c>
      <c r="F301" s="165" t="s">
        <v>130</v>
      </c>
      <c r="G301" s="164">
        <v>3346.21</v>
      </c>
      <c r="H301" s="163">
        <v>954.9</v>
      </c>
      <c r="I301" s="162">
        <f t="shared" si="4"/>
        <v>28.536762486514593</v>
      </c>
    </row>
    <row r="302" spans="1:9" ht="12.75" customHeight="1">
      <c r="A302" s="169"/>
      <c r="B302" s="168" t="s">
        <v>129</v>
      </c>
      <c r="C302" s="167">
        <v>4</v>
      </c>
      <c r="D302" s="167">
        <v>5</v>
      </c>
      <c r="E302" s="166" t="s">
        <v>179</v>
      </c>
      <c r="F302" s="165" t="s">
        <v>128</v>
      </c>
      <c r="G302" s="164">
        <v>663.35</v>
      </c>
      <c r="H302" s="163">
        <v>181.9</v>
      </c>
      <c r="I302" s="162">
        <f t="shared" si="4"/>
        <v>27.421421572322302</v>
      </c>
    </row>
    <row r="303" spans="1:9" ht="12.75" customHeight="1">
      <c r="A303" s="169"/>
      <c r="B303" s="168" t="s">
        <v>127</v>
      </c>
      <c r="C303" s="167">
        <v>4</v>
      </c>
      <c r="D303" s="167">
        <v>5</v>
      </c>
      <c r="E303" s="166" t="s">
        <v>179</v>
      </c>
      <c r="F303" s="165" t="s">
        <v>126</v>
      </c>
      <c r="G303" s="164">
        <v>509.48</v>
      </c>
      <c r="H303" s="163">
        <v>140.6</v>
      </c>
      <c r="I303" s="162">
        <f t="shared" si="4"/>
        <v>27.596765329355421</v>
      </c>
    </row>
    <row r="304" spans="1:9" ht="32.25" customHeight="1">
      <c r="A304" s="169"/>
      <c r="B304" s="168" t="s">
        <v>125</v>
      </c>
      <c r="C304" s="167">
        <v>4</v>
      </c>
      <c r="D304" s="167">
        <v>5</v>
      </c>
      <c r="E304" s="166" t="s">
        <v>179</v>
      </c>
      <c r="F304" s="165" t="s">
        <v>124</v>
      </c>
      <c r="G304" s="164">
        <v>153.87</v>
      </c>
      <c r="H304" s="163">
        <v>41.3</v>
      </c>
      <c r="I304" s="162">
        <f t="shared" si="4"/>
        <v>26.840839669851167</v>
      </c>
    </row>
    <row r="305" spans="1:9" ht="21.75" customHeight="1">
      <c r="A305" s="169"/>
      <c r="B305" s="168" t="s">
        <v>123</v>
      </c>
      <c r="C305" s="167">
        <v>4</v>
      </c>
      <c r="D305" s="167">
        <v>5</v>
      </c>
      <c r="E305" s="166" t="s">
        <v>179</v>
      </c>
      <c r="F305" s="165" t="s">
        <v>122</v>
      </c>
      <c r="G305" s="164">
        <v>2682.86</v>
      </c>
      <c r="H305" s="163">
        <v>773.1</v>
      </c>
      <c r="I305" s="162">
        <f t="shared" si="4"/>
        <v>28.816263241466196</v>
      </c>
    </row>
    <row r="306" spans="1:9" ht="32.25" customHeight="1">
      <c r="A306" s="169"/>
      <c r="B306" s="168" t="s">
        <v>121</v>
      </c>
      <c r="C306" s="167">
        <v>4</v>
      </c>
      <c r="D306" s="167">
        <v>5</v>
      </c>
      <c r="E306" s="166" t="s">
        <v>179</v>
      </c>
      <c r="F306" s="165" t="s">
        <v>120</v>
      </c>
      <c r="G306" s="164">
        <v>2060.5700000000002</v>
      </c>
      <c r="H306" s="163">
        <v>612.70000000000005</v>
      </c>
      <c r="I306" s="162">
        <f t="shared" si="4"/>
        <v>29.734490941826774</v>
      </c>
    </row>
    <row r="307" spans="1:9" ht="32.25" customHeight="1">
      <c r="A307" s="169"/>
      <c r="B307" s="168" t="s">
        <v>119</v>
      </c>
      <c r="C307" s="167">
        <v>4</v>
      </c>
      <c r="D307" s="167">
        <v>5</v>
      </c>
      <c r="E307" s="166" t="s">
        <v>179</v>
      </c>
      <c r="F307" s="165" t="s">
        <v>117</v>
      </c>
      <c r="G307" s="164">
        <v>622.29</v>
      </c>
      <c r="H307" s="163">
        <v>160.4</v>
      </c>
      <c r="I307" s="162">
        <f t="shared" si="4"/>
        <v>25.775763711452861</v>
      </c>
    </row>
    <row r="308" spans="1:9" ht="21.75" customHeight="1">
      <c r="A308" s="169"/>
      <c r="B308" s="168" t="s">
        <v>627</v>
      </c>
      <c r="C308" s="167">
        <v>4</v>
      </c>
      <c r="D308" s="167">
        <v>5</v>
      </c>
      <c r="E308" s="166" t="s">
        <v>626</v>
      </c>
      <c r="F308" s="165">
        <v>0</v>
      </c>
      <c r="G308" s="164">
        <v>341.77</v>
      </c>
      <c r="H308" s="163"/>
      <c r="I308" s="162">
        <f t="shared" si="4"/>
        <v>0</v>
      </c>
    </row>
    <row r="309" spans="1:9" ht="53.25" customHeight="1">
      <c r="A309" s="169"/>
      <c r="B309" s="168" t="s">
        <v>131</v>
      </c>
      <c r="C309" s="167">
        <v>4</v>
      </c>
      <c r="D309" s="167">
        <v>5</v>
      </c>
      <c r="E309" s="166" t="s">
        <v>626</v>
      </c>
      <c r="F309" s="165" t="s">
        <v>130</v>
      </c>
      <c r="G309" s="164">
        <v>341.77</v>
      </c>
      <c r="H309" s="163"/>
      <c r="I309" s="162">
        <f t="shared" si="4"/>
        <v>0</v>
      </c>
    </row>
    <row r="310" spans="1:9" ht="21.75" customHeight="1">
      <c r="A310" s="169"/>
      <c r="B310" s="168" t="s">
        <v>123</v>
      </c>
      <c r="C310" s="167">
        <v>4</v>
      </c>
      <c r="D310" s="167">
        <v>5</v>
      </c>
      <c r="E310" s="166" t="s">
        <v>626</v>
      </c>
      <c r="F310" s="165" t="s">
        <v>122</v>
      </c>
      <c r="G310" s="164">
        <v>341.77</v>
      </c>
      <c r="H310" s="163"/>
      <c r="I310" s="162">
        <f t="shared" si="4"/>
        <v>0</v>
      </c>
    </row>
    <row r="311" spans="1:9" ht="32.25" customHeight="1">
      <c r="A311" s="169"/>
      <c r="B311" s="168" t="s">
        <v>121</v>
      </c>
      <c r="C311" s="167">
        <v>4</v>
      </c>
      <c r="D311" s="167">
        <v>5</v>
      </c>
      <c r="E311" s="166" t="s">
        <v>626</v>
      </c>
      <c r="F311" s="165" t="s">
        <v>120</v>
      </c>
      <c r="G311" s="164">
        <v>262.5</v>
      </c>
      <c r="H311" s="163"/>
      <c r="I311" s="162">
        <f t="shared" si="4"/>
        <v>0</v>
      </c>
    </row>
    <row r="312" spans="1:9" ht="32.25" customHeight="1">
      <c r="A312" s="169"/>
      <c r="B312" s="168" t="s">
        <v>119</v>
      </c>
      <c r="C312" s="167">
        <v>4</v>
      </c>
      <c r="D312" s="167">
        <v>5</v>
      </c>
      <c r="E312" s="166" t="s">
        <v>626</v>
      </c>
      <c r="F312" s="165" t="s">
        <v>117</v>
      </c>
      <c r="G312" s="164">
        <v>79.27</v>
      </c>
      <c r="H312" s="163"/>
      <c r="I312" s="162">
        <f t="shared" si="4"/>
        <v>0</v>
      </c>
    </row>
    <row r="313" spans="1:9" ht="21.75" customHeight="1">
      <c r="A313" s="169"/>
      <c r="B313" s="168" t="s">
        <v>152</v>
      </c>
      <c r="C313" s="167">
        <v>4</v>
      </c>
      <c r="D313" s="167">
        <v>5</v>
      </c>
      <c r="E313" s="166" t="s">
        <v>507</v>
      </c>
      <c r="F313" s="165">
        <v>0</v>
      </c>
      <c r="G313" s="164">
        <v>82.26</v>
      </c>
      <c r="H313" s="163">
        <v>5.0999999999999996</v>
      </c>
      <c r="I313" s="162">
        <f t="shared" si="4"/>
        <v>6.1998541210795031</v>
      </c>
    </row>
    <row r="314" spans="1:9" ht="21.75" customHeight="1">
      <c r="A314" s="169"/>
      <c r="B314" s="168" t="s">
        <v>139</v>
      </c>
      <c r="C314" s="167">
        <v>4</v>
      </c>
      <c r="D314" s="167">
        <v>5</v>
      </c>
      <c r="E314" s="166" t="s">
        <v>507</v>
      </c>
      <c r="F314" s="165" t="s">
        <v>138</v>
      </c>
      <c r="G314" s="164">
        <v>82.26</v>
      </c>
      <c r="H314" s="163">
        <v>5.0999999999999996</v>
      </c>
      <c r="I314" s="162">
        <f t="shared" si="4"/>
        <v>6.1998541210795031</v>
      </c>
    </row>
    <row r="315" spans="1:9" ht="21.75" customHeight="1">
      <c r="A315" s="169"/>
      <c r="B315" s="168" t="s">
        <v>137</v>
      </c>
      <c r="C315" s="167">
        <v>4</v>
      </c>
      <c r="D315" s="167">
        <v>5</v>
      </c>
      <c r="E315" s="166" t="s">
        <v>507</v>
      </c>
      <c r="F315" s="165" t="s">
        <v>136</v>
      </c>
      <c r="G315" s="164">
        <v>82.26</v>
      </c>
      <c r="H315" s="163">
        <v>5.0999999999999996</v>
      </c>
      <c r="I315" s="162">
        <f t="shared" si="4"/>
        <v>6.1998541210795031</v>
      </c>
    </row>
    <row r="316" spans="1:9" ht="12.75" customHeight="1">
      <c r="A316" s="169"/>
      <c r="B316" s="168" t="s">
        <v>135</v>
      </c>
      <c r="C316" s="167">
        <v>4</v>
      </c>
      <c r="D316" s="167">
        <v>5</v>
      </c>
      <c r="E316" s="166" t="s">
        <v>507</v>
      </c>
      <c r="F316" s="165" t="s">
        <v>133</v>
      </c>
      <c r="G316" s="164">
        <v>82.26</v>
      </c>
      <c r="H316" s="163">
        <v>5.0999999999999996</v>
      </c>
      <c r="I316" s="162">
        <f t="shared" si="4"/>
        <v>6.1998541210795031</v>
      </c>
    </row>
    <row r="317" spans="1:9" ht="53.25" customHeight="1">
      <c r="A317" s="169"/>
      <c r="B317" s="168" t="s">
        <v>418</v>
      </c>
      <c r="C317" s="167">
        <v>4</v>
      </c>
      <c r="D317" s="167">
        <v>5</v>
      </c>
      <c r="E317" s="166" t="s">
        <v>417</v>
      </c>
      <c r="F317" s="165">
        <v>0</v>
      </c>
      <c r="G317" s="164">
        <v>100</v>
      </c>
      <c r="H317" s="163"/>
      <c r="I317" s="162">
        <f t="shared" si="4"/>
        <v>0</v>
      </c>
    </row>
    <row r="318" spans="1:9" ht="21.75" customHeight="1">
      <c r="A318" s="169"/>
      <c r="B318" s="168" t="s">
        <v>590</v>
      </c>
      <c r="C318" s="167">
        <v>4</v>
      </c>
      <c r="D318" s="167">
        <v>5</v>
      </c>
      <c r="E318" s="166" t="s">
        <v>591</v>
      </c>
      <c r="F318" s="165">
        <v>0</v>
      </c>
      <c r="G318" s="164">
        <v>100</v>
      </c>
      <c r="H318" s="163"/>
      <c r="I318" s="162">
        <f t="shared" si="4"/>
        <v>0</v>
      </c>
    </row>
    <row r="319" spans="1:9" ht="12.75" customHeight="1">
      <c r="A319" s="169"/>
      <c r="B319" s="168" t="s">
        <v>504</v>
      </c>
      <c r="C319" s="167">
        <v>4</v>
      </c>
      <c r="D319" s="167">
        <v>5</v>
      </c>
      <c r="E319" s="166" t="s">
        <v>592</v>
      </c>
      <c r="F319" s="165">
        <v>0</v>
      </c>
      <c r="G319" s="164">
        <v>100</v>
      </c>
      <c r="H319" s="163"/>
      <c r="I319" s="162">
        <f t="shared" si="4"/>
        <v>0</v>
      </c>
    </row>
    <row r="320" spans="1:9" ht="12.75" customHeight="1">
      <c r="A320" s="169"/>
      <c r="B320" s="168" t="s">
        <v>178</v>
      </c>
      <c r="C320" s="167">
        <v>4</v>
      </c>
      <c r="D320" s="167">
        <v>5</v>
      </c>
      <c r="E320" s="166" t="s">
        <v>592</v>
      </c>
      <c r="F320" s="165" t="s">
        <v>177</v>
      </c>
      <c r="G320" s="164">
        <v>100</v>
      </c>
      <c r="H320" s="163"/>
      <c r="I320" s="162">
        <f t="shared" si="4"/>
        <v>0</v>
      </c>
    </row>
    <row r="321" spans="1:9" ht="32.25" customHeight="1">
      <c r="A321" s="169"/>
      <c r="B321" s="168" t="s">
        <v>176</v>
      </c>
      <c r="C321" s="167">
        <v>4</v>
      </c>
      <c r="D321" s="167">
        <v>5</v>
      </c>
      <c r="E321" s="166" t="s">
        <v>592</v>
      </c>
      <c r="F321" s="165" t="s">
        <v>175</v>
      </c>
      <c r="G321" s="164">
        <v>100</v>
      </c>
      <c r="H321" s="163"/>
      <c r="I321" s="162">
        <f t="shared" si="4"/>
        <v>0</v>
      </c>
    </row>
    <row r="322" spans="1:9" ht="74.25" customHeight="1">
      <c r="A322" s="169"/>
      <c r="B322" s="168" t="s">
        <v>625</v>
      </c>
      <c r="C322" s="167">
        <v>4</v>
      </c>
      <c r="D322" s="167">
        <v>5</v>
      </c>
      <c r="E322" s="166" t="s">
        <v>592</v>
      </c>
      <c r="F322" s="165" t="s">
        <v>624</v>
      </c>
      <c r="G322" s="164">
        <v>100</v>
      </c>
      <c r="H322" s="163"/>
      <c r="I322" s="162">
        <f t="shared" si="4"/>
        <v>0</v>
      </c>
    </row>
    <row r="323" spans="1:9" ht="53.25" customHeight="1">
      <c r="A323" s="169"/>
      <c r="B323" s="168" t="s">
        <v>418</v>
      </c>
      <c r="C323" s="167">
        <v>4</v>
      </c>
      <c r="D323" s="167">
        <v>5</v>
      </c>
      <c r="E323" s="166" t="s">
        <v>417</v>
      </c>
      <c r="F323" s="165">
        <v>0</v>
      </c>
      <c r="G323" s="164">
        <v>50</v>
      </c>
      <c r="H323" s="163">
        <v>50</v>
      </c>
      <c r="I323" s="162">
        <f t="shared" si="4"/>
        <v>100</v>
      </c>
    </row>
    <row r="324" spans="1:9" ht="12.75" customHeight="1">
      <c r="A324" s="169"/>
      <c r="B324" s="168" t="s">
        <v>506</v>
      </c>
      <c r="C324" s="167">
        <v>4</v>
      </c>
      <c r="D324" s="167">
        <v>5</v>
      </c>
      <c r="E324" s="166" t="s">
        <v>505</v>
      </c>
      <c r="F324" s="165">
        <v>0</v>
      </c>
      <c r="G324" s="164">
        <v>50</v>
      </c>
      <c r="H324" s="163">
        <v>50</v>
      </c>
      <c r="I324" s="162">
        <f t="shared" si="4"/>
        <v>100</v>
      </c>
    </row>
    <row r="325" spans="1:9" ht="12.75" customHeight="1">
      <c r="A325" s="169"/>
      <c r="B325" s="168" t="s">
        <v>504</v>
      </c>
      <c r="C325" s="167">
        <v>4</v>
      </c>
      <c r="D325" s="167">
        <v>5</v>
      </c>
      <c r="E325" s="166" t="s">
        <v>503</v>
      </c>
      <c r="F325" s="165">
        <v>0</v>
      </c>
      <c r="G325" s="164">
        <v>50</v>
      </c>
      <c r="H325" s="163">
        <v>50</v>
      </c>
      <c r="I325" s="162">
        <f t="shared" si="4"/>
        <v>100</v>
      </c>
    </row>
    <row r="326" spans="1:9" ht="12.75" customHeight="1">
      <c r="A326" s="169"/>
      <c r="B326" s="168" t="s">
        <v>178</v>
      </c>
      <c r="C326" s="167">
        <v>4</v>
      </c>
      <c r="D326" s="167">
        <v>5</v>
      </c>
      <c r="E326" s="166" t="s">
        <v>503</v>
      </c>
      <c r="F326" s="165" t="s">
        <v>177</v>
      </c>
      <c r="G326" s="164">
        <v>50</v>
      </c>
      <c r="H326" s="163">
        <v>50</v>
      </c>
      <c r="I326" s="162">
        <f t="shared" si="4"/>
        <v>100</v>
      </c>
    </row>
    <row r="327" spans="1:9" ht="32.25" customHeight="1">
      <c r="A327" s="169"/>
      <c r="B327" s="168" t="s">
        <v>176</v>
      </c>
      <c r="C327" s="167">
        <v>4</v>
      </c>
      <c r="D327" s="167">
        <v>5</v>
      </c>
      <c r="E327" s="166" t="s">
        <v>503</v>
      </c>
      <c r="F327" s="165" t="s">
        <v>175</v>
      </c>
      <c r="G327" s="164">
        <v>50</v>
      </c>
      <c r="H327" s="163">
        <v>50</v>
      </c>
      <c r="I327" s="162">
        <f t="shared" si="4"/>
        <v>100</v>
      </c>
    </row>
    <row r="328" spans="1:9" ht="74.25" customHeight="1">
      <c r="A328" s="169"/>
      <c r="B328" s="168" t="s">
        <v>625</v>
      </c>
      <c r="C328" s="167">
        <v>4</v>
      </c>
      <c r="D328" s="167">
        <v>5</v>
      </c>
      <c r="E328" s="166" t="s">
        <v>503</v>
      </c>
      <c r="F328" s="165" t="s">
        <v>624</v>
      </c>
      <c r="G328" s="164">
        <v>50</v>
      </c>
      <c r="H328" s="163">
        <v>50</v>
      </c>
      <c r="I328" s="162">
        <f t="shared" si="4"/>
        <v>100</v>
      </c>
    </row>
    <row r="329" spans="1:9" ht="12.75" customHeight="1">
      <c r="A329" s="169"/>
      <c r="B329" s="175" t="s">
        <v>252</v>
      </c>
      <c r="C329" s="174">
        <v>4</v>
      </c>
      <c r="D329" s="174">
        <v>9</v>
      </c>
      <c r="E329" s="173">
        <v>0</v>
      </c>
      <c r="F329" s="172">
        <v>0</v>
      </c>
      <c r="G329" s="171">
        <v>2744</v>
      </c>
      <c r="H329" s="170">
        <v>333.1</v>
      </c>
      <c r="I329" s="162">
        <f t="shared" si="4"/>
        <v>12.13921282798834</v>
      </c>
    </row>
    <row r="330" spans="1:9" ht="21.75" customHeight="1">
      <c r="A330" s="169"/>
      <c r="B330" s="168" t="s">
        <v>108</v>
      </c>
      <c r="C330" s="167">
        <v>4</v>
      </c>
      <c r="D330" s="167">
        <v>9</v>
      </c>
      <c r="E330" s="166" t="s">
        <v>502</v>
      </c>
      <c r="F330" s="165">
        <v>0</v>
      </c>
      <c r="G330" s="164">
        <v>964</v>
      </c>
      <c r="H330" s="163"/>
      <c r="I330" s="162">
        <f t="shared" si="4"/>
        <v>0</v>
      </c>
    </row>
    <row r="331" spans="1:9" ht="12.75" customHeight="1">
      <c r="A331" s="169"/>
      <c r="B331" s="168" t="s">
        <v>501</v>
      </c>
      <c r="C331" s="167">
        <v>4</v>
      </c>
      <c r="D331" s="167">
        <v>9</v>
      </c>
      <c r="E331" s="166" t="s">
        <v>500</v>
      </c>
      <c r="F331" s="165">
        <v>0</v>
      </c>
      <c r="G331" s="164">
        <v>964</v>
      </c>
      <c r="H331" s="163"/>
      <c r="I331" s="162">
        <f t="shared" si="4"/>
        <v>0</v>
      </c>
    </row>
    <row r="332" spans="1:9" ht="21.75" customHeight="1">
      <c r="A332" s="169"/>
      <c r="B332" s="168" t="s">
        <v>139</v>
      </c>
      <c r="C332" s="167">
        <v>4</v>
      </c>
      <c r="D332" s="167">
        <v>9</v>
      </c>
      <c r="E332" s="166" t="s">
        <v>500</v>
      </c>
      <c r="F332" s="165" t="s">
        <v>138</v>
      </c>
      <c r="G332" s="164">
        <v>964</v>
      </c>
      <c r="H332" s="163"/>
      <c r="I332" s="162">
        <f t="shared" si="4"/>
        <v>0</v>
      </c>
    </row>
    <row r="333" spans="1:9" ht="21.75" customHeight="1">
      <c r="A333" s="169"/>
      <c r="B333" s="168" t="s">
        <v>137</v>
      </c>
      <c r="C333" s="167">
        <v>4</v>
      </c>
      <c r="D333" s="167">
        <v>9</v>
      </c>
      <c r="E333" s="166" t="s">
        <v>500</v>
      </c>
      <c r="F333" s="165" t="s">
        <v>136</v>
      </c>
      <c r="G333" s="164">
        <v>964</v>
      </c>
      <c r="H333" s="163"/>
      <c r="I333" s="162">
        <f t="shared" ref="I333:I396" si="5">H333/G333*100</f>
        <v>0</v>
      </c>
    </row>
    <row r="334" spans="1:9" ht="12.75" customHeight="1">
      <c r="A334" s="169"/>
      <c r="B334" s="168" t="s">
        <v>135</v>
      </c>
      <c r="C334" s="167">
        <v>4</v>
      </c>
      <c r="D334" s="167">
        <v>9</v>
      </c>
      <c r="E334" s="166" t="s">
        <v>500</v>
      </c>
      <c r="F334" s="165" t="s">
        <v>133</v>
      </c>
      <c r="G334" s="164">
        <v>964</v>
      </c>
      <c r="H334" s="163"/>
      <c r="I334" s="162">
        <f t="shared" si="5"/>
        <v>0</v>
      </c>
    </row>
    <row r="335" spans="1:9" ht="21.75" customHeight="1">
      <c r="A335" s="169"/>
      <c r="B335" s="168" t="s">
        <v>251</v>
      </c>
      <c r="C335" s="167">
        <v>4</v>
      </c>
      <c r="D335" s="167">
        <v>9</v>
      </c>
      <c r="E335" s="166" t="s">
        <v>499</v>
      </c>
      <c r="F335" s="165">
        <v>0</v>
      </c>
      <c r="G335" s="164">
        <v>1780</v>
      </c>
      <c r="H335" s="163">
        <v>333.1</v>
      </c>
      <c r="I335" s="162">
        <f t="shared" si="5"/>
        <v>18.713483146067418</v>
      </c>
    </row>
    <row r="336" spans="1:9" ht="21.75" customHeight="1">
      <c r="A336" s="169"/>
      <c r="B336" s="168" t="s">
        <v>251</v>
      </c>
      <c r="C336" s="167">
        <v>4</v>
      </c>
      <c r="D336" s="167">
        <v>9</v>
      </c>
      <c r="E336" s="166" t="s">
        <v>250</v>
      </c>
      <c r="F336" s="165">
        <v>0</v>
      </c>
      <c r="G336" s="164">
        <v>1780</v>
      </c>
      <c r="H336" s="163">
        <v>333.1</v>
      </c>
      <c r="I336" s="162">
        <f t="shared" si="5"/>
        <v>18.713483146067418</v>
      </c>
    </row>
    <row r="337" spans="1:9" ht="12.75" customHeight="1">
      <c r="A337" s="169"/>
      <c r="B337" s="168" t="s">
        <v>277</v>
      </c>
      <c r="C337" s="167">
        <v>4</v>
      </c>
      <c r="D337" s="167">
        <v>9</v>
      </c>
      <c r="E337" s="166" t="s">
        <v>250</v>
      </c>
      <c r="F337" s="165" t="s">
        <v>276</v>
      </c>
      <c r="G337" s="164">
        <v>1780</v>
      </c>
      <c r="H337" s="163">
        <v>333.1</v>
      </c>
      <c r="I337" s="162">
        <f t="shared" si="5"/>
        <v>18.713483146067418</v>
      </c>
    </row>
    <row r="338" spans="1:9" ht="12.75" customHeight="1">
      <c r="A338" s="169"/>
      <c r="B338" s="168" t="s">
        <v>281</v>
      </c>
      <c r="C338" s="167">
        <v>4</v>
      </c>
      <c r="D338" s="167">
        <v>9</v>
      </c>
      <c r="E338" s="166" t="s">
        <v>250</v>
      </c>
      <c r="F338" s="165" t="s">
        <v>279</v>
      </c>
      <c r="G338" s="164">
        <v>1780</v>
      </c>
      <c r="H338" s="163">
        <v>333.1</v>
      </c>
      <c r="I338" s="162">
        <f t="shared" si="5"/>
        <v>18.713483146067418</v>
      </c>
    </row>
    <row r="339" spans="1:9" ht="20.25" customHeight="1">
      <c r="A339" s="169"/>
      <c r="B339" s="175" t="s">
        <v>249</v>
      </c>
      <c r="C339" s="174">
        <v>4</v>
      </c>
      <c r="D339" s="174">
        <v>12</v>
      </c>
      <c r="E339" s="173">
        <v>0</v>
      </c>
      <c r="F339" s="172">
        <v>0</v>
      </c>
      <c r="G339" s="171">
        <v>320</v>
      </c>
      <c r="H339" s="170"/>
      <c r="I339" s="162">
        <f t="shared" si="5"/>
        <v>0</v>
      </c>
    </row>
    <row r="340" spans="1:9" ht="32.25" customHeight="1">
      <c r="A340" s="169"/>
      <c r="B340" s="168" t="s">
        <v>498</v>
      </c>
      <c r="C340" s="167">
        <v>4</v>
      </c>
      <c r="D340" s="167">
        <v>12</v>
      </c>
      <c r="E340" s="166" t="s">
        <v>497</v>
      </c>
      <c r="F340" s="165">
        <v>0</v>
      </c>
      <c r="G340" s="164">
        <v>320</v>
      </c>
      <c r="H340" s="163"/>
      <c r="I340" s="162">
        <f t="shared" si="5"/>
        <v>0</v>
      </c>
    </row>
    <row r="341" spans="1:9" ht="21.75" customHeight="1">
      <c r="A341" s="169"/>
      <c r="B341" s="168" t="s">
        <v>496</v>
      </c>
      <c r="C341" s="167">
        <v>4</v>
      </c>
      <c r="D341" s="167">
        <v>12</v>
      </c>
      <c r="E341" s="166" t="s">
        <v>495</v>
      </c>
      <c r="F341" s="165">
        <v>0</v>
      </c>
      <c r="G341" s="164">
        <v>320</v>
      </c>
      <c r="H341" s="163"/>
      <c r="I341" s="162">
        <f t="shared" si="5"/>
        <v>0</v>
      </c>
    </row>
    <row r="342" spans="1:9" ht="42.75" customHeight="1">
      <c r="A342" s="169"/>
      <c r="B342" s="168" t="s">
        <v>494</v>
      </c>
      <c r="C342" s="167">
        <v>4</v>
      </c>
      <c r="D342" s="167">
        <v>12</v>
      </c>
      <c r="E342" s="166" t="s">
        <v>493</v>
      </c>
      <c r="F342" s="165">
        <v>0</v>
      </c>
      <c r="G342" s="164">
        <v>320</v>
      </c>
      <c r="H342" s="163"/>
      <c r="I342" s="162">
        <f t="shared" si="5"/>
        <v>0</v>
      </c>
    </row>
    <row r="343" spans="1:9" ht="21.75" customHeight="1">
      <c r="A343" s="169"/>
      <c r="B343" s="168" t="s">
        <v>139</v>
      </c>
      <c r="C343" s="167">
        <v>4</v>
      </c>
      <c r="D343" s="167">
        <v>12</v>
      </c>
      <c r="E343" s="166" t="s">
        <v>493</v>
      </c>
      <c r="F343" s="165" t="s">
        <v>138</v>
      </c>
      <c r="G343" s="164">
        <v>320</v>
      </c>
      <c r="H343" s="163"/>
      <c r="I343" s="162">
        <f t="shared" si="5"/>
        <v>0</v>
      </c>
    </row>
    <row r="344" spans="1:9" ht="21.75" customHeight="1">
      <c r="A344" s="169"/>
      <c r="B344" s="168" t="s">
        <v>137</v>
      </c>
      <c r="C344" s="167">
        <v>4</v>
      </c>
      <c r="D344" s="167">
        <v>12</v>
      </c>
      <c r="E344" s="166" t="s">
        <v>493</v>
      </c>
      <c r="F344" s="165" t="s">
        <v>136</v>
      </c>
      <c r="G344" s="164">
        <v>320</v>
      </c>
      <c r="H344" s="163"/>
      <c r="I344" s="162">
        <f t="shared" si="5"/>
        <v>0</v>
      </c>
    </row>
    <row r="345" spans="1:9" ht="12.75" customHeight="1">
      <c r="A345" s="169"/>
      <c r="B345" s="168" t="s">
        <v>135</v>
      </c>
      <c r="C345" s="167">
        <v>4</v>
      </c>
      <c r="D345" s="167">
        <v>12</v>
      </c>
      <c r="E345" s="166" t="s">
        <v>493</v>
      </c>
      <c r="F345" s="165" t="s">
        <v>133</v>
      </c>
      <c r="G345" s="164">
        <v>320</v>
      </c>
      <c r="H345" s="163"/>
      <c r="I345" s="162">
        <f t="shared" si="5"/>
        <v>0</v>
      </c>
    </row>
    <row r="346" spans="1:9" ht="12.75" customHeight="1">
      <c r="A346" s="169"/>
      <c r="B346" s="180" t="s">
        <v>492</v>
      </c>
      <c r="C346" s="179">
        <v>5</v>
      </c>
      <c r="D346" s="179">
        <v>0</v>
      </c>
      <c r="E346" s="178">
        <v>0</v>
      </c>
      <c r="F346" s="177">
        <v>0</v>
      </c>
      <c r="G346" s="162">
        <v>2356.8000000000002</v>
      </c>
      <c r="H346" s="176"/>
      <c r="I346" s="162">
        <f t="shared" si="5"/>
        <v>0</v>
      </c>
    </row>
    <row r="347" spans="1:9" ht="12.75" customHeight="1">
      <c r="A347" s="169"/>
      <c r="B347" s="175" t="s">
        <v>491</v>
      </c>
      <c r="C347" s="174">
        <v>5</v>
      </c>
      <c r="D347" s="174">
        <v>2</v>
      </c>
      <c r="E347" s="173">
        <v>0</v>
      </c>
      <c r="F347" s="172">
        <v>0</v>
      </c>
      <c r="G347" s="171">
        <v>2356.8000000000002</v>
      </c>
      <c r="H347" s="170"/>
      <c r="I347" s="162">
        <f t="shared" si="5"/>
        <v>0</v>
      </c>
    </row>
    <row r="348" spans="1:9" ht="21.75" customHeight="1">
      <c r="A348" s="169"/>
      <c r="B348" s="168" t="s">
        <v>490</v>
      </c>
      <c r="C348" s="167">
        <v>5</v>
      </c>
      <c r="D348" s="167">
        <v>2</v>
      </c>
      <c r="E348" s="166" t="s">
        <v>489</v>
      </c>
      <c r="F348" s="165">
        <v>0</v>
      </c>
      <c r="G348" s="164">
        <v>2356.8000000000002</v>
      </c>
      <c r="H348" s="163"/>
      <c r="I348" s="162">
        <f t="shared" si="5"/>
        <v>0</v>
      </c>
    </row>
    <row r="349" spans="1:9" ht="32.25" customHeight="1">
      <c r="A349" s="169"/>
      <c r="B349" s="168" t="s">
        <v>488</v>
      </c>
      <c r="C349" s="167">
        <v>5</v>
      </c>
      <c r="D349" s="167">
        <v>2</v>
      </c>
      <c r="E349" s="166" t="s">
        <v>487</v>
      </c>
      <c r="F349" s="165">
        <v>0</v>
      </c>
      <c r="G349" s="164">
        <v>2356.8000000000002</v>
      </c>
      <c r="H349" s="163"/>
      <c r="I349" s="162">
        <f t="shared" si="5"/>
        <v>0</v>
      </c>
    </row>
    <row r="350" spans="1:9" ht="21.75" customHeight="1">
      <c r="A350" s="169"/>
      <c r="B350" s="168" t="s">
        <v>139</v>
      </c>
      <c r="C350" s="167">
        <v>5</v>
      </c>
      <c r="D350" s="167">
        <v>2</v>
      </c>
      <c r="E350" s="166" t="s">
        <v>487</v>
      </c>
      <c r="F350" s="165" t="s">
        <v>138</v>
      </c>
      <c r="G350" s="164">
        <v>2356.8000000000002</v>
      </c>
      <c r="H350" s="163"/>
      <c r="I350" s="162">
        <f t="shared" si="5"/>
        <v>0</v>
      </c>
    </row>
    <row r="351" spans="1:9" ht="21.75" customHeight="1">
      <c r="A351" s="169"/>
      <c r="B351" s="168" t="s">
        <v>137</v>
      </c>
      <c r="C351" s="167">
        <v>5</v>
      </c>
      <c r="D351" s="167">
        <v>2</v>
      </c>
      <c r="E351" s="166" t="s">
        <v>487</v>
      </c>
      <c r="F351" s="165" t="s">
        <v>136</v>
      </c>
      <c r="G351" s="164">
        <v>2356.8000000000002</v>
      </c>
      <c r="H351" s="163"/>
      <c r="I351" s="162">
        <f t="shared" si="5"/>
        <v>0</v>
      </c>
    </row>
    <row r="352" spans="1:9" ht="12.75" customHeight="1">
      <c r="A352" s="169"/>
      <c r="B352" s="168" t="s">
        <v>135</v>
      </c>
      <c r="C352" s="167">
        <v>5</v>
      </c>
      <c r="D352" s="167">
        <v>2</v>
      </c>
      <c r="E352" s="166" t="s">
        <v>487</v>
      </c>
      <c r="F352" s="165" t="s">
        <v>133</v>
      </c>
      <c r="G352" s="164">
        <v>2356.8000000000002</v>
      </c>
      <c r="H352" s="163"/>
      <c r="I352" s="162">
        <f t="shared" si="5"/>
        <v>0</v>
      </c>
    </row>
    <row r="353" spans="1:9" ht="12.75" customHeight="1">
      <c r="A353" s="169"/>
      <c r="B353" s="180" t="s">
        <v>166</v>
      </c>
      <c r="C353" s="179">
        <v>7</v>
      </c>
      <c r="D353" s="179">
        <v>0</v>
      </c>
      <c r="E353" s="178">
        <v>0</v>
      </c>
      <c r="F353" s="177">
        <v>0</v>
      </c>
      <c r="G353" s="162">
        <v>518498.81</v>
      </c>
      <c r="H353" s="176">
        <v>134277.9</v>
      </c>
      <c r="I353" s="162">
        <f t="shared" si="5"/>
        <v>25.897436485919801</v>
      </c>
    </row>
    <row r="354" spans="1:9" ht="12.75" customHeight="1">
      <c r="A354" s="169"/>
      <c r="B354" s="175" t="s">
        <v>232</v>
      </c>
      <c r="C354" s="174">
        <v>7</v>
      </c>
      <c r="D354" s="174">
        <v>1</v>
      </c>
      <c r="E354" s="173">
        <v>0</v>
      </c>
      <c r="F354" s="172">
        <v>0</v>
      </c>
      <c r="G354" s="171">
        <v>126174.164</v>
      </c>
      <c r="H354" s="170">
        <v>30746</v>
      </c>
      <c r="I354" s="162">
        <f t="shared" si="5"/>
        <v>24.367904668661009</v>
      </c>
    </row>
    <row r="355" spans="1:9" ht="21.75" customHeight="1">
      <c r="A355" s="169"/>
      <c r="B355" s="168" t="s">
        <v>407</v>
      </c>
      <c r="C355" s="167">
        <v>7</v>
      </c>
      <c r="D355" s="167">
        <v>1</v>
      </c>
      <c r="E355" s="166" t="s">
        <v>406</v>
      </c>
      <c r="F355" s="165">
        <v>0</v>
      </c>
      <c r="G355" s="164">
        <v>3546.0990000000002</v>
      </c>
      <c r="H355" s="163">
        <v>30746</v>
      </c>
      <c r="I355" s="162">
        <f t="shared" si="5"/>
        <v>867.03727109705608</v>
      </c>
    </row>
    <row r="356" spans="1:9" ht="12.75" customHeight="1">
      <c r="A356" s="169"/>
      <c r="B356" s="168" t="s">
        <v>405</v>
      </c>
      <c r="C356" s="167">
        <v>7</v>
      </c>
      <c r="D356" s="167">
        <v>1</v>
      </c>
      <c r="E356" s="166" t="s">
        <v>404</v>
      </c>
      <c r="F356" s="165">
        <v>0</v>
      </c>
      <c r="G356" s="164">
        <v>3546.0990000000002</v>
      </c>
      <c r="H356" s="163">
        <v>30737.7</v>
      </c>
      <c r="I356" s="162">
        <f t="shared" si="5"/>
        <v>866.80321107786324</v>
      </c>
    </row>
    <row r="357" spans="1:9" ht="21.75" customHeight="1">
      <c r="A357" s="169"/>
      <c r="B357" s="168" t="s">
        <v>211</v>
      </c>
      <c r="C357" s="167">
        <v>7</v>
      </c>
      <c r="D357" s="167">
        <v>1</v>
      </c>
      <c r="E357" s="166" t="s">
        <v>231</v>
      </c>
      <c r="F357" s="165">
        <v>0</v>
      </c>
      <c r="G357" s="164">
        <v>2316</v>
      </c>
      <c r="H357" s="163">
        <v>175.8</v>
      </c>
      <c r="I357" s="162">
        <f t="shared" si="5"/>
        <v>7.5906735751295349</v>
      </c>
    </row>
    <row r="358" spans="1:9" ht="21.75" customHeight="1">
      <c r="A358" s="169"/>
      <c r="B358" s="168" t="s">
        <v>114</v>
      </c>
      <c r="C358" s="167">
        <v>7</v>
      </c>
      <c r="D358" s="167">
        <v>1</v>
      </c>
      <c r="E358" s="166" t="s">
        <v>231</v>
      </c>
      <c r="F358" s="165" t="s">
        <v>113</v>
      </c>
      <c r="G358" s="164">
        <v>2316</v>
      </c>
      <c r="H358" s="163">
        <v>175.8</v>
      </c>
      <c r="I358" s="162">
        <f t="shared" si="5"/>
        <v>7.5906735751295349</v>
      </c>
    </row>
    <row r="359" spans="1:9" ht="12.75" customHeight="1">
      <c r="A359" s="169"/>
      <c r="B359" s="168" t="s">
        <v>112</v>
      </c>
      <c r="C359" s="167">
        <v>7</v>
      </c>
      <c r="D359" s="167">
        <v>1</v>
      </c>
      <c r="E359" s="166" t="s">
        <v>231</v>
      </c>
      <c r="F359" s="165" t="s">
        <v>111</v>
      </c>
      <c r="G359" s="164">
        <v>1229</v>
      </c>
      <c r="H359" s="163">
        <v>100.8</v>
      </c>
      <c r="I359" s="162">
        <f t="shared" si="5"/>
        <v>8.2017900732302689</v>
      </c>
    </row>
    <row r="360" spans="1:9" ht="42.75" customHeight="1">
      <c r="A360" s="169"/>
      <c r="B360" s="168" t="s">
        <v>110</v>
      </c>
      <c r="C360" s="167">
        <v>7</v>
      </c>
      <c r="D360" s="167">
        <v>1</v>
      </c>
      <c r="E360" s="166" t="s">
        <v>231</v>
      </c>
      <c r="F360" s="165" t="s">
        <v>109</v>
      </c>
      <c r="G360" s="164">
        <v>1229</v>
      </c>
      <c r="H360" s="163">
        <v>100.8</v>
      </c>
      <c r="I360" s="162">
        <f t="shared" si="5"/>
        <v>8.2017900732302689</v>
      </c>
    </row>
    <row r="361" spans="1:9" ht="12.75" customHeight="1">
      <c r="A361" s="169"/>
      <c r="B361" s="168" t="s">
        <v>208</v>
      </c>
      <c r="C361" s="167">
        <v>7</v>
      </c>
      <c r="D361" s="167">
        <v>1</v>
      </c>
      <c r="E361" s="166" t="s">
        <v>231</v>
      </c>
      <c r="F361" s="165" t="s">
        <v>207</v>
      </c>
      <c r="G361" s="164">
        <v>1087</v>
      </c>
      <c r="H361" s="163">
        <v>75</v>
      </c>
      <c r="I361" s="162">
        <f t="shared" si="5"/>
        <v>6.8997240110395586</v>
      </c>
    </row>
    <row r="362" spans="1:9" ht="42.75" customHeight="1">
      <c r="A362" s="169"/>
      <c r="B362" s="168" t="s">
        <v>206</v>
      </c>
      <c r="C362" s="167">
        <v>7</v>
      </c>
      <c r="D362" s="167">
        <v>1</v>
      </c>
      <c r="E362" s="166" t="s">
        <v>231</v>
      </c>
      <c r="F362" s="165" t="s">
        <v>204</v>
      </c>
      <c r="G362" s="164">
        <v>1087</v>
      </c>
      <c r="H362" s="163">
        <v>75</v>
      </c>
      <c r="I362" s="162">
        <f t="shared" si="5"/>
        <v>6.8997240110395586</v>
      </c>
    </row>
    <row r="363" spans="1:9" ht="21.75" customHeight="1">
      <c r="A363" s="169"/>
      <c r="B363" s="168" t="s">
        <v>156</v>
      </c>
      <c r="C363" s="167">
        <v>7</v>
      </c>
      <c r="D363" s="167">
        <v>1</v>
      </c>
      <c r="E363" s="166" t="s">
        <v>230</v>
      </c>
      <c r="F363" s="165">
        <v>0</v>
      </c>
      <c r="G363" s="164">
        <v>1230.0989999999999</v>
      </c>
      <c r="H363" s="163">
        <v>536.29999999999995</v>
      </c>
      <c r="I363" s="162">
        <f t="shared" si="5"/>
        <v>43.598116899534098</v>
      </c>
    </row>
    <row r="364" spans="1:9" ht="21.75" customHeight="1">
      <c r="A364" s="169"/>
      <c r="B364" s="168" t="s">
        <v>114</v>
      </c>
      <c r="C364" s="167">
        <v>7</v>
      </c>
      <c r="D364" s="167">
        <v>1</v>
      </c>
      <c r="E364" s="166" t="s">
        <v>230</v>
      </c>
      <c r="F364" s="165" t="s">
        <v>113</v>
      </c>
      <c r="G364" s="164">
        <v>1230.0989999999999</v>
      </c>
      <c r="H364" s="163">
        <v>536.29999999999995</v>
      </c>
      <c r="I364" s="162">
        <f t="shared" si="5"/>
        <v>43.598116899534098</v>
      </c>
    </row>
    <row r="365" spans="1:9" ht="12.75" customHeight="1">
      <c r="A365" s="169"/>
      <c r="B365" s="168" t="s">
        <v>112</v>
      </c>
      <c r="C365" s="167">
        <v>7</v>
      </c>
      <c r="D365" s="167">
        <v>1</v>
      </c>
      <c r="E365" s="166" t="s">
        <v>230</v>
      </c>
      <c r="F365" s="165" t="s">
        <v>111</v>
      </c>
      <c r="G365" s="164">
        <v>682.13300000000004</v>
      </c>
      <c r="H365" s="163">
        <v>321.39999999999998</v>
      </c>
      <c r="I365" s="162">
        <f t="shared" si="5"/>
        <v>47.116911218193515</v>
      </c>
    </row>
    <row r="366" spans="1:9" ht="42.75" customHeight="1">
      <c r="A366" s="169"/>
      <c r="B366" s="168" t="s">
        <v>110</v>
      </c>
      <c r="C366" s="167">
        <v>7</v>
      </c>
      <c r="D366" s="167">
        <v>1</v>
      </c>
      <c r="E366" s="166" t="s">
        <v>230</v>
      </c>
      <c r="F366" s="165" t="s">
        <v>109</v>
      </c>
      <c r="G366" s="164">
        <v>682.13300000000004</v>
      </c>
      <c r="H366" s="163">
        <v>321.39999999999998</v>
      </c>
      <c r="I366" s="162">
        <f t="shared" si="5"/>
        <v>47.116911218193515</v>
      </c>
    </row>
    <row r="367" spans="1:9" ht="12.75" customHeight="1">
      <c r="A367" s="169"/>
      <c r="B367" s="168" t="s">
        <v>208</v>
      </c>
      <c r="C367" s="167">
        <v>7</v>
      </c>
      <c r="D367" s="167">
        <v>1</v>
      </c>
      <c r="E367" s="166" t="s">
        <v>230</v>
      </c>
      <c r="F367" s="165" t="s">
        <v>207</v>
      </c>
      <c r="G367" s="164">
        <v>547.96600000000001</v>
      </c>
      <c r="H367" s="163">
        <v>214.8</v>
      </c>
      <c r="I367" s="162">
        <f t="shared" si="5"/>
        <v>39.199512378505233</v>
      </c>
    </row>
    <row r="368" spans="1:9" ht="42.75" customHeight="1">
      <c r="A368" s="169"/>
      <c r="B368" s="168" t="s">
        <v>206</v>
      </c>
      <c r="C368" s="167">
        <v>7</v>
      </c>
      <c r="D368" s="167">
        <v>1</v>
      </c>
      <c r="E368" s="166" t="s">
        <v>230</v>
      </c>
      <c r="F368" s="165" t="s">
        <v>204</v>
      </c>
      <c r="G368" s="164">
        <v>547.96600000000001</v>
      </c>
      <c r="H368" s="163">
        <v>214.8</v>
      </c>
      <c r="I368" s="162">
        <f t="shared" si="5"/>
        <v>39.199512378505233</v>
      </c>
    </row>
    <row r="369" spans="1:9" ht="21.75" customHeight="1">
      <c r="A369" s="169"/>
      <c r="B369" s="168" t="s">
        <v>407</v>
      </c>
      <c r="C369" s="167">
        <v>7</v>
      </c>
      <c r="D369" s="167">
        <v>1</v>
      </c>
      <c r="E369" s="166" t="s">
        <v>406</v>
      </c>
      <c r="F369" s="165">
        <v>0</v>
      </c>
      <c r="G369" s="164">
        <v>121691.565</v>
      </c>
      <c r="H369" s="163">
        <v>5548.6</v>
      </c>
      <c r="I369" s="162">
        <f t="shared" si="5"/>
        <v>4.5595600648245425</v>
      </c>
    </row>
    <row r="370" spans="1:9" ht="12.75" customHeight="1">
      <c r="A370" s="169"/>
      <c r="B370" s="168" t="s">
        <v>405</v>
      </c>
      <c r="C370" s="167">
        <v>7</v>
      </c>
      <c r="D370" s="167">
        <v>1</v>
      </c>
      <c r="E370" s="166" t="s">
        <v>404</v>
      </c>
      <c r="F370" s="165">
        <v>0</v>
      </c>
      <c r="G370" s="164">
        <v>121691.565</v>
      </c>
      <c r="H370" s="163">
        <v>5548.6</v>
      </c>
      <c r="I370" s="162">
        <f t="shared" si="5"/>
        <v>4.5595600648245425</v>
      </c>
    </row>
    <row r="371" spans="1:9" ht="21.75" customHeight="1">
      <c r="A371" s="169"/>
      <c r="B371" s="168" t="s">
        <v>132</v>
      </c>
      <c r="C371" s="167">
        <v>7</v>
      </c>
      <c r="D371" s="167">
        <v>1</v>
      </c>
      <c r="E371" s="166" t="s">
        <v>486</v>
      </c>
      <c r="F371" s="165">
        <v>0</v>
      </c>
      <c r="G371" s="164">
        <v>15571.37</v>
      </c>
      <c r="H371" s="163">
        <v>5548.6</v>
      </c>
      <c r="I371" s="162">
        <f t="shared" si="5"/>
        <v>35.633345042857499</v>
      </c>
    </row>
    <row r="372" spans="1:9" ht="21.75" customHeight="1">
      <c r="A372" s="169"/>
      <c r="B372" s="168" t="s">
        <v>114</v>
      </c>
      <c r="C372" s="167">
        <v>7</v>
      </c>
      <c r="D372" s="167">
        <v>1</v>
      </c>
      <c r="E372" s="166" t="s">
        <v>486</v>
      </c>
      <c r="F372" s="165" t="s">
        <v>113</v>
      </c>
      <c r="G372" s="164">
        <v>15571.37</v>
      </c>
      <c r="H372" s="163">
        <v>5548.6</v>
      </c>
      <c r="I372" s="162">
        <f t="shared" si="5"/>
        <v>35.633345042857499</v>
      </c>
    </row>
    <row r="373" spans="1:9" ht="12.75" customHeight="1">
      <c r="A373" s="169"/>
      <c r="B373" s="168" t="s">
        <v>112</v>
      </c>
      <c r="C373" s="167">
        <v>7</v>
      </c>
      <c r="D373" s="167">
        <v>1</v>
      </c>
      <c r="E373" s="166" t="s">
        <v>486</v>
      </c>
      <c r="F373" s="165" t="s">
        <v>111</v>
      </c>
      <c r="G373" s="164">
        <v>15571.37</v>
      </c>
      <c r="H373" s="163">
        <v>5548.6</v>
      </c>
      <c r="I373" s="162">
        <f t="shared" si="5"/>
        <v>35.633345042857499</v>
      </c>
    </row>
    <row r="374" spans="1:9" ht="42.75" customHeight="1">
      <c r="A374" s="169"/>
      <c r="B374" s="168" t="s">
        <v>110</v>
      </c>
      <c r="C374" s="167">
        <v>7</v>
      </c>
      <c r="D374" s="167">
        <v>1</v>
      </c>
      <c r="E374" s="166" t="s">
        <v>486</v>
      </c>
      <c r="F374" s="165" t="s">
        <v>109</v>
      </c>
      <c r="G374" s="164">
        <v>15571.37</v>
      </c>
      <c r="H374" s="163">
        <v>5548.6</v>
      </c>
      <c r="I374" s="162">
        <f t="shared" si="5"/>
        <v>35.633345042857499</v>
      </c>
    </row>
    <row r="375" spans="1:9" ht="21.75" customHeight="1">
      <c r="A375" s="169"/>
      <c r="B375" s="168" t="s">
        <v>266</v>
      </c>
      <c r="C375" s="167">
        <v>7</v>
      </c>
      <c r="D375" s="167">
        <v>1</v>
      </c>
      <c r="E375" s="166" t="s">
        <v>623</v>
      </c>
      <c r="F375" s="165">
        <v>0</v>
      </c>
      <c r="G375" s="164">
        <v>21619.14</v>
      </c>
      <c r="H375" s="163"/>
      <c r="I375" s="162">
        <f t="shared" si="5"/>
        <v>0</v>
      </c>
    </row>
    <row r="376" spans="1:9" ht="21.75" customHeight="1">
      <c r="A376" s="169"/>
      <c r="B376" s="168" t="s">
        <v>114</v>
      </c>
      <c r="C376" s="167">
        <v>7</v>
      </c>
      <c r="D376" s="167">
        <v>1</v>
      </c>
      <c r="E376" s="166" t="s">
        <v>623</v>
      </c>
      <c r="F376" s="165" t="s">
        <v>113</v>
      </c>
      <c r="G376" s="164">
        <v>21619.14</v>
      </c>
      <c r="H376" s="163"/>
      <c r="I376" s="162">
        <f t="shared" si="5"/>
        <v>0</v>
      </c>
    </row>
    <row r="377" spans="1:9" ht="12.75" customHeight="1">
      <c r="A377" s="169"/>
      <c r="B377" s="168" t="s">
        <v>112</v>
      </c>
      <c r="C377" s="167">
        <v>7</v>
      </c>
      <c r="D377" s="167">
        <v>1</v>
      </c>
      <c r="E377" s="166" t="s">
        <v>623</v>
      </c>
      <c r="F377" s="165" t="s">
        <v>111</v>
      </c>
      <c r="G377" s="164">
        <v>21619.14</v>
      </c>
      <c r="H377" s="163"/>
      <c r="I377" s="162">
        <f t="shared" si="5"/>
        <v>0</v>
      </c>
    </row>
    <row r="378" spans="1:9" ht="42.75" customHeight="1">
      <c r="A378" s="169"/>
      <c r="B378" s="168" t="s">
        <v>110</v>
      </c>
      <c r="C378" s="167">
        <v>7</v>
      </c>
      <c r="D378" s="167">
        <v>1</v>
      </c>
      <c r="E378" s="166" t="s">
        <v>623</v>
      </c>
      <c r="F378" s="165" t="s">
        <v>109</v>
      </c>
      <c r="G378" s="164">
        <v>21619.14</v>
      </c>
      <c r="H378" s="163"/>
      <c r="I378" s="162">
        <f t="shared" si="5"/>
        <v>0</v>
      </c>
    </row>
    <row r="379" spans="1:9" ht="21.75" customHeight="1">
      <c r="A379" s="169"/>
      <c r="B379" s="168" t="s">
        <v>152</v>
      </c>
      <c r="C379" s="167">
        <v>7</v>
      </c>
      <c r="D379" s="167">
        <v>1</v>
      </c>
      <c r="E379" s="166" t="s">
        <v>229</v>
      </c>
      <c r="F379" s="165">
        <v>0</v>
      </c>
      <c r="G379" s="164">
        <v>5804.0550000000003</v>
      </c>
      <c r="H379" s="163">
        <v>2671.4</v>
      </c>
      <c r="I379" s="162">
        <f t="shared" si="5"/>
        <v>46.026441858321462</v>
      </c>
    </row>
    <row r="380" spans="1:9" ht="21.75" customHeight="1">
      <c r="A380" s="169"/>
      <c r="B380" s="168" t="s">
        <v>114</v>
      </c>
      <c r="C380" s="167">
        <v>7</v>
      </c>
      <c r="D380" s="167">
        <v>1</v>
      </c>
      <c r="E380" s="166" t="s">
        <v>229</v>
      </c>
      <c r="F380" s="165" t="s">
        <v>113</v>
      </c>
      <c r="G380" s="164">
        <v>5804.0550000000003</v>
      </c>
      <c r="H380" s="163">
        <v>2671.4</v>
      </c>
      <c r="I380" s="162">
        <f t="shared" si="5"/>
        <v>46.026441858321462</v>
      </c>
    </row>
    <row r="381" spans="1:9" ht="12.75" customHeight="1">
      <c r="A381" s="169"/>
      <c r="B381" s="168" t="s">
        <v>112</v>
      </c>
      <c r="C381" s="167">
        <v>7</v>
      </c>
      <c r="D381" s="167">
        <v>1</v>
      </c>
      <c r="E381" s="166" t="s">
        <v>229</v>
      </c>
      <c r="F381" s="165" t="s">
        <v>111</v>
      </c>
      <c r="G381" s="164">
        <v>2229.94</v>
      </c>
      <c r="H381" s="163">
        <v>730.6</v>
      </c>
      <c r="I381" s="162">
        <f t="shared" si="5"/>
        <v>32.763213360000719</v>
      </c>
    </row>
    <row r="382" spans="1:9" ht="42.75" customHeight="1">
      <c r="A382" s="169"/>
      <c r="B382" s="168" t="s">
        <v>110</v>
      </c>
      <c r="C382" s="167">
        <v>7</v>
      </c>
      <c r="D382" s="167">
        <v>1</v>
      </c>
      <c r="E382" s="166" t="s">
        <v>229</v>
      </c>
      <c r="F382" s="165" t="s">
        <v>109</v>
      </c>
      <c r="G382" s="164">
        <v>2229.94</v>
      </c>
      <c r="H382" s="163">
        <v>730.6</v>
      </c>
      <c r="I382" s="162">
        <f t="shared" si="5"/>
        <v>32.763213360000719</v>
      </c>
    </row>
    <row r="383" spans="1:9" ht="12.75" customHeight="1">
      <c r="A383" s="169"/>
      <c r="B383" s="168" t="s">
        <v>208</v>
      </c>
      <c r="C383" s="167">
        <v>7</v>
      </c>
      <c r="D383" s="167">
        <v>1</v>
      </c>
      <c r="E383" s="166" t="s">
        <v>229</v>
      </c>
      <c r="F383" s="165" t="s">
        <v>207</v>
      </c>
      <c r="G383" s="164">
        <v>3574.1149999999998</v>
      </c>
      <c r="H383" s="163">
        <v>1940.8</v>
      </c>
      <c r="I383" s="162">
        <f t="shared" si="5"/>
        <v>54.301554370802286</v>
      </c>
    </row>
    <row r="384" spans="1:9" ht="42.75" customHeight="1">
      <c r="A384" s="169"/>
      <c r="B384" s="168" t="s">
        <v>206</v>
      </c>
      <c r="C384" s="167">
        <v>7</v>
      </c>
      <c r="D384" s="167">
        <v>1</v>
      </c>
      <c r="E384" s="166" t="s">
        <v>229</v>
      </c>
      <c r="F384" s="165" t="s">
        <v>204</v>
      </c>
      <c r="G384" s="164">
        <v>3574.1149999999998</v>
      </c>
      <c r="H384" s="163">
        <v>1940.8</v>
      </c>
      <c r="I384" s="162">
        <f t="shared" si="5"/>
        <v>54.301554370802286</v>
      </c>
    </row>
    <row r="385" spans="1:9" ht="63.75" customHeight="1">
      <c r="A385" s="169"/>
      <c r="B385" s="168" t="s">
        <v>228</v>
      </c>
      <c r="C385" s="167">
        <v>7</v>
      </c>
      <c r="D385" s="167">
        <v>1</v>
      </c>
      <c r="E385" s="166" t="s">
        <v>227</v>
      </c>
      <c r="F385" s="165">
        <v>0</v>
      </c>
      <c r="G385" s="164">
        <v>78697</v>
      </c>
      <c r="H385" s="163">
        <v>21805.7</v>
      </c>
      <c r="I385" s="162">
        <f t="shared" si="5"/>
        <v>27.70842598828418</v>
      </c>
    </row>
    <row r="386" spans="1:9" ht="21.75" customHeight="1">
      <c r="A386" s="169"/>
      <c r="B386" s="168" t="s">
        <v>114</v>
      </c>
      <c r="C386" s="167">
        <v>7</v>
      </c>
      <c r="D386" s="167">
        <v>1</v>
      </c>
      <c r="E386" s="166" t="s">
        <v>227</v>
      </c>
      <c r="F386" s="165" t="s">
        <v>113</v>
      </c>
      <c r="G386" s="164">
        <v>78697</v>
      </c>
      <c r="H386" s="163">
        <v>21805.7</v>
      </c>
      <c r="I386" s="162">
        <f t="shared" si="5"/>
        <v>27.70842598828418</v>
      </c>
    </row>
    <row r="387" spans="1:9" ht="12.75" customHeight="1">
      <c r="A387" s="169"/>
      <c r="B387" s="168" t="s">
        <v>112</v>
      </c>
      <c r="C387" s="167">
        <v>7</v>
      </c>
      <c r="D387" s="167">
        <v>1</v>
      </c>
      <c r="E387" s="166" t="s">
        <v>227</v>
      </c>
      <c r="F387" s="165" t="s">
        <v>111</v>
      </c>
      <c r="G387" s="164">
        <v>29211.33</v>
      </c>
      <c r="H387" s="163">
        <v>9062.4</v>
      </c>
      <c r="I387" s="162">
        <f t="shared" si="5"/>
        <v>31.023578864776098</v>
      </c>
    </row>
    <row r="388" spans="1:9" ht="42.75" customHeight="1">
      <c r="A388" s="169"/>
      <c r="B388" s="168" t="s">
        <v>110</v>
      </c>
      <c r="C388" s="167">
        <v>7</v>
      </c>
      <c r="D388" s="167">
        <v>1</v>
      </c>
      <c r="E388" s="166" t="s">
        <v>227</v>
      </c>
      <c r="F388" s="165" t="s">
        <v>109</v>
      </c>
      <c r="G388" s="164">
        <v>29211.33</v>
      </c>
      <c r="H388" s="163">
        <v>9062.4</v>
      </c>
      <c r="I388" s="162">
        <f t="shared" si="5"/>
        <v>31.023578864776098</v>
      </c>
    </row>
    <row r="389" spans="1:9" ht="12.75" customHeight="1">
      <c r="A389" s="169"/>
      <c r="B389" s="168" t="s">
        <v>208</v>
      </c>
      <c r="C389" s="167">
        <v>7</v>
      </c>
      <c r="D389" s="167">
        <v>1</v>
      </c>
      <c r="E389" s="166" t="s">
        <v>227</v>
      </c>
      <c r="F389" s="165" t="s">
        <v>207</v>
      </c>
      <c r="G389" s="164">
        <v>49485.67</v>
      </c>
      <c r="H389" s="163">
        <v>12743.3</v>
      </c>
      <c r="I389" s="162">
        <f t="shared" si="5"/>
        <v>25.751495331880925</v>
      </c>
    </row>
    <row r="390" spans="1:9" ht="42.75" customHeight="1">
      <c r="A390" s="169"/>
      <c r="B390" s="168" t="s">
        <v>206</v>
      </c>
      <c r="C390" s="167">
        <v>7</v>
      </c>
      <c r="D390" s="167">
        <v>1</v>
      </c>
      <c r="E390" s="166" t="s">
        <v>227</v>
      </c>
      <c r="F390" s="165" t="s">
        <v>204</v>
      </c>
      <c r="G390" s="164">
        <v>49485.67</v>
      </c>
      <c r="H390" s="163">
        <v>12743.3</v>
      </c>
      <c r="I390" s="162">
        <f t="shared" si="5"/>
        <v>25.751495331880925</v>
      </c>
    </row>
    <row r="391" spans="1:9" ht="21.75" customHeight="1">
      <c r="A391" s="169"/>
      <c r="B391" s="168" t="s">
        <v>407</v>
      </c>
      <c r="C391" s="167">
        <v>7</v>
      </c>
      <c r="D391" s="167">
        <v>1</v>
      </c>
      <c r="E391" s="166" t="s">
        <v>406</v>
      </c>
      <c r="F391" s="165">
        <v>0</v>
      </c>
      <c r="G391" s="164">
        <v>534.5</v>
      </c>
      <c r="H391" s="163"/>
      <c r="I391" s="162">
        <f t="shared" si="5"/>
        <v>0</v>
      </c>
    </row>
    <row r="392" spans="1:9" ht="12.75" customHeight="1">
      <c r="A392" s="169"/>
      <c r="B392" s="168" t="s">
        <v>405</v>
      </c>
      <c r="C392" s="167">
        <v>7</v>
      </c>
      <c r="D392" s="167">
        <v>1</v>
      </c>
      <c r="E392" s="166" t="s">
        <v>404</v>
      </c>
      <c r="F392" s="165">
        <v>0</v>
      </c>
      <c r="G392" s="164">
        <v>534.5</v>
      </c>
      <c r="H392" s="163"/>
      <c r="I392" s="162">
        <f t="shared" si="5"/>
        <v>0</v>
      </c>
    </row>
    <row r="393" spans="1:9" ht="21.75" customHeight="1">
      <c r="A393" s="169"/>
      <c r="B393" s="168" t="s">
        <v>226</v>
      </c>
      <c r="C393" s="167">
        <v>7</v>
      </c>
      <c r="D393" s="167">
        <v>1</v>
      </c>
      <c r="E393" s="166" t="s">
        <v>485</v>
      </c>
      <c r="F393" s="165">
        <v>0</v>
      </c>
      <c r="G393" s="164">
        <v>534.5</v>
      </c>
      <c r="H393" s="163"/>
      <c r="I393" s="162">
        <f t="shared" si="5"/>
        <v>0</v>
      </c>
    </row>
    <row r="394" spans="1:9" ht="21.75" customHeight="1">
      <c r="A394" s="169"/>
      <c r="B394" s="168" t="s">
        <v>114</v>
      </c>
      <c r="C394" s="167">
        <v>7</v>
      </c>
      <c r="D394" s="167">
        <v>1</v>
      </c>
      <c r="E394" s="166" t="s">
        <v>485</v>
      </c>
      <c r="F394" s="165" t="s">
        <v>113</v>
      </c>
      <c r="G394" s="164">
        <v>534.5</v>
      </c>
      <c r="H394" s="163"/>
      <c r="I394" s="162">
        <f t="shared" si="5"/>
        <v>0</v>
      </c>
    </row>
    <row r="395" spans="1:9" ht="12.75" customHeight="1">
      <c r="A395" s="169"/>
      <c r="B395" s="168" t="s">
        <v>112</v>
      </c>
      <c r="C395" s="167">
        <v>7</v>
      </c>
      <c r="D395" s="167">
        <v>1</v>
      </c>
      <c r="E395" s="166" t="s">
        <v>485</v>
      </c>
      <c r="F395" s="165" t="s">
        <v>111</v>
      </c>
      <c r="G395" s="164">
        <v>534.5</v>
      </c>
      <c r="H395" s="163"/>
      <c r="I395" s="162">
        <f t="shared" si="5"/>
        <v>0</v>
      </c>
    </row>
    <row r="396" spans="1:9" ht="12.75" customHeight="1">
      <c r="A396" s="169"/>
      <c r="B396" s="168" t="s">
        <v>603</v>
      </c>
      <c r="C396" s="167">
        <v>7</v>
      </c>
      <c r="D396" s="167">
        <v>1</v>
      </c>
      <c r="E396" s="166" t="s">
        <v>485</v>
      </c>
      <c r="F396" s="165" t="s">
        <v>602</v>
      </c>
      <c r="G396" s="164">
        <v>534.5</v>
      </c>
      <c r="H396" s="163"/>
      <c r="I396" s="162">
        <f t="shared" si="5"/>
        <v>0</v>
      </c>
    </row>
    <row r="397" spans="1:9" ht="21.75" customHeight="1">
      <c r="A397" s="169"/>
      <c r="B397" s="168" t="s">
        <v>407</v>
      </c>
      <c r="C397" s="167">
        <v>7</v>
      </c>
      <c r="D397" s="167">
        <v>1</v>
      </c>
      <c r="E397" s="166" t="s">
        <v>406</v>
      </c>
      <c r="F397" s="165">
        <v>0</v>
      </c>
      <c r="G397" s="164">
        <v>232</v>
      </c>
      <c r="H397" s="163"/>
      <c r="I397" s="162">
        <f t="shared" ref="I397:I460" si="6">H397/G397*100</f>
        <v>0</v>
      </c>
    </row>
    <row r="398" spans="1:9" ht="21.75" customHeight="1">
      <c r="A398" s="169"/>
      <c r="B398" s="168" t="s">
        <v>481</v>
      </c>
      <c r="C398" s="167">
        <v>7</v>
      </c>
      <c r="D398" s="167">
        <v>1</v>
      </c>
      <c r="E398" s="166" t="s">
        <v>480</v>
      </c>
      <c r="F398" s="165">
        <v>0</v>
      </c>
      <c r="G398" s="164">
        <v>232</v>
      </c>
      <c r="H398" s="163"/>
      <c r="I398" s="162">
        <f t="shared" si="6"/>
        <v>0</v>
      </c>
    </row>
    <row r="399" spans="1:9" ht="12.75" customHeight="1">
      <c r="A399" s="169"/>
      <c r="B399" s="168" t="s">
        <v>477</v>
      </c>
      <c r="C399" s="167">
        <v>7</v>
      </c>
      <c r="D399" s="167">
        <v>1</v>
      </c>
      <c r="E399" s="166" t="s">
        <v>248</v>
      </c>
      <c r="F399" s="165">
        <v>0</v>
      </c>
      <c r="G399" s="164">
        <v>232</v>
      </c>
      <c r="H399" s="163"/>
      <c r="I399" s="162">
        <f t="shared" si="6"/>
        <v>0</v>
      </c>
    </row>
    <row r="400" spans="1:9" ht="21.75" customHeight="1">
      <c r="A400" s="169"/>
      <c r="B400" s="168" t="s">
        <v>114</v>
      </c>
      <c r="C400" s="167">
        <v>7</v>
      </c>
      <c r="D400" s="167">
        <v>1</v>
      </c>
      <c r="E400" s="166" t="s">
        <v>248</v>
      </c>
      <c r="F400" s="165" t="s">
        <v>113</v>
      </c>
      <c r="G400" s="164">
        <v>232</v>
      </c>
      <c r="H400" s="163"/>
      <c r="I400" s="162">
        <f t="shared" si="6"/>
        <v>0</v>
      </c>
    </row>
    <row r="401" spans="1:9" ht="12.75" customHeight="1">
      <c r="A401" s="169"/>
      <c r="B401" s="168" t="s">
        <v>112</v>
      </c>
      <c r="C401" s="167">
        <v>7</v>
      </c>
      <c r="D401" s="167">
        <v>1</v>
      </c>
      <c r="E401" s="166" t="s">
        <v>248</v>
      </c>
      <c r="F401" s="165" t="s">
        <v>111</v>
      </c>
      <c r="G401" s="164">
        <v>232</v>
      </c>
      <c r="H401" s="163"/>
      <c r="I401" s="162">
        <f t="shared" si="6"/>
        <v>0</v>
      </c>
    </row>
    <row r="402" spans="1:9" ht="42.75" customHeight="1">
      <c r="A402" s="169"/>
      <c r="B402" s="168" t="s">
        <v>110</v>
      </c>
      <c r="C402" s="167">
        <v>7</v>
      </c>
      <c r="D402" s="167">
        <v>1</v>
      </c>
      <c r="E402" s="166" t="s">
        <v>248</v>
      </c>
      <c r="F402" s="165" t="s">
        <v>109</v>
      </c>
      <c r="G402" s="164">
        <v>232</v>
      </c>
      <c r="H402" s="163"/>
      <c r="I402" s="162">
        <f t="shared" si="6"/>
        <v>0</v>
      </c>
    </row>
    <row r="403" spans="1:9" ht="21.75" customHeight="1">
      <c r="A403" s="169"/>
      <c r="B403" s="168" t="s">
        <v>407</v>
      </c>
      <c r="C403" s="167">
        <v>7</v>
      </c>
      <c r="D403" s="167">
        <v>1</v>
      </c>
      <c r="E403" s="166" t="s">
        <v>406</v>
      </c>
      <c r="F403" s="165">
        <v>0</v>
      </c>
      <c r="G403" s="164">
        <v>170</v>
      </c>
      <c r="H403" s="163">
        <v>8.3000000000000007</v>
      </c>
      <c r="I403" s="162">
        <f t="shared" si="6"/>
        <v>4.882352941176471</v>
      </c>
    </row>
    <row r="404" spans="1:9" ht="32.25" customHeight="1">
      <c r="A404" s="169"/>
      <c r="B404" s="168" t="s">
        <v>476</v>
      </c>
      <c r="C404" s="167">
        <v>7</v>
      </c>
      <c r="D404" s="167">
        <v>1</v>
      </c>
      <c r="E404" s="166" t="s">
        <v>475</v>
      </c>
      <c r="F404" s="165">
        <v>0</v>
      </c>
      <c r="G404" s="164">
        <v>170</v>
      </c>
      <c r="H404" s="163">
        <v>8.3000000000000007</v>
      </c>
      <c r="I404" s="162">
        <f t="shared" si="6"/>
        <v>4.882352941176471</v>
      </c>
    </row>
    <row r="405" spans="1:9" ht="12.75" customHeight="1">
      <c r="A405" s="169"/>
      <c r="B405" s="168" t="s">
        <v>384</v>
      </c>
      <c r="C405" s="167">
        <v>7</v>
      </c>
      <c r="D405" s="167">
        <v>1</v>
      </c>
      <c r="E405" s="166" t="s">
        <v>474</v>
      </c>
      <c r="F405" s="165">
        <v>0</v>
      </c>
      <c r="G405" s="164">
        <v>170</v>
      </c>
      <c r="H405" s="163">
        <v>8.3000000000000007</v>
      </c>
      <c r="I405" s="162">
        <f t="shared" si="6"/>
        <v>4.882352941176471</v>
      </c>
    </row>
    <row r="406" spans="1:9" ht="21.75" customHeight="1">
      <c r="A406" s="169"/>
      <c r="B406" s="168" t="s">
        <v>114</v>
      </c>
      <c r="C406" s="167">
        <v>7</v>
      </c>
      <c r="D406" s="167">
        <v>1</v>
      </c>
      <c r="E406" s="166" t="s">
        <v>474</v>
      </c>
      <c r="F406" s="165" t="s">
        <v>113</v>
      </c>
      <c r="G406" s="164">
        <v>170</v>
      </c>
      <c r="H406" s="163">
        <v>8.3000000000000007</v>
      </c>
      <c r="I406" s="162">
        <f t="shared" si="6"/>
        <v>4.882352941176471</v>
      </c>
    </row>
    <row r="407" spans="1:9" ht="12.75" customHeight="1">
      <c r="A407" s="169"/>
      <c r="B407" s="168" t="s">
        <v>112</v>
      </c>
      <c r="C407" s="167">
        <v>7</v>
      </c>
      <c r="D407" s="167">
        <v>1</v>
      </c>
      <c r="E407" s="166" t="s">
        <v>474</v>
      </c>
      <c r="F407" s="165" t="s">
        <v>111</v>
      </c>
      <c r="G407" s="164">
        <v>170</v>
      </c>
      <c r="H407" s="163">
        <v>8.3000000000000007</v>
      </c>
      <c r="I407" s="162">
        <f t="shared" si="6"/>
        <v>4.882352941176471</v>
      </c>
    </row>
    <row r="408" spans="1:9" ht="42.75" customHeight="1">
      <c r="A408" s="169"/>
      <c r="B408" s="168" t="s">
        <v>110</v>
      </c>
      <c r="C408" s="167">
        <v>7</v>
      </c>
      <c r="D408" s="167">
        <v>1</v>
      </c>
      <c r="E408" s="166" t="s">
        <v>474</v>
      </c>
      <c r="F408" s="165" t="s">
        <v>109</v>
      </c>
      <c r="G408" s="164">
        <v>170</v>
      </c>
      <c r="H408" s="163">
        <v>8.3000000000000007</v>
      </c>
      <c r="I408" s="162">
        <f t="shared" si="6"/>
        <v>4.882352941176471</v>
      </c>
    </row>
    <row r="409" spans="1:9" ht="12.75" customHeight="1">
      <c r="A409" s="169"/>
      <c r="B409" s="175" t="s">
        <v>225</v>
      </c>
      <c r="C409" s="174">
        <v>7</v>
      </c>
      <c r="D409" s="174">
        <v>2</v>
      </c>
      <c r="E409" s="173">
        <v>0</v>
      </c>
      <c r="F409" s="172">
        <v>0</v>
      </c>
      <c r="G409" s="171">
        <v>342877.01199999999</v>
      </c>
      <c r="H409" s="170">
        <v>90250.2</v>
      </c>
      <c r="I409" s="162">
        <f t="shared" si="6"/>
        <v>26.321449628124967</v>
      </c>
    </row>
    <row r="410" spans="1:9" ht="21.75" customHeight="1">
      <c r="A410" s="169"/>
      <c r="B410" s="168" t="s">
        <v>407</v>
      </c>
      <c r="C410" s="167">
        <v>7</v>
      </c>
      <c r="D410" s="167">
        <v>2</v>
      </c>
      <c r="E410" s="166" t="s">
        <v>406</v>
      </c>
      <c r="F410" s="165">
        <v>0</v>
      </c>
      <c r="G410" s="164">
        <v>14646.966</v>
      </c>
      <c r="H410" s="163">
        <f>H411</f>
        <v>4959.7000000000007</v>
      </c>
      <c r="I410" s="162">
        <f t="shared" si="6"/>
        <v>33.861620215408436</v>
      </c>
    </row>
    <row r="411" spans="1:9" ht="12.75" customHeight="1">
      <c r="A411" s="169"/>
      <c r="B411" s="168" t="s">
        <v>422</v>
      </c>
      <c r="C411" s="167">
        <v>7</v>
      </c>
      <c r="D411" s="167">
        <v>2</v>
      </c>
      <c r="E411" s="166" t="s">
        <v>421</v>
      </c>
      <c r="F411" s="165">
        <v>0</v>
      </c>
      <c r="G411" s="164">
        <v>14646.966</v>
      </c>
      <c r="H411" s="163">
        <f>H412+H416</f>
        <v>4959.7000000000007</v>
      </c>
      <c r="I411" s="162">
        <f t="shared" si="6"/>
        <v>33.861620215408436</v>
      </c>
    </row>
    <row r="412" spans="1:9" ht="21.75" customHeight="1">
      <c r="A412" s="169"/>
      <c r="B412" s="168" t="s">
        <v>211</v>
      </c>
      <c r="C412" s="167">
        <v>7</v>
      </c>
      <c r="D412" s="167">
        <v>2</v>
      </c>
      <c r="E412" s="166" t="s">
        <v>224</v>
      </c>
      <c r="F412" s="165">
        <v>0</v>
      </c>
      <c r="G412" s="164">
        <v>6213</v>
      </c>
      <c r="H412" s="163">
        <v>2517.3000000000002</v>
      </c>
      <c r="I412" s="162">
        <f t="shared" si="6"/>
        <v>40.516658619024632</v>
      </c>
    </row>
    <row r="413" spans="1:9" ht="21.75" customHeight="1">
      <c r="A413" s="169"/>
      <c r="B413" s="168" t="s">
        <v>114</v>
      </c>
      <c r="C413" s="167">
        <v>7</v>
      </c>
      <c r="D413" s="167">
        <v>2</v>
      </c>
      <c r="E413" s="166" t="s">
        <v>224</v>
      </c>
      <c r="F413" s="165" t="s">
        <v>113</v>
      </c>
      <c r="G413" s="164">
        <v>6213</v>
      </c>
      <c r="H413" s="163">
        <v>2517.3000000000002</v>
      </c>
      <c r="I413" s="162">
        <f t="shared" si="6"/>
        <v>40.516658619024632</v>
      </c>
    </row>
    <row r="414" spans="1:9" ht="12.75" customHeight="1">
      <c r="A414" s="169"/>
      <c r="B414" s="168" t="s">
        <v>112</v>
      </c>
      <c r="C414" s="167">
        <v>7</v>
      </c>
      <c r="D414" s="167">
        <v>2</v>
      </c>
      <c r="E414" s="166" t="s">
        <v>224</v>
      </c>
      <c r="F414" s="165" t="s">
        <v>111</v>
      </c>
      <c r="G414" s="164">
        <v>6213</v>
      </c>
      <c r="H414" s="163">
        <v>2517.3000000000002</v>
      </c>
      <c r="I414" s="162">
        <f t="shared" si="6"/>
        <v>40.516658619024632</v>
      </c>
    </row>
    <row r="415" spans="1:9" ht="42.75" customHeight="1">
      <c r="A415" s="169"/>
      <c r="B415" s="168" t="s">
        <v>110</v>
      </c>
      <c r="C415" s="167">
        <v>7</v>
      </c>
      <c r="D415" s="167">
        <v>2</v>
      </c>
      <c r="E415" s="166" t="s">
        <v>224</v>
      </c>
      <c r="F415" s="165" t="s">
        <v>109</v>
      </c>
      <c r="G415" s="164">
        <v>6213</v>
      </c>
      <c r="H415" s="163">
        <v>2517.3000000000002</v>
      </c>
      <c r="I415" s="162">
        <f t="shared" si="6"/>
        <v>40.516658619024632</v>
      </c>
    </row>
    <row r="416" spans="1:9" ht="21.75" customHeight="1">
      <c r="A416" s="169"/>
      <c r="B416" s="168" t="s">
        <v>156</v>
      </c>
      <c r="C416" s="167">
        <v>7</v>
      </c>
      <c r="D416" s="167">
        <v>2</v>
      </c>
      <c r="E416" s="166" t="s">
        <v>223</v>
      </c>
      <c r="F416" s="165">
        <v>0</v>
      </c>
      <c r="G416" s="164">
        <v>8394.9599999999991</v>
      </c>
      <c r="H416" s="163">
        <v>2442.4</v>
      </c>
      <c r="I416" s="162">
        <f t="shared" si="6"/>
        <v>29.093646664188995</v>
      </c>
    </row>
    <row r="417" spans="1:9" ht="21.75" customHeight="1">
      <c r="A417" s="169"/>
      <c r="B417" s="168" t="s">
        <v>114</v>
      </c>
      <c r="C417" s="167">
        <v>7</v>
      </c>
      <c r="D417" s="167">
        <v>2</v>
      </c>
      <c r="E417" s="166" t="s">
        <v>223</v>
      </c>
      <c r="F417" s="165" t="s">
        <v>113</v>
      </c>
      <c r="G417" s="164">
        <v>8394.9599999999991</v>
      </c>
      <c r="H417" s="163">
        <v>2442.4</v>
      </c>
      <c r="I417" s="162">
        <f t="shared" si="6"/>
        <v>29.093646664188995</v>
      </c>
    </row>
    <row r="418" spans="1:9" ht="12.75" customHeight="1">
      <c r="A418" s="169"/>
      <c r="B418" s="168" t="s">
        <v>112</v>
      </c>
      <c r="C418" s="167">
        <v>7</v>
      </c>
      <c r="D418" s="167">
        <v>2</v>
      </c>
      <c r="E418" s="166" t="s">
        <v>223</v>
      </c>
      <c r="F418" s="165" t="s">
        <v>111</v>
      </c>
      <c r="G418" s="164">
        <v>8394.9599999999991</v>
      </c>
      <c r="H418" s="163">
        <v>2442.4</v>
      </c>
      <c r="I418" s="162">
        <f t="shared" si="6"/>
        <v>29.093646664188995</v>
      </c>
    </row>
    <row r="419" spans="1:9" ht="42.75" customHeight="1">
      <c r="A419" s="169"/>
      <c r="B419" s="168" t="s">
        <v>110</v>
      </c>
      <c r="C419" s="167">
        <v>7</v>
      </c>
      <c r="D419" s="167">
        <v>2</v>
      </c>
      <c r="E419" s="166" t="s">
        <v>223</v>
      </c>
      <c r="F419" s="165" t="s">
        <v>109</v>
      </c>
      <c r="G419" s="164">
        <v>8394.9599999999991</v>
      </c>
      <c r="H419" s="163">
        <v>2442.4</v>
      </c>
      <c r="I419" s="162">
        <f t="shared" si="6"/>
        <v>29.093646664188995</v>
      </c>
    </row>
    <row r="420" spans="1:9" ht="32.25" customHeight="1">
      <c r="A420" s="169"/>
      <c r="B420" s="168" t="s">
        <v>222</v>
      </c>
      <c r="C420" s="167">
        <v>7</v>
      </c>
      <c r="D420" s="167">
        <v>2</v>
      </c>
      <c r="E420" s="166" t="s">
        <v>221</v>
      </c>
      <c r="F420" s="165">
        <v>0</v>
      </c>
      <c r="G420" s="164">
        <v>39.006</v>
      </c>
      <c r="H420" s="163"/>
      <c r="I420" s="162">
        <f t="shared" si="6"/>
        <v>0</v>
      </c>
    </row>
    <row r="421" spans="1:9" ht="21.75" customHeight="1">
      <c r="A421" s="169"/>
      <c r="B421" s="168" t="s">
        <v>114</v>
      </c>
      <c r="C421" s="167">
        <v>7</v>
      </c>
      <c r="D421" s="167">
        <v>2</v>
      </c>
      <c r="E421" s="166" t="s">
        <v>221</v>
      </c>
      <c r="F421" s="165" t="s">
        <v>113</v>
      </c>
      <c r="G421" s="164">
        <v>39.006</v>
      </c>
      <c r="H421" s="163"/>
      <c r="I421" s="162">
        <f t="shared" si="6"/>
        <v>0</v>
      </c>
    </row>
    <row r="422" spans="1:9" ht="12.75" customHeight="1">
      <c r="A422" s="169"/>
      <c r="B422" s="168" t="s">
        <v>112</v>
      </c>
      <c r="C422" s="167">
        <v>7</v>
      </c>
      <c r="D422" s="167">
        <v>2</v>
      </c>
      <c r="E422" s="166" t="s">
        <v>221</v>
      </c>
      <c r="F422" s="165" t="s">
        <v>111</v>
      </c>
      <c r="G422" s="164">
        <v>39.006</v>
      </c>
      <c r="H422" s="163"/>
      <c r="I422" s="162">
        <f t="shared" si="6"/>
        <v>0</v>
      </c>
    </row>
    <row r="423" spans="1:9" ht="42.75" customHeight="1">
      <c r="A423" s="169"/>
      <c r="B423" s="168" t="s">
        <v>110</v>
      </c>
      <c r="C423" s="167">
        <v>7</v>
      </c>
      <c r="D423" s="167">
        <v>2</v>
      </c>
      <c r="E423" s="166" t="s">
        <v>221</v>
      </c>
      <c r="F423" s="165" t="s">
        <v>109</v>
      </c>
      <c r="G423" s="164">
        <v>39.006</v>
      </c>
      <c r="H423" s="163"/>
      <c r="I423" s="162">
        <f t="shared" si="6"/>
        <v>0</v>
      </c>
    </row>
    <row r="424" spans="1:9" ht="21.75" customHeight="1">
      <c r="A424" s="169"/>
      <c r="B424" s="168" t="s">
        <v>407</v>
      </c>
      <c r="C424" s="167">
        <v>7</v>
      </c>
      <c r="D424" s="167">
        <v>2</v>
      </c>
      <c r="E424" s="166" t="s">
        <v>406</v>
      </c>
      <c r="F424" s="165">
        <v>0</v>
      </c>
      <c r="G424" s="164">
        <v>325353.04599999997</v>
      </c>
      <c r="H424" s="163">
        <f>H425</f>
        <v>85102.6</v>
      </c>
      <c r="I424" s="162">
        <f t="shared" si="6"/>
        <v>26.157001154985348</v>
      </c>
    </row>
    <row r="425" spans="1:9" ht="12.75" customHeight="1">
      <c r="A425" s="169"/>
      <c r="B425" s="168" t="s">
        <v>422</v>
      </c>
      <c r="C425" s="167">
        <v>7</v>
      </c>
      <c r="D425" s="167">
        <v>2</v>
      </c>
      <c r="E425" s="166" t="s">
        <v>421</v>
      </c>
      <c r="F425" s="165">
        <v>0</v>
      </c>
      <c r="G425" s="164">
        <v>325353.04599999997</v>
      </c>
      <c r="H425" s="163">
        <f>H426+H434</f>
        <v>85102.6</v>
      </c>
      <c r="I425" s="162">
        <f t="shared" si="6"/>
        <v>26.157001154985348</v>
      </c>
    </row>
    <row r="426" spans="1:9" ht="21.75" customHeight="1">
      <c r="A426" s="169"/>
      <c r="B426" s="168" t="s">
        <v>152</v>
      </c>
      <c r="C426" s="167">
        <v>7</v>
      </c>
      <c r="D426" s="167">
        <v>2</v>
      </c>
      <c r="E426" s="166" t="s">
        <v>220</v>
      </c>
      <c r="F426" s="165">
        <v>0</v>
      </c>
      <c r="G426" s="164">
        <v>16306.745999999999</v>
      </c>
      <c r="H426" s="163">
        <v>5726.3</v>
      </c>
      <c r="I426" s="162">
        <f t="shared" si="6"/>
        <v>35.116141503645181</v>
      </c>
    </row>
    <row r="427" spans="1:9" ht="21.75" customHeight="1">
      <c r="A427" s="169"/>
      <c r="B427" s="168" t="s">
        <v>114</v>
      </c>
      <c r="C427" s="167">
        <v>7</v>
      </c>
      <c r="D427" s="167">
        <v>2</v>
      </c>
      <c r="E427" s="166" t="s">
        <v>220</v>
      </c>
      <c r="F427" s="165" t="s">
        <v>113</v>
      </c>
      <c r="G427" s="164">
        <v>16306.745999999999</v>
      </c>
      <c r="H427" s="163">
        <v>5726.3</v>
      </c>
      <c r="I427" s="162">
        <f t="shared" si="6"/>
        <v>35.116141503645181</v>
      </c>
    </row>
    <row r="428" spans="1:9" ht="12.75" customHeight="1">
      <c r="A428" s="169"/>
      <c r="B428" s="168" t="s">
        <v>112</v>
      </c>
      <c r="C428" s="167">
        <v>7</v>
      </c>
      <c r="D428" s="167">
        <v>2</v>
      </c>
      <c r="E428" s="166" t="s">
        <v>220</v>
      </c>
      <c r="F428" s="165" t="s">
        <v>111</v>
      </c>
      <c r="G428" s="164">
        <v>16306.745999999999</v>
      </c>
      <c r="H428" s="163">
        <v>5726.3</v>
      </c>
      <c r="I428" s="162">
        <f t="shared" si="6"/>
        <v>35.116141503645181</v>
      </c>
    </row>
    <row r="429" spans="1:9" ht="42.75" customHeight="1">
      <c r="A429" s="169"/>
      <c r="B429" s="168" t="s">
        <v>110</v>
      </c>
      <c r="C429" s="167">
        <v>7</v>
      </c>
      <c r="D429" s="167">
        <v>2</v>
      </c>
      <c r="E429" s="166" t="s">
        <v>220</v>
      </c>
      <c r="F429" s="165" t="s">
        <v>109</v>
      </c>
      <c r="G429" s="164">
        <v>16306.745999999999</v>
      </c>
      <c r="H429" s="163">
        <v>5726.3</v>
      </c>
      <c r="I429" s="162">
        <f t="shared" si="6"/>
        <v>35.116141503645181</v>
      </c>
    </row>
    <row r="430" spans="1:9" ht="32.25" customHeight="1">
      <c r="A430" s="169"/>
      <c r="B430" s="168" t="s">
        <v>219</v>
      </c>
      <c r="C430" s="167">
        <v>7</v>
      </c>
      <c r="D430" s="167">
        <v>2</v>
      </c>
      <c r="E430" s="166" t="s">
        <v>218</v>
      </c>
      <c r="F430" s="165">
        <v>0</v>
      </c>
      <c r="G430" s="164">
        <v>1313.3</v>
      </c>
      <c r="H430" s="163"/>
      <c r="I430" s="162">
        <f t="shared" si="6"/>
        <v>0</v>
      </c>
    </row>
    <row r="431" spans="1:9" ht="21.75" customHeight="1">
      <c r="A431" s="169"/>
      <c r="B431" s="168" t="s">
        <v>114</v>
      </c>
      <c r="C431" s="167">
        <v>7</v>
      </c>
      <c r="D431" s="167">
        <v>2</v>
      </c>
      <c r="E431" s="166" t="s">
        <v>218</v>
      </c>
      <c r="F431" s="165" t="s">
        <v>113</v>
      </c>
      <c r="G431" s="164">
        <v>1313.3</v>
      </c>
      <c r="H431" s="163"/>
      <c r="I431" s="162">
        <f t="shared" si="6"/>
        <v>0</v>
      </c>
    </row>
    <row r="432" spans="1:9" ht="12.75" customHeight="1">
      <c r="A432" s="169"/>
      <c r="B432" s="168" t="s">
        <v>112</v>
      </c>
      <c r="C432" s="167">
        <v>7</v>
      </c>
      <c r="D432" s="167">
        <v>2</v>
      </c>
      <c r="E432" s="166" t="s">
        <v>218</v>
      </c>
      <c r="F432" s="165" t="s">
        <v>111</v>
      </c>
      <c r="G432" s="164">
        <v>1313.3</v>
      </c>
      <c r="H432" s="163"/>
      <c r="I432" s="162">
        <f t="shared" si="6"/>
        <v>0</v>
      </c>
    </row>
    <row r="433" spans="1:9" ht="42.75" customHeight="1">
      <c r="A433" s="169"/>
      <c r="B433" s="168" t="s">
        <v>110</v>
      </c>
      <c r="C433" s="167">
        <v>7</v>
      </c>
      <c r="D433" s="167">
        <v>2</v>
      </c>
      <c r="E433" s="166" t="s">
        <v>218</v>
      </c>
      <c r="F433" s="165" t="s">
        <v>109</v>
      </c>
      <c r="G433" s="164">
        <v>1313.3</v>
      </c>
      <c r="H433" s="163"/>
      <c r="I433" s="162">
        <f t="shared" si="6"/>
        <v>0</v>
      </c>
    </row>
    <row r="434" spans="1:9" ht="63.75" customHeight="1">
      <c r="A434" s="169"/>
      <c r="B434" s="168" t="s">
        <v>217</v>
      </c>
      <c r="C434" s="167">
        <v>7</v>
      </c>
      <c r="D434" s="167">
        <v>2</v>
      </c>
      <c r="E434" s="166" t="s">
        <v>216</v>
      </c>
      <c r="F434" s="165">
        <v>0</v>
      </c>
      <c r="G434" s="164">
        <v>307733</v>
      </c>
      <c r="H434" s="163">
        <v>79376.3</v>
      </c>
      <c r="I434" s="162">
        <f t="shared" si="6"/>
        <v>25.793886258542308</v>
      </c>
    </row>
    <row r="435" spans="1:9" ht="21.75" customHeight="1">
      <c r="A435" s="169"/>
      <c r="B435" s="168" t="s">
        <v>114</v>
      </c>
      <c r="C435" s="167">
        <v>7</v>
      </c>
      <c r="D435" s="167">
        <v>2</v>
      </c>
      <c r="E435" s="166" t="s">
        <v>216</v>
      </c>
      <c r="F435" s="165" t="s">
        <v>113</v>
      </c>
      <c r="G435" s="164">
        <v>307733</v>
      </c>
      <c r="H435" s="163">
        <v>79376.3</v>
      </c>
      <c r="I435" s="162">
        <f t="shared" si="6"/>
        <v>25.793886258542308</v>
      </c>
    </row>
    <row r="436" spans="1:9" ht="12.75" customHeight="1">
      <c r="A436" s="169"/>
      <c r="B436" s="168" t="s">
        <v>112</v>
      </c>
      <c r="C436" s="167">
        <v>7</v>
      </c>
      <c r="D436" s="167">
        <v>2</v>
      </c>
      <c r="E436" s="166" t="s">
        <v>216</v>
      </c>
      <c r="F436" s="165" t="s">
        <v>111</v>
      </c>
      <c r="G436" s="164">
        <v>307733</v>
      </c>
      <c r="H436" s="163">
        <v>79376.3</v>
      </c>
      <c r="I436" s="162">
        <f t="shared" si="6"/>
        <v>25.793886258542308</v>
      </c>
    </row>
    <row r="437" spans="1:9" ht="42.75" customHeight="1">
      <c r="A437" s="169"/>
      <c r="B437" s="168" t="s">
        <v>110</v>
      </c>
      <c r="C437" s="167">
        <v>7</v>
      </c>
      <c r="D437" s="167">
        <v>2</v>
      </c>
      <c r="E437" s="166" t="s">
        <v>216</v>
      </c>
      <c r="F437" s="165" t="s">
        <v>109</v>
      </c>
      <c r="G437" s="164">
        <v>307733</v>
      </c>
      <c r="H437" s="163">
        <v>79376.3</v>
      </c>
      <c r="I437" s="162">
        <f t="shared" si="6"/>
        <v>25.793886258542308</v>
      </c>
    </row>
    <row r="438" spans="1:9" ht="21.75" customHeight="1">
      <c r="A438" s="169"/>
      <c r="B438" s="168" t="s">
        <v>407</v>
      </c>
      <c r="C438" s="167">
        <v>7</v>
      </c>
      <c r="D438" s="167">
        <v>2</v>
      </c>
      <c r="E438" s="166" t="s">
        <v>406</v>
      </c>
      <c r="F438" s="165">
        <v>0</v>
      </c>
      <c r="G438" s="164">
        <v>2110</v>
      </c>
      <c r="H438" s="163"/>
      <c r="I438" s="162">
        <f t="shared" si="6"/>
        <v>0</v>
      </c>
    </row>
    <row r="439" spans="1:9" ht="12.75" customHeight="1">
      <c r="A439" s="169"/>
      <c r="B439" s="168" t="s">
        <v>422</v>
      </c>
      <c r="C439" s="167">
        <v>7</v>
      </c>
      <c r="D439" s="167">
        <v>2</v>
      </c>
      <c r="E439" s="166" t="s">
        <v>421</v>
      </c>
      <c r="F439" s="165">
        <v>0</v>
      </c>
      <c r="G439" s="164">
        <v>2110</v>
      </c>
      <c r="H439" s="163"/>
      <c r="I439" s="162">
        <f t="shared" si="6"/>
        <v>0</v>
      </c>
    </row>
    <row r="440" spans="1:9" ht="32.25" customHeight="1">
      <c r="A440" s="169"/>
      <c r="B440" s="168" t="s">
        <v>104</v>
      </c>
      <c r="C440" s="167">
        <v>7</v>
      </c>
      <c r="D440" s="167">
        <v>2</v>
      </c>
      <c r="E440" s="166" t="s">
        <v>215</v>
      </c>
      <c r="F440" s="165">
        <v>0</v>
      </c>
      <c r="G440" s="164">
        <v>2110</v>
      </c>
      <c r="H440" s="163"/>
      <c r="I440" s="162">
        <f t="shared" si="6"/>
        <v>0</v>
      </c>
    </row>
    <row r="441" spans="1:9" ht="21.75" customHeight="1">
      <c r="A441" s="169"/>
      <c r="B441" s="168" t="s">
        <v>114</v>
      </c>
      <c r="C441" s="167">
        <v>7</v>
      </c>
      <c r="D441" s="167">
        <v>2</v>
      </c>
      <c r="E441" s="166" t="s">
        <v>215</v>
      </c>
      <c r="F441" s="165" t="s">
        <v>113</v>
      </c>
      <c r="G441" s="164">
        <v>2110</v>
      </c>
      <c r="H441" s="163"/>
      <c r="I441" s="162">
        <f t="shared" si="6"/>
        <v>0</v>
      </c>
    </row>
    <row r="442" spans="1:9" ht="12.75" customHeight="1">
      <c r="A442" s="169"/>
      <c r="B442" s="168" t="s">
        <v>112</v>
      </c>
      <c r="C442" s="167">
        <v>7</v>
      </c>
      <c r="D442" s="167">
        <v>2</v>
      </c>
      <c r="E442" s="166" t="s">
        <v>215</v>
      </c>
      <c r="F442" s="165" t="s">
        <v>111</v>
      </c>
      <c r="G442" s="164">
        <v>2110</v>
      </c>
      <c r="H442" s="163"/>
      <c r="I442" s="162">
        <f t="shared" si="6"/>
        <v>0</v>
      </c>
    </row>
    <row r="443" spans="1:9" ht="12.75" customHeight="1">
      <c r="A443" s="169"/>
      <c r="B443" s="168" t="s">
        <v>603</v>
      </c>
      <c r="C443" s="167">
        <v>7</v>
      </c>
      <c r="D443" s="167">
        <v>2</v>
      </c>
      <c r="E443" s="166" t="s">
        <v>215</v>
      </c>
      <c r="F443" s="165" t="s">
        <v>602</v>
      </c>
      <c r="G443" s="164">
        <v>2110</v>
      </c>
      <c r="H443" s="163"/>
      <c r="I443" s="162">
        <f t="shared" si="6"/>
        <v>0</v>
      </c>
    </row>
    <row r="444" spans="1:9" ht="21.75" customHeight="1">
      <c r="A444" s="169"/>
      <c r="B444" s="168" t="s">
        <v>407</v>
      </c>
      <c r="C444" s="167">
        <v>7</v>
      </c>
      <c r="D444" s="167">
        <v>2</v>
      </c>
      <c r="E444" s="166" t="s">
        <v>406</v>
      </c>
      <c r="F444" s="165">
        <v>0</v>
      </c>
      <c r="G444" s="164">
        <v>79</v>
      </c>
      <c r="H444" s="163"/>
      <c r="I444" s="162">
        <f t="shared" si="6"/>
        <v>0</v>
      </c>
    </row>
    <row r="445" spans="1:9" ht="21.75" customHeight="1">
      <c r="A445" s="169"/>
      <c r="B445" s="168" t="s">
        <v>484</v>
      </c>
      <c r="C445" s="167">
        <v>7</v>
      </c>
      <c r="D445" s="167">
        <v>2</v>
      </c>
      <c r="E445" s="166" t="s">
        <v>483</v>
      </c>
      <c r="F445" s="165">
        <v>0</v>
      </c>
      <c r="G445" s="164">
        <v>79</v>
      </c>
      <c r="H445" s="163"/>
      <c r="I445" s="162">
        <f t="shared" si="6"/>
        <v>0</v>
      </c>
    </row>
    <row r="446" spans="1:9" ht="12.75" customHeight="1">
      <c r="A446" s="169"/>
      <c r="B446" s="168" t="s">
        <v>477</v>
      </c>
      <c r="C446" s="167">
        <v>7</v>
      </c>
      <c r="D446" s="167">
        <v>2</v>
      </c>
      <c r="E446" s="166" t="s">
        <v>482</v>
      </c>
      <c r="F446" s="165">
        <v>0</v>
      </c>
      <c r="G446" s="164">
        <v>79</v>
      </c>
      <c r="H446" s="163"/>
      <c r="I446" s="162">
        <f t="shared" si="6"/>
        <v>0</v>
      </c>
    </row>
    <row r="447" spans="1:9" ht="21.75" customHeight="1">
      <c r="A447" s="169"/>
      <c r="B447" s="168" t="s">
        <v>114</v>
      </c>
      <c r="C447" s="167">
        <v>7</v>
      </c>
      <c r="D447" s="167">
        <v>2</v>
      </c>
      <c r="E447" s="166" t="s">
        <v>482</v>
      </c>
      <c r="F447" s="165" t="s">
        <v>113</v>
      </c>
      <c r="G447" s="164">
        <v>79</v>
      </c>
      <c r="H447" s="163"/>
      <c r="I447" s="162">
        <f t="shared" si="6"/>
        <v>0</v>
      </c>
    </row>
    <row r="448" spans="1:9" ht="12.75" customHeight="1">
      <c r="A448" s="169"/>
      <c r="B448" s="168" t="s">
        <v>112</v>
      </c>
      <c r="C448" s="167">
        <v>7</v>
      </c>
      <c r="D448" s="167">
        <v>2</v>
      </c>
      <c r="E448" s="166" t="s">
        <v>482</v>
      </c>
      <c r="F448" s="165" t="s">
        <v>111</v>
      </c>
      <c r="G448" s="164">
        <v>79</v>
      </c>
      <c r="H448" s="163"/>
      <c r="I448" s="162">
        <f t="shared" si="6"/>
        <v>0</v>
      </c>
    </row>
    <row r="449" spans="1:9" ht="42.75" customHeight="1">
      <c r="A449" s="169"/>
      <c r="B449" s="168" t="s">
        <v>110</v>
      </c>
      <c r="C449" s="167">
        <v>7</v>
      </c>
      <c r="D449" s="167">
        <v>2</v>
      </c>
      <c r="E449" s="166" t="s">
        <v>482</v>
      </c>
      <c r="F449" s="165" t="s">
        <v>109</v>
      </c>
      <c r="G449" s="164">
        <v>79</v>
      </c>
      <c r="H449" s="163"/>
      <c r="I449" s="162">
        <f t="shared" si="6"/>
        <v>0</v>
      </c>
    </row>
    <row r="450" spans="1:9" ht="21.75" customHeight="1">
      <c r="A450" s="169"/>
      <c r="B450" s="168" t="s">
        <v>407</v>
      </c>
      <c r="C450" s="167">
        <v>7</v>
      </c>
      <c r="D450" s="167">
        <v>2</v>
      </c>
      <c r="E450" s="166" t="s">
        <v>406</v>
      </c>
      <c r="F450" s="165">
        <v>0</v>
      </c>
      <c r="G450" s="164">
        <v>230</v>
      </c>
      <c r="H450" s="163">
        <v>111.3</v>
      </c>
      <c r="I450" s="162">
        <f t="shared" si="6"/>
        <v>48.391304347826086</v>
      </c>
    </row>
    <row r="451" spans="1:9" ht="21.75" customHeight="1">
      <c r="A451" s="169"/>
      <c r="B451" s="168" t="s">
        <v>481</v>
      </c>
      <c r="C451" s="167">
        <v>7</v>
      </c>
      <c r="D451" s="167">
        <v>2</v>
      </c>
      <c r="E451" s="166" t="s">
        <v>480</v>
      </c>
      <c r="F451" s="165">
        <v>0</v>
      </c>
      <c r="G451" s="164">
        <v>230</v>
      </c>
      <c r="H451" s="163">
        <v>111.3</v>
      </c>
      <c r="I451" s="162">
        <f t="shared" si="6"/>
        <v>48.391304347826086</v>
      </c>
    </row>
    <row r="452" spans="1:9" ht="12.75" customHeight="1">
      <c r="A452" s="169"/>
      <c r="B452" s="168" t="s">
        <v>477</v>
      </c>
      <c r="C452" s="167">
        <v>7</v>
      </c>
      <c r="D452" s="167">
        <v>2</v>
      </c>
      <c r="E452" s="166" t="s">
        <v>248</v>
      </c>
      <c r="F452" s="165">
        <v>0</v>
      </c>
      <c r="G452" s="164">
        <v>230</v>
      </c>
      <c r="H452" s="163">
        <v>111.3</v>
      </c>
      <c r="I452" s="162">
        <f t="shared" si="6"/>
        <v>48.391304347826086</v>
      </c>
    </row>
    <row r="453" spans="1:9" ht="21.75" customHeight="1">
      <c r="A453" s="169"/>
      <c r="B453" s="168" t="s">
        <v>114</v>
      </c>
      <c r="C453" s="167">
        <v>7</v>
      </c>
      <c r="D453" s="167">
        <v>2</v>
      </c>
      <c r="E453" s="166" t="s">
        <v>248</v>
      </c>
      <c r="F453" s="165" t="s">
        <v>113</v>
      </c>
      <c r="G453" s="164">
        <v>230</v>
      </c>
      <c r="H453" s="163">
        <v>111.3</v>
      </c>
      <c r="I453" s="162">
        <f t="shared" si="6"/>
        <v>48.391304347826086</v>
      </c>
    </row>
    <row r="454" spans="1:9" ht="12.75" customHeight="1">
      <c r="A454" s="169"/>
      <c r="B454" s="168" t="s">
        <v>112</v>
      </c>
      <c r="C454" s="167">
        <v>7</v>
      </c>
      <c r="D454" s="167">
        <v>2</v>
      </c>
      <c r="E454" s="166" t="s">
        <v>248</v>
      </c>
      <c r="F454" s="165" t="s">
        <v>111</v>
      </c>
      <c r="G454" s="164">
        <v>230</v>
      </c>
      <c r="H454" s="163">
        <v>111.3</v>
      </c>
      <c r="I454" s="162">
        <f t="shared" si="6"/>
        <v>48.391304347826086</v>
      </c>
    </row>
    <row r="455" spans="1:9" ht="42.75" customHeight="1">
      <c r="A455" s="169"/>
      <c r="B455" s="168" t="s">
        <v>110</v>
      </c>
      <c r="C455" s="167">
        <v>7</v>
      </c>
      <c r="D455" s="167">
        <v>2</v>
      </c>
      <c r="E455" s="166" t="s">
        <v>248</v>
      </c>
      <c r="F455" s="165" t="s">
        <v>109</v>
      </c>
      <c r="G455" s="164">
        <v>230</v>
      </c>
      <c r="H455" s="163">
        <v>111.3</v>
      </c>
      <c r="I455" s="162">
        <f t="shared" si="6"/>
        <v>48.391304347826086</v>
      </c>
    </row>
    <row r="456" spans="1:9" ht="21.75" customHeight="1">
      <c r="A456" s="169"/>
      <c r="B456" s="168" t="s">
        <v>407</v>
      </c>
      <c r="C456" s="167">
        <v>7</v>
      </c>
      <c r="D456" s="167">
        <v>2</v>
      </c>
      <c r="E456" s="166" t="s">
        <v>406</v>
      </c>
      <c r="F456" s="165">
        <v>0</v>
      </c>
      <c r="G456" s="164">
        <v>58</v>
      </c>
      <c r="H456" s="163"/>
      <c r="I456" s="162">
        <f t="shared" si="6"/>
        <v>0</v>
      </c>
    </row>
    <row r="457" spans="1:9" ht="21.75" customHeight="1">
      <c r="A457" s="169"/>
      <c r="B457" s="168" t="s">
        <v>479</v>
      </c>
      <c r="C457" s="167">
        <v>7</v>
      </c>
      <c r="D457" s="167">
        <v>2</v>
      </c>
      <c r="E457" s="166" t="s">
        <v>478</v>
      </c>
      <c r="F457" s="165">
        <v>0</v>
      </c>
      <c r="G457" s="164">
        <v>58</v>
      </c>
      <c r="H457" s="163"/>
      <c r="I457" s="162">
        <f t="shared" si="6"/>
        <v>0</v>
      </c>
    </row>
    <row r="458" spans="1:9" ht="12.75" customHeight="1">
      <c r="A458" s="169"/>
      <c r="B458" s="168" t="s">
        <v>477</v>
      </c>
      <c r="C458" s="167">
        <v>7</v>
      </c>
      <c r="D458" s="167">
        <v>2</v>
      </c>
      <c r="E458" s="166" t="s">
        <v>247</v>
      </c>
      <c r="F458" s="165">
        <v>0</v>
      </c>
      <c r="G458" s="164">
        <v>58</v>
      </c>
      <c r="H458" s="163"/>
      <c r="I458" s="162">
        <f t="shared" si="6"/>
        <v>0</v>
      </c>
    </row>
    <row r="459" spans="1:9" ht="21.75" customHeight="1">
      <c r="A459" s="169"/>
      <c r="B459" s="168" t="s">
        <v>114</v>
      </c>
      <c r="C459" s="167">
        <v>7</v>
      </c>
      <c r="D459" s="167">
        <v>2</v>
      </c>
      <c r="E459" s="166" t="s">
        <v>247</v>
      </c>
      <c r="F459" s="165" t="s">
        <v>113</v>
      </c>
      <c r="G459" s="164">
        <v>58</v>
      </c>
      <c r="H459" s="163"/>
      <c r="I459" s="162">
        <f t="shared" si="6"/>
        <v>0</v>
      </c>
    </row>
    <row r="460" spans="1:9" ht="12.75" customHeight="1">
      <c r="A460" s="169"/>
      <c r="B460" s="168" t="s">
        <v>112</v>
      </c>
      <c r="C460" s="167">
        <v>7</v>
      </c>
      <c r="D460" s="167">
        <v>2</v>
      </c>
      <c r="E460" s="166" t="s">
        <v>247</v>
      </c>
      <c r="F460" s="165" t="s">
        <v>111</v>
      </c>
      <c r="G460" s="164">
        <v>58</v>
      </c>
      <c r="H460" s="163"/>
      <c r="I460" s="162">
        <f t="shared" si="6"/>
        <v>0</v>
      </c>
    </row>
    <row r="461" spans="1:9" ht="42.75" customHeight="1">
      <c r="A461" s="169"/>
      <c r="B461" s="168" t="s">
        <v>110</v>
      </c>
      <c r="C461" s="167">
        <v>7</v>
      </c>
      <c r="D461" s="167">
        <v>2</v>
      </c>
      <c r="E461" s="166" t="s">
        <v>247</v>
      </c>
      <c r="F461" s="165" t="s">
        <v>109</v>
      </c>
      <c r="G461" s="164">
        <v>58</v>
      </c>
      <c r="H461" s="163"/>
      <c r="I461" s="162">
        <f t="shared" ref="I461:I524" si="7">H461/G461*100</f>
        <v>0</v>
      </c>
    </row>
    <row r="462" spans="1:9" ht="21.75" customHeight="1">
      <c r="A462" s="169"/>
      <c r="B462" s="168" t="s">
        <v>407</v>
      </c>
      <c r="C462" s="167">
        <v>7</v>
      </c>
      <c r="D462" s="167">
        <v>2</v>
      </c>
      <c r="E462" s="166" t="s">
        <v>406</v>
      </c>
      <c r="F462" s="165">
        <v>0</v>
      </c>
      <c r="G462" s="164">
        <v>400</v>
      </c>
      <c r="H462" s="163">
        <v>77</v>
      </c>
      <c r="I462" s="162">
        <f t="shared" si="7"/>
        <v>19.25</v>
      </c>
    </row>
    <row r="463" spans="1:9" ht="32.25" customHeight="1">
      <c r="A463" s="169"/>
      <c r="B463" s="168" t="s">
        <v>476</v>
      </c>
      <c r="C463" s="167">
        <v>7</v>
      </c>
      <c r="D463" s="167">
        <v>2</v>
      </c>
      <c r="E463" s="166" t="s">
        <v>475</v>
      </c>
      <c r="F463" s="165">
        <v>0</v>
      </c>
      <c r="G463" s="164">
        <v>400</v>
      </c>
      <c r="H463" s="163">
        <v>77</v>
      </c>
      <c r="I463" s="162">
        <f t="shared" si="7"/>
        <v>19.25</v>
      </c>
    </row>
    <row r="464" spans="1:9" ht="12.75" customHeight="1">
      <c r="A464" s="169"/>
      <c r="B464" s="168" t="s">
        <v>384</v>
      </c>
      <c r="C464" s="167">
        <v>7</v>
      </c>
      <c r="D464" s="167">
        <v>2</v>
      </c>
      <c r="E464" s="166" t="s">
        <v>474</v>
      </c>
      <c r="F464" s="165">
        <v>0</v>
      </c>
      <c r="G464" s="164">
        <v>400</v>
      </c>
      <c r="H464" s="163">
        <v>77</v>
      </c>
      <c r="I464" s="162">
        <f t="shared" si="7"/>
        <v>19.25</v>
      </c>
    </row>
    <row r="465" spans="1:9" ht="21.75" customHeight="1">
      <c r="A465" s="169"/>
      <c r="B465" s="168" t="s">
        <v>114</v>
      </c>
      <c r="C465" s="167">
        <v>7</v>
      </c>
      <c r="D465" s="167">
        <v>2</v>
      </c>
      <c r="E465" s="166" t="s">
        <v>474</v>
      </c>
      <c r="F465" s="165" t="s">
        <v>113</v>
      </c>
      <c r="G465" s="164">
        <v>400</v>
      </c>
      <c r="H465" s="163">
        <v>77</v>
      </c>
      <c r="I465" s="162">
        <f t="shared" si="7"/>
        <v>19.25</v>
      </c>
    </row>
    <row r="466" spans="1:9" ht="12.75" customHeight="1">
      <c r="A466" s="169"/>
      <c r="B466" s="168" t="s">
        <v>112</v>
      </c>
      <c r="C466" s="167">
        <v>7</v>
      </c>
      <c r="D466" s="167">
        <v>2</v>
      </c>
      <c r="E466" s="166" t="s">
        <v>474</v>
      </c>
      <c r="F466" s="165" t="s">
        <v>111</v>
      </c>
      <c r="G466" s="164">
        <v>400</v>
      </c>
      <c r="H466" s="163">
        <v>77</v>
      </c>
      <c r="I466" s="162">
        <f t="shared" si="7"/>
        <v>19.25</v>
      </c>
    </row>
    <row r="467" spans="1:9" ht="42.75" customHeight="1">
      <c r="A467" s="169"/>
      <c r="B467" s="168" t="s">
        <v>110</v>
      </c>
      <c r="C467" s="167">
        <v>7</v>
      </c>
      <c r="D467" s="167">
        <v>2</v>
      </c>
      <c r="E467" s="166" t="s">
        <v>474</v>
      </c>
      <c r="F467" s="165" t="s">
        <v>109</v>
      </c>
      <c r="G467" s="164">
        <v>400</v>
      </c>
      <c r="H467" s="163">
        <v>77</v>
      </c>
      <c r="I467" s="162">
        <f t="shared" si="7"/>
        <v>19.25</v>
      </c>
    </row>
    <row r="468" spans="1:9" ht="12.75" customHeight="1">
      <c r="A468" s="169"/>
      <c r="B468" s="175" t="s">
        <v>165</v>
      </c>
      <c r="C468" s="174">
        <v>7</v>
      </c>
      <c r="D468" s="174">
        <v>3</v>
      </c>
      <c r="E468" s="173">
        <v>0</v>
      </c>
      <c r="F468" s="172">
        <v>0</v>
      </c>
      <c r="G468" s="171">
        <v>18309.68</v>
      </c>
      <c r="H468" s="170">
        <v>4563.8</v>
      </c>
      <c r="I468" s="162">
        <f t="shared" si="7"/>
        <v>24.925613118306821</v>
      </c>
    </row>
    <row r="469" spans="1:9" ht="21.75" customHeight="1">
      <c r="A469" s="169"/>
      <c r="B469" s="168" t="s">
        <v>427</v>
      </c>
      <c r="C469" s="167">
        <v>7</v>
      </c>
      <c r="D469" s="167">
        <v>3</v>
      </c>
      <c r="E469" s="166" t="s">
        <v>426</v>
      </c>
      <c r="F469" s="165">
        <v>0</v>
      </c>
      <c r="G469" s="164">
        <v>287.09399999999999</v>
      </c>
      <c r="H469" s="163">
        <v>3272.6</v>
      </c>
      <c r="I469" s="162">
        <f t="shared" si="7"/>
        <v>1139.9053968386661</v>
      </c>
    </row>
    <row r="470" spans="1:9" ht="42.75" customHeight="1">
      <c r="A470" s="169"/>
      <c r="B470" s="168" t="s">
        <v>425</v>
      </c>
      <c r="C470" s="167">
        <v>7</v>
      </c>
      <c r="D470" s="167">
        <v>3</v>
      </c>
      <c r="E470" s="166" t="s">
        <v>424</v>
      </c>
      <c r="F470" s="165">
        <v>0</v>
      </c>
      <c r="G470" s="164">
        <v>287.09399999999999</v>
      </c>
      <c r="H470" s="163">
        <v>3270.2</v>
      </c>
      <c r="I470" s="162">
        <f t="shared" si="7"/>
        <v>1139.0694337046402</v>
      </c>
    </row>
    <row r="471" spans="1:9" ht="21.75" customHeight="1">
      <c r="A471" s="169"/>
      <c r="B471" s="168" t="s">
        <v>164</v>
      </c>
      <c r="C471" s="167">
        <v>7</v>
      </c>
      <c r="D471" s="167">
        <v>3</v>
      </c>
      <c r="E471" s="166" t="s">
        <v>163</v>
      </c>
      <c r="F471" s="165">
        <v>0</v>
      </c>
      <c r="G471" s="164">
        <v>255.72</v>
      </c>
      <c r="H471" s="163">
        <v>39</v>
      </c>
      <c r="I471" s="162">
        <f t="shared" si="7"/>
        <v>15.251055842327546</v>
      </c>
    </row>
    <row r="472" spans="1:9" ht="21.75" customHeight="1">
      <c r="A472" s="169"/>
      <c r="B472" s="168" t="s">
        <v>114</v>
      </c>
      <c r="C472" s="167">
        <v>7</v>
      </c>
      <c r="D472" s="167">
        <v>3</v>
      </c>
      <c r="E472" s="166" t="s">
        <v>163</v>
      </c>
      <c r="F472" s="165" t="s">
        <v>113</v>
      </c>
      <c r="G472" s="164">
        <v>255.72</v>
      </c>
      <c r="H472" s="163">
        <v>39</v>
      </c>
      <c r="I472" s="162">
        <f t="shared" si="7"/>
        <v>15.251055842327546</v>
      </c>
    </row>
    <row r="473" spans="1:9" ht="12.75" customHeight="1">
      <c r="A473" s="169"/>
      <c r="B473" s="168" t="s">
        <v>112</v>
      </c>
      <c r="C473" s="167">
        <v>7</v>
      </c>
      <c r="D473" s="167">
        <v>3</v>
      </c>
      <c r="E473" s="166" t="s">
        <v>163</v>
      </c>
      <c r="F473" s="165" t="s">
        <v>111</v>
      </c>
      <c r="G473" s="164">
        <v>255.72</v>
      </c>
      <c r="H473" s="163">
        <v>39</v>
      </c>
      <c r="I473" s="162">
        <f t="shared" si="7"/>
        <v>15.251055842327546</v>
      </c>
    </row>
    <row r="474" spans="1:9" ht="42.75" customHeight="1">
      <c r="A474" s="169"/>
      <c r="B474" s="168" t="s">
        <v>110</v>
      </c>
      <c r="C474" s="167">
        <v>7</v>
      </c>
      <c r="D474" s="167">
        <v>3</v>
      </c>
      <c r="E474" s="166" t="s">
        <v>163</v>
      </c>
      <c r="F474" s="165" t="s">
        <v>109</v>
      </c>
      <c r="G474" s="164">
        <v>255.72</v>
      </c>
      <c r="H474" s="163">
        <v>39</v>
      </c>
      <c r="I474" s="162">
        <f t="shared" si="7"/>
        <v>15.251055842327546</v>
      </c>
    </row>
    <row r="475" spans="1:9" ht="21.75" customHeight="1">
      <c r="A475" s="169"/>
      <c r="B475" s="168" t="s">
        <v>156</v>
      </c>
      <c r="C475" s="167">
        <v>7</v>
      </c>
      <c r="D475" s="167">
        <v>3</v>
      </c>
      <c r="E475" s="166" t="s">
        <v>162</v>
      </c>
      <c r="F475" s="165">
        <v>0</v>
      </c>
      <c r="G475" s="164">
        <v>31.373999999999999</v>
      </c>
      <c r="H475" s="163">
        <v>2.4</v>
      </c>
      <c r="I475" s="162">
        <f t="shared" si="7"/>
        <v>7.649646203863071</v>
      </c>
    </row>
    <row r="476" spans="1:9" ht="21.75" customHeight="1">
      <c r="A476" s="169"/>
      <c r="B476" s="168" t="s">
        <v>114</v>
      </c>
      <c r="C476" s="167">
        <v>7</v>
      </c>
      <c r="D476" s="167">
        <v>3</v>
      </c>
      <c r="E476" s="166" t="s">
        <v>162</v>
      </c>
      <c r="F476" s="165" t="s">
        <v>113</v>
      </c>
      <c r="G476" s="164">
        <v>31.373999999999999</v>
      </c>
      <c r="H476" s="163">
        <v>2.4</v>
      </c>
      <c r="I476" s="162">
        <f t="shared" si="7"/>
        <v>7.649646203863071</v>
      </c>
    </row>
    <row r="477" spans="1:9" ht="12.75" customHeight="1">
      <c r="A477" s="169"/>
      <c r="B477" s="168" t="s">
        <v>112</v>
      </c>
      <c r="C477" s="167">
        <v>7</v>
      </c>
      <c r="D477" s="167">
        <v>3</v>
      </c>
      <c r="E477" s="166" t="s">
        <v>162</v>
      </c>
      <c r="F477" s="165" t="s">
        <v>111</v>
      </c>
      <c r="G477" s="164">
        <v>31.373999999999999</v>
      </c>
      <c r="H477" s="163">
        <v>2.4</v>
      </c>
      <c r="I477" s="162">
        <f t="shared" si="7"/>
        <v>7.649646203863071</v>
      </c>
    </row>
    <row r="478" spans="1:9" ht="42.75" customHeight="1">
      <c r="A478" s="169"/>
      <c r="B478" s="168" t="s">
        <v>110</v>
      </c>
      <c r="C478" s="167">
        <v>7</v>
      </c>
      <c r="D478" s="167">
        <v>3</v>
      </c>
      <c r="E478" s="166" t="s">
        <v>162</v>
      </c>
      <c r="F478" s="165" t="s">
        <v>109</v>
      </c>
      <c r="G478" s="164">
        <v>31.373999999999999</v>
      </c>
      <c r="H478" s="163">
        <v>2.4</v>
      </c>
      <c r="I478" s="162">
        <f t="shared" si="7"/>
        <v>7.649646203863071</v>
      </c>
    </row>
    <row r="479" spans="1:9" ht="21.75" customHeight="1">
      <c r="A479" s="169"/>
      <c r="B479" s="168" t="s">
        <v>427</v>
      </c>
      <c r="C479" s="167">
        <v>7</v>
      </c>
      <c r="D479" s="167">
        <v>3</v>
      </c>
      <c r="E479" s="166" t="s">
        <v>426</v>
      </c>
      <c r="F479" s="165">
        <v>0</v>
      </c>
      <c r="G479" s="164">
        <v>13378.436</v>
      </c>
      <c r="H479" s="163">
        <v>3161.1</v>
      </c>
      <c r="I479" s="162">
        <f t="shared" si="7"/>
        <v>23.628322473568659</v>
      </c>
    </row>
    <row r="480" spans="1:9" ht="42.75" customHeight="1">
      <c r="A480" s="169"/>
      <c r="B480" s="168" t="s">
        <v>425</v>
      </c>
      <c r="C480" s="167">
        <v>7</v>
      </c>
      <c r="D480" s="167">
        <v>3</v>
      </c>
      <c r="E480" s="166" t="s">
        <v>424</v>
      </c>
      <c r="F480" s="165">
        <v>0</v>
      </c>
      <c r="G480" s="164">
        <v>13378.436</v>
      </c>
      <c r="H480" s="163">
        <v>3161.1</v>
      </c>
      <c r="I480" s="162">
        <f t="shared" si="7"/>
        <v>23.628322473568659</v>
      </c>
    </row>
    <row r="481" spans="1:9" ht="21.75" customHeight="1">
      <c r="A481" s="169"/>
      <c r="B481" s="168" t="s">
        <v>266</v>
      </c>
      <c r="C481" s="167">
        <v>7</v>
      </c>
      <c r="D481" s="167">
        <v>3</v>
      </c>
      <c r="E481" s="166" t="s">
        <v>473</v>
      </c>
      <c r="F481" s="165">
        <v>0</v>
      </c>
      <c r="G481" s="164">
        <v>13187.47</v>
      </c>
      <c r="H481" s="163">
        <v>3161.1</v>
      </c>
      <c r="I481" s="162">
        <f t="shared" si="7"/>
        <v>23.970481070288692</v>
      </c>
    </row>
    <row r="482" spans="1:9" ht="21.75" customHeight="1">
      <c r="A482" s="169"/>
      <c r="B482" s="168" t="s">
        <v>114</v>
      </c>
      <c r="C482" s="167">
        <v>7</v>
      </c>
      <c r="D482" s="167">
        <v>3</v>
      </c>
      <c r="E482" s="166" t="s">
        <v>473</v>
      </c>
      <c r="F482" s="165" t="s">
        <v>113</v>
      </c>
      <c r="G482" s="164">
        <v>13187.47</v>
      </c>
      <c r="H482" s="163">
        <v>3161.1</v>
      </c>
      <c r="I482" s="162">
        <f t="shared" si="7"/>
        <v>23.970481070288692</v>
      </c>
    </row>
    <row r="483" spans="1:9" ht="12.75" customHeight="1">
      <c r="A483" s="169"/>
      <c r="B483" s="168" t="s">
        <v>112</v>
      </c>
      <c r="C483" s="167">
        <v>7</v>
      </c>
      <c r="D483" s="167">
        <v>3</v>
      </c>
      <c r="E483" s="166" t="s">
        <v>473</v>
      </c>
      <c r="F483" s="165" t="s">
        <v>111</v>
      </c>
      <c r="G483" s="164">
        <v>13187.47</v>
      </c>
      <c r="H483" s="163">
        <v>3161.1</v>
      </c>
      <c r="I483" s="162">
        <f t="shared" si="7"/>
        <v>23.970481070288692</v>
      </c>
    </row>
    <row r="484" spans="1:9" ht="42.75" customHeight="1">
      <c r="A484" s="169"/>
      <c r="B484" s="168" t="s">
        <v>110</v>
      </c>
      <c r="C484" s="167">
        <v>7</v>
      </c>
      <c r="D484" s="167">
        <v>3</v>
      </c>
      <c r="E484" s="166" t="s">
        <v>473</v>
      </c>
      <c r="F484" s="165" t="s">
        <v>109</v>
      </c>
      <c r="G484" s="164">
        <v>13187.47</v>
      </c>
      <c r="H484" s="163">
        <v>3161.1</v>
      </c>
      <c r="I484" s="162">
        <f t="shared" si="7"/>
        <v>23.970481070288692</v>
      </c>
    </row>
    <row r="485" spans="1:9" ht="21.75" customHeight="1">
      <c r="A485" s="169"/>
      <c r="B485" s="168" t="s">
        <v>152</v>
      </c>
      <c r="C485" s="167">
        <v>7</v>
      </c>
      <c r="D485" s="167">
        <v>3</v>
      </c>
      <c r="E485" s="166" t="s">
        <v>161</v>
      </c>
      <c r="F485" s="165">
        <v>0</v>
      </c>
      <c r="G485" s="164">
        <v>190.96600000000001</v>
      </c>
      <c r="H485" s="163">
        <v>70</v>
      </c>
      <c r="I485" s="162">
        <f t="shared" si="7"/>
        <v>36.6557397651938</v>
      </c>
    </row>
    <row r="486" spans="1:9" ht="21.75" customHeight="1">
      <c r="A486" s="169"/>
      <c r="B486" s="168" t="s">
        <v>114</v>
      </c>
      <c r="C486" s="167">
        <v>7</v>
      </c>
      <c r="D486" s="167">
        <v>3</v>
      </c>
      <c r="E486" s="166" t="s">
        <v>161</v>
      </c>
      <c r="F486" s="165" t="s">
        <v>113</v>
      </c>
      <c r="G486" s="164">
        <v>190.96600000000001</v>
      </c>
      <c r="H486" s="163">
        <v>70</v>
      </c>
      <c r="I486" s="162">
        <f t="shared" si="7"/>
        <v>36.6557397651938</v>
      </c>
    </row>
    <row r="487" spans="1:9" ht="12.75" customHeight="1">
      <c r="A487" s="169"/>
      <c r="B487" s="168" t="s">
        <v>112</v>
      </c>
      <c r="C487" s="167">
        <v>7</v>
      </c>
      <c r="D487" s="167">
        <v>3</v>
      </c>
      <c r="E487" s="166" t="s">
        <v>161</v>
      </c>
      <c r="F487" s="165" t="s">
        <v>111</v>
      </c>
      <c r="G487" s="164">
        <v>190.96600000000001</v>
      </c>
      <c r="H487" s="163">
        <v>70</v>
      </c>
      <c r="I487" s="162">
        <f t="shared" si="7"/>
        <v>36.6557397651938</v>
      </c>
    </row>
    <row r="488" spans="1:9" ht="42.75" customHeight="1">
      <c r="A488" s="169"/>
      <c r="B488" s="168" t="s">
        <v>110</v>
      </c>
      <c r="C488" s="167">
        <v>7</v>
      </c>
      <c r="D488" s="167">
        <v>3</v>
      </c>
      <c r="E488" s="166" t="s">
        <v>161</v>
      </c>
      <c r="F488" s="165" t="s">
        <v>109</v>
      </c>
      <c r="G488" s="164">
        <v>190.96600000000001</v>
      </c>
      <c r="H488" s="163">
        <v>70</v>
      </c>
      <c r="I488" s="162">
        <f t="shared" si="7"/>
        <v>36.6557397651938</v>
      </c>
    </row>
    <row r="489" spans="1:9" ht="21.75" customHeight="1">
      <c r="A489" s="169"/>
      <c r="B489" s="168" t="s">
        <v>407</v>
      </c>
      <c r="C489" s="167">
        <v>7</v>
      </c>
      <c r="D489" s="167">
        <v>3</v>
      </c>
      <c r="E489" s="166" t="s">
        <v>406</v>
      </c>
      <c r="F489" s="165">
        <v>0</v>
      </c>
      <c r="G489" s="164">
        <v>270</v>
      </c>
      <c r="H489" s="163">
        <v>7.4</v>
      </c>
      <c r="I489" s="162">
        <f t="shared" si="7"/>
        <v>2.7407407407407409</v>
      </c>
    </row>
    <row r="490" spans="1:9" ht="21.75" customHeight="1">
      <c r="A490" s="169"/>
      <c r="B490" s="168" t="s">
        <v>472</v>
      </c>
      <c r="C490" s="167">
        <v>7</v>
      </c>
      <c r="D490" s="167">
        <v>3</v>
      </c>
      <c r="E490" s="166" t="s">
        <v>471</v>
      </c>
      <c r="F490" s="165">
        <v>0</v>
      </c>
      <c r="G490" s="164">
        <v>270</v>
      </c>
      <c r="H490" s="163">
        <v>7.4</v>
      </c>
      <c r="I490" s="162">
        <f t="shared" si="7"/>
        <v>2.7407407407407409</v>
      </c>
    </row>
    <row r="491" spans="1:9" ht="21.75" customHeight="1">
      <c r="A491" s="169"/>
      <c r="B491" s="168" t="s">
        <v>214</v>
      </c>
      <c r="C491" s="167">
        <v>7</v>
      </c>
      <c r="D491" s="167">
        <v>3</v>
      </c>
      <c r="E491" s="166" t="s">
        <v>213</v>
      </c>
      <c r="F491" s="165">
        <v>0</v>
      </c>
      <c r="G491" s="164">
        <v>270</v>
      </c>
      <c r="H491" s="163">
        <v>7.4</v>
      </c>
      <c r="I491" s="162">
        <f t="shared" si="7"/>
        <v>2.7407407407407409</v>
      </c>
    </row>
    <row r="492" spans="1:9" ht="21.75" customHeight="1">
      <c r="A492" s="169"/>
      <c r="B492" s="168" t="s">
        <v>114</v>
      </c>
      <c r="C492" s="167">
        <v>7</v>
      </c>
      <c r="D492" s="167">
        <v>3</v>
      </c>
      <c r="E492" s="166" t="s">
        <v>213</v>
      </c>
      <c r="F492" s="165" t="s">
        <v>113</v>
      </c>
      <c r="G492" s="164">
        <v>270</v>
      </c>
      <c r="H492" s="163">
        <v>7.4</v>
      </c>
      <c r="I492" s="162">
        <f t="shared" si="7"/>
        <v>2.7407407407407409</v>
      </c>
    </row>
    <row r="493" spans="1:9" ht="12.75" customHeight="1">
      <c r="A493" s="169"/>
      <c r="B493" s="168" t="s">
        <v>208</v>
      </c>
      <c r="C493" s="167">
        <v>7</v>
      </c>
      <c r="D493" s="167">
        <v>3</v>
      </c>
      <c r="E493" s="166" t="s">
        <v>213</v>
      </c>
      <c r="F493" s="165" t="s">
        <v>207</v>
      </c>
      <c r="G493" s="164">
        <v>270</v>
      </c>
      <c r="H493" s="163">
        <v>7.4</v>
      </c>
      <c r="I493" s="162">
        <f t="shared" si="7"/>
        <v>2.7407407407407409</v>
      </c>
    </row>
    <row r="494" spans="1:9" ht="42.75" customHeight="1">
      <c r="A494" s="169"/>
      <c r="B494" s="168" t="s">
        <v>206</v>
      </c>
      <c r="C494" s="167">
        <v>7</v>
      </c>
      <c r="D494" s="167">
        <v>3</v>
      </c>
      <c r="E494" s="166" t="s">
        <v>213</v>
      </c>
      <c r="F494" s="165" t="s">
        <v>204</v>
      </c>
      <c r="G494" s="164">
        <v>270</v>
      </c>
      <c r="H494" s="163">
        <v>7.4</v>
      </c>
      <c r="I494" s="162">
        <f t="shared" si="7"/>
        <v>2.7407407407407409</v>
      </c>
    </row>
    <row r="495" spans="1:9" ht="21.75" customHeight="1">
      <c r="A495" s="169"/>
      <c r="B495" s="168" t="s">
        <v>407</v>
      </c>
      <c r="C495" s="167">
        <v>7</v>
      </c>
      <c r="D495" s="167">
        <v>3</v>
      </c>
      <c r="E495" s="166" t="s">
        <v>406</v>
      </c>
      <c r="F495" s="165">
        <v>0</v>
      </c>
      <c r="G495" s="164">
        <v>4374.1499999999996</v>
      </c>
      <c r="H495" s="163">
        <v>1283.3</v>
      </c>
      <c r="I495" s="162">
        <f t="shared" si="7"/>
        <v>29.338271435593207</v>
      </c>
    </row>
    <row r="496" spans="1:9" ht="21.75" customHeight="1">
      <c r="A496" s="169"/>
      <c r="B496" s="168" t="s">
        <v>472</v>
      </c>
      <c r="C496" s="167">
        <v>7</v>
      </c>
      <c r="D496" s="167">
        <v>3</v>
      </c>
      <c r="E496" s="166" t="s">
        <v>471</v>
      </c>
      <c r="F496" s="165">
        <v>0</v>
      </c>
      <c r="G496" s="164">
        <v>4374.1499999999996</v>
      </c>
      <c r="H496" s="163">
        <v>1283.3</v>
      </c>
      <c r="I496" s="162">
        <f t="shared" si="7"/>
        <v>29.338271435593207</v>
      </c>
    </row>
    <row r="497" spans="1:9" ht="21.75" customHeight="1">
      <c r="A497" s="169"/>
      <c r="B497" s="168" t="s">
        <v>470</v>
      </c>
      <c r="C497" s="167">
        <v>7</v>
      </c>
      <c r="D497" s="167">
        <v>3</v>
      </c>
      <c r="E497" s="166" t="s">
        <v>469</v>
      </c>
      <c r="F497" s="165">
        <v>0</v>
      </c>
      <c r="G497" s="164">
        <v>4374.1499999999996</v>
      </c>
      <c r="H497" s="163">
        <v>1283.3</v>
      </c>
      <c r="I497" s="162">
        <f t="shared" si="7"/>
        <v>29.338271435593207</v>
      </c>
    </row>
    <row r="498" spans="1:9" ht="21.75" customHeight="1">
      <c r="A498" s="169"/>
      <c r="B498" s="168" t="s">
        <v>114</v>
      </c>
      <c r="C498" s="167">
        <v>7</v>
      </c>
      <c r="D498" s="167">
        <v>3</v>
      </c>
      <c r="E498" s="166" t="s">
        <v>469</v>
      </c>
      <c r="F498" s="165" t="s">
        <v>113</v>
      </c>
      <c r="G498" s="164">
        <v>4374.1499999999996</v>
      </c>
      <c r="H498" s="163">
        <v>1283.3</v>
      </c>
      <c r="I498" s="162">
        <f t="shared" si="7"/>
        <v>29.338271435593207</v>
      </c>
    </row>
    <row r="499" spans="1:9" ht="12.75" customHeight="1">
      <c r="A499" s="169"/>
      <c r="B499" s="168" t="s">
        <v>208</v>
      </c>
      <c r="C499" s="167">
        <v>7</v>
      </c>
      <c r="D499" s="167">
        <v>3</v>
      </c>
      <c r="E499" s="166" t="s">
        <v>469</v>
      </c>
      <c r="F499" s="165" t="s">
        <v>207</v>
      </c>
      <c r="G499" s="164">
        <v>4374.1499999999996</v>
      </c>
      <c r="H499" s="163">
        <v>1283.3</v>
      </c>
      <c r="I499" s="162">
        <f t="shared" si="7"/>
        <v>29.338271435593207</v>
      </c>
    </row>
    <row r="500" spans="1:9" ht="42.75" customHeight="1">
      <c r="A500" s="169"/>
      <c r="B500" s="168" t="s">
        <v>206</v>
      </c>
      <c r="C500" s="167">
        <v>7</v>
      </c>
      <c r="D500" s="167">
        <v>3</v>
      </c>
      <c r="E500" s="166" t="s">
        <v>469</v>
      </c>
      <c r="F500" s="165" t="s">
        <v>204</v>
      </c>
      <c r="G500" s="164">
        <v>4374.1499999999996</v>
      </c>
      <c r="H500" s="163">
        <v>1283.3</v>
      </c>
      <c r="I500" s="162">
        <f t="shared" si="7"/>
        <v>29.338271435593207</v>
      </c>
    </row>
    <row r="501" spans="1:9" ht="12.75" customHeight="1">
      <c r="A501" s="169"/>
      <c r="B501" s="175" t="s">
        <v>212</v>
      </c>
      <c r="C501" s="174">
        <v>7</v>
      </c>
      <c r="D501" s="174">
        <v>7</v>
      </c>
      <c r="E501" s="173">
        <v>0</v>
      </c>
      <c r="F501" s="172">
        <v>0</v>
      </c>
      <c r="G501" s="171">
        <v>3514</v>
      </c>
      <c r="H501" s="170">
        <v>71.599999999999994</v>
      </c>
      <c r="I501" s="162">
        <f t="shared" si="7"/>
        <v>2.0375640295959019</v>
      </c>
    </row>
    <row r="502" spans="1:9" ht="21.75" customHeight="1">
      <c r="A502" s="169"/>
      <c r="B502" s="168" t="s">
        <v>407</v>
      </c>
      <c r="C502" s="167">
        <v>7</v>
      </c>
      <c r="D502" s="167">
        <v>7</v>
      </c>
      <c r="E502" s="166" t="s">
        <v>406</v>
      </c>
      <c r="F502" s="165">
        <v>0</v>
      </c>
      <c r="G502" s="164">
        <v>960</v>
      </c>
      <c r="H502" s="163"/>
      <c r="I502" s="162">
        <f t="shared" si="7"/>
        <v>0</v>
      </c>
    </row>
    <row r="503" spans="1:9" ht="21.75" customHeight="1">
      <c r="A503" s="169"/>
      <c r="B503" s="168" t="s">
        <v>468</v>
      </c>
      <c r="C503" s="167">
        <v>7</v>
      </c>
      <c r="D503" s="167">
        <v>7</v>
      </c>
      <c r="E503" s="166" t="s">
        <v>467</v>
      </c>
      <c r="F503" s="165">
        <v>0</v>
      </c>
      <c r="G503" s="164">
        <v>960</v>
      </c>
      <c r="H503" s="163"/>
      <c r="I503" s="162">
        <f t="shared" si="7"/>
        <v>0</v>
      </c>
    </row>
    <row r="504" spans="1:9" ht="21.75" customHeight="1">
      <c r="A504" s="169"/>
      <c r="B504" s="168" t="s">
        <v>211</v>
      </c>
      <c r="C504" s="167">
        <v>7</v>
      </c>
      <c r="D504" s="167">
        <v>7</v>
      </c>
      <c r="E504" s="166" t="s">
        <v>210</v>
      </c>
      <c r="F504" s="165">
        <v>0</v>
      </c>
      <c r="G504" s="164">
        <v>960</v>
      </c>
      <c r="H504" s="163"/>
      <c r="I504" s="162">
        <f t="shared" si="7"/>
        <v>0</v>
      </c>
    </row>
    <row r="505" spans="1:9" ht="21.75" customHeight="1">
      <c r="A505" s="169"/>
      <c r="B505" s="168" t="s">
        <v>114</v>
      </c>
      <c r="C505" s="167">
        <v>7</v>
      </c>
      <c r="D505" s="167">
        <v>7</v>
      </c>
      <c r="E505" s="166" t="s">
        <v>210</v>
      </c>
      <c r="F505" s="165" t="s">
        <v>113</v>
      </c>
      <c r="G505" s="164">
        <v>960</v>
      </c>
      <c r="H505" s="163"/>
      <c r="I505" s="162">
        <f t="shared" si="7"/>
        <v>0</v>
      </c>
    </row>
    <row r="506" spans="1:9" ht="12.75" customHeight="1">
      <c r="A506" s="169"/>
      <c r="B506" s="168" t="s">
        <v>208</v>
      </c>
      <c r="C506" s="167">
        <v>7</v>
      </c>
      <c r="D506" s="167">
        <v>7</v>
      </c>
      <c r="E506" s="166" t="s">
        <v>210</v>
      </c>
      <c r="F506" s="165" t="s">
        <v>207</v>
      </c>
      <c r="G506" s="164">
        <v>960</v>
      </c>
      <c r="H506" s="163"/>
      <c r="I506" s="162">
        <f t="shared" si="7"/>
        <v>0</v>
      </c>
    </row>
    <row r="507" spans="1:9" ht="42.75" customHeight="1">
      <c r="A507" s="169"/>
      <c r="B507" s="168" t="s">
        <v>206</v>
      </c>
      <c r="C507" s="167">
        <v>7</v>
      </c>
      <c r="D507" s="167">
        <v>7</v>
      </c>
      <c r="E507" s="166" t="s">
        <v>210</v>
      </c>
      <c r="F507" s="165" t="s">
        <v>204</v>
      </c>
      <c r="G507" s="164">
        <v>960</v>
      </c>
      <c r="H507" s="163"/>
      <c r="I507" s="162">
        <f t="shared" si="7"/>
        <v>0</v>
      </c>
    </row>
    <row r="508" spans="1:9" ht="21.75" customHeight="1">
      <c r="A508" s="169"/>
      <c r="B508" s="168" t="s">
        <v>407</v>
      </c>
      <c r="C508" s="167">
        <v>7</v>
      </c>
      <c r="D508" s="167">
        <v>7</v>
      </c>
      <c r="E508" s="166" t="s">
        <v>406</v>
      </c>
      <c r="F508" s="165">
        <v>0</v>
      </c>
      <c r="G508" s="164">
        <v>2373</v>
      </c>
      <c r="H508" s="163"/>
      <c r="I508" s="162">
        <f t="shared" si="7"/>
        <v>0</v>
      </c>
    </row>
    <row r="509" spans="1:9" ht="21.75" customHeight="1">
      <c r="A509" s="169"/>
      <c r="B509" s="168" t="s">
        <v>468</v>
      </c>
      <c r="C509" s="167">
        <v>7</v>
      </c>
      <c r="D509" s="167">
        <v>7</v>
      </c>
      <c r="E509" s="166" t="s">
        <v>467</v>
      </c>
      <c r="F509" s="165">
        <v>0</v>
      </c>
      <c r="G509" s="164">
        <v>2373</v>
      </c>
      <c r="H509" s="163"/>
      <c r="I509" s="162">
        <f t="shared" si="7"/>
        <v>0</v>
      </c>
    </row>
    <row r="510" spans="1:9" ht="21.75" customHeight="1">
      <c r="A510" s="169"/>
      <c r="B510" s="168" t="s">
        <v>209</v>
      </c>
      <c r="C510" s="167">
        <v>7</v>
      </c>
      <c r="D510" s="167">
        <v>7</v>
      </c>
      <c r="E510" s="166" t="s">
        <v>205</v>
      </c>
      <c r="F510" s="165">
        <v>0</v>
      </c>
      <c r="G510" s="164">
        <v>2373</v>
      </c>
      <c r="H510" s="163"/>
      <c r="I510" s="162">
        <f t="shared" si="7"/>
        <v>0</v>
      </c>
    </row>
    <row r="511" spans="1:9" ht="21.75" customHeight="1">
      <c r="A511" s="169"/>
      <c r="B511" s="168" t="s">
        <v>114</v>
      </c>
      <c r="C511" s="167">
        <v>7</v>
      </c>
      <c r="D511" s="167">
        <v>7</v>
      </c>
      <c r="E511" s="166" t="s">
        <v>205</v>
      </c>
      <c r="F511" s="165" t="s">
        <v>113</v>
      </c>
      <c r="G511" s="164">
        <v>2373</v>
      </c>
      <c r="H511" s="163"/>
      <c r="I511" s="162">
        <f t="shared" si="7"/>
        <v>0</v>
      </c>
    </row>
    <row r="512" spans="1:9" ht="12.75" customHeight="1">
      <c r="A512" s="169"/>
      <c r="B512" s="168" t="s">
        <v>208</v>
      </c>
      <c r="C512" s="167">
        <v>7</v>
      </c>
      <c r="D512" s="167">
        <v>7</v>
      </c>
      <c r="E512" s="166" t="s">
        <v>205</v>
      </c>
      <c r="F512" s="165" t="s">
        <v>207</v>
      </c>
      <c r="G512" s="164">
        <v>2373</v>
      </c>
      <c r="H512" s="163"/>
      <c r="I512" s="162">
        <f t="shared" si="7"/>
        <v>0</v>
      </c>
    </row>
    <row r="513" spans="1:9" ht="42.75" customHeight="1">
      <c r="A513" s="169"/>
      <c r="B513" s="168" t="s">
        <v>206</v>
      </c>
      <c r="C513" s="167">
        <v>7</v>
      </c>
      <c r="D513" s="167">
        <v>7</v>
      </c>
      <c r="E513" s="166" t="s">
        <v>205</v>
      </c>
      <c r="F513" s="165" t="s">
        <v>204</v>
      </c>
      <c r="G513" s="164">
        <v>2373</v>
      </c>
      <c r="H513" s="163"/>
      <c r="I513" s="162">
        <f t="shared" si="7"/>
        <v>0</v>
      </c>
    </row>
    <row r="514" spans="1:9" ht="21.75" customHeight="1">
      <c r="A514" s="169"/>
      <c r="B514" s="168" t="s">
        <v>466</v>
      </c>
      <c r="C514" s="167">
        <v>7</v>
      </c>
      <c r="D514" s="167">
        <v>7</v>
      </c>
      <c r="E514" s="166" t="s">
        <v>465</v>
      </c>
      <c r="F514" s="165">
        <v>0</v>
      </c>
      <c r="G514" s="164">
        <v>101</v>
      </c>
      <c r="H514" s="163">
        <v>31.6</v>
      </c>
      <c r="I514" s="162">
        <f t="shared" si="7"/>
        <v>31.287128712871286</v>
      </c>
    </row>
    <row r="515" spans="1:9" ht="12.75" customHeight="1">
      <c r="A515" s="169"/>
      <c r="B515" s="168" t="s">
        <v>384</v>
      </c>
      <c r="C515" s="167">
        <v>7</v>
      </c>
      <c r="D515" s="167">
        <v>7</v>
      </c>
      <c r="E515" s="166" t="s">
        <v>464</v>
      </c>
      <c r="F515" s="165">
        <v>0</v>
      </c>
      <c r="G515" s="164">
        <v>101</v>
      </c>
      <c r="H515" s="163">
        <v>31.6</v>
      </c>
      <c r="I515" s="162">
        <f t="shared" si="7"/>
        <v>31.287128712871286</v>
      </c>
    </row>
    <row r="516" spans="1:9" ht="21.75" customHeight="1">
      <c r="A516" s="169"/>
      <c r="B516" s="168" t="s">
        <v>139</v>
      </c>
      <c r="C516" s="167">
        <v>7</v>
      </c>
      <c r="D516" s="167">
        <v>7</v>
      </c>
      <c r="E516" s="166" t="s">
        <v>464</v>
      </c>
      <c r="F516" s="165" t="s">
        <v>138</v>
      </c>
      <c r="G516" s="164">
        <v>101</v>
      </c>
      <c r="H516" s="163">
        <v>31.6</v>
      </c>
      <c r="I516" s="162">
        <f t="shared" si="7"/>
        <v>31.287128712871286</v>
      </c>
    </row>
    <row r="517" spans="1:9" ht="21.75" customHeight="1">
      <c r="A517" s="169"/>
      <c r="B517" s="168" t="s">
        <v>137</v>
      </c>
      <c r="C517" s="167">
        <v>7</v>
      </c>
      <c r="D517" s="167">
        <v>7</v>
      </c>
      <c r="E517" s="166" t="s">
        <v>464</v>
      </c>
      <c r="F517" s="165" t="s">
        <v>136</v>
      </c>
      <c r="G517" s="164">
        <v>101</v>
      </c>
      <c r="H517" s="163">
        <v>31.6</v>
      </c>
      <c r="I517" s="162">
        <f t="shared" si="7"/>
        <v>31.287128712871286</v>
      </c>
    </row>
    <row r="518" spans="1:9" ht="12.75" customHeight="1">
      <c r="A518" s="169"/>
      <c r="B518" s="168" t="s">
        <v>135</v>
      </c>
      <c r="C518" s="167">
        <v>7</v>
      </c>
      <c r="D518" s="167">
        <v>7</v>
      </c>
      <c r="E518" s="166" t="s">
        <v>464</v>
      </c>
      <c r="F518" s="165" t="s">
        <v>133</v>
      </c>
      <c r="G518" s="164">
        <v>101</v>
      </c>
      <c r="H518" s="163">
        <v>31.6</v>
      </c>
      <c r="I518" s="162">
        <f t="shared" si="7"/>
        <v>31.287128712871286</v>
      </c>
    </row>
    <row r="519" spans="1:9" ht="32.25" customHeight="1">
      <c r="A519" s="169"/>
      <c r="B519" s="168" t="s">
        <v>463</v>
      </c>
      <c r="C519" s="167">
        <v>7</v>
      </c>
      <c r="D519" s="167">
        <v>7</v>
      </c>
      <c r="E519" s="166" t="s">
        <v>462</v>
      </c>
      <c r="F519" s="165">
        <v>0</v>
      </c>
      <c r="G519" s="164">
        <v>80</v>
      </c>
      <c r="H519" s="163">
        <v>40</v>
      </c>
      <c r="I519" s="162">
        <f t="shared" si="7"/>
        <v>50</v>
      </c>
    </row>
    <row r="520" spans="1:9" ht="12.75" customHeight="1">
      <c r="A520" s="169"/>
      <c r="B520" s="168" t="s">
        <v>384</v>
      </c>
      <c r="C520" s="167">
        <v>7</v>
      </c>
      <c r="D520" s="167">
        <v>7</v>
      </c>
      <c r="E520" s="166" t="s">
        <v>461</v>
      </c>
      <c r="F520" s="165">
        <v>0</v>
      </c>
      <c r="G520" s="164">
        <v>80</v>
      </c>
      <c r="H520" s="163">
        <v>40</v>
      </c>
      <c r="I520" s="162">
        <f t="shared" si="7"/>
        <v>50</v>
      </c>
    </row>
    <row r="521" spans="1:9" ht="21.75" customHeight="1">
      <c r="A521" s="169"/>
      <c r="B521" s="168" t="s">
        <v>139</v>
      </c>
      <c r="C521" s="167">
        <v>7</v>
      </c>
      <c r="D521" s="167">
        <v>7</v>
      </c>
      <c r="E521" s="166" t="s">
        <v>461</v>
      </c>
      <c r="F521" s="165" t="s">
        <v>138</v>
      </c>
      <c r="G521" s="164">
        <v>80</v>
      </c>
      <c r="H521" s="163">
        <v>40</v>
      </c>
      <c r="I521" s="162">
        <f t="shared" si="7"/>
        <v>50</v>
      </c>
    </row>
    <row r="522" spans="1:9" ht="21.75" customHeight="1">
      <c r="A522" s="169"/>
      <c r="B522" s="168" t="s">
        <v>137</v>
      </c>
      <c r="C522" s="167">
        <v>7</v>
      </c>
      <c r="D522" s="167">
        <v>7</v>
      </c>
      <c r="E522" s="166" t="s">
        <v>461</v>
      </c>
      <c r="F522" s="165" t="s">
        <v>136</v>
      </c>
      <c r="G522" s="164">
        <v>80</v>
      </c>
      <c r="H522" s="163">
        <v>40</v>
      </c>
      <c r="I522" s="162">
        <f t="shared" si="7"/>
        <v>50</v>
      </c>
    </row>
    <row r="523" spans="1:9" ht="12.75" customHeight="1">
      <c r="A523" s="169"/>
      <c r="B523" s="168" t="s">
        <v>135</v>
      </c>
      <c r="C523" s="167">
        <v>7</v>
      </c>
      <c r="D523" s="167">
        <v>7</v>
      </c>
      <c r="E523" s="166" t="s">
        <v>461</v>
      </c>
      <c r="F523" s="165" t="s">
        <v>133</v>
      </c>
      <c r="G523" s="164">
        <v>80</v>
      </c>
      <c r="H523" s="163">
        <v>40</v>
      </c>
      <c r="I523" s="162">
        <f t="shared" si="7"/>
        <v>50</v>
      </c>
    </row>
    <row r="524" spans="1:9" ht="12.75" customHeight="1">
      <c r="A524" s="169"/>
      <c r="B524" s="175" t="s">
        <v>203</v>
      </c>
      <c r="C524" s="174">
        <v>7</v>
      </c>
      <c r="D524" s="174">
        <v>9</v>
      </c>
      <c r="E524" s="173">
        <v>0</v>
      </c>
      <c r="F524" s="172">
        <v>0</v>
      </c>
      <c r="G524" s="171">
        <v>27623.954000000002</v>
      </c>
      <c r="H524" s="170">
        <v>8646</v>
      </c>
      <c r="I524" s="162">
        <f t="shared" si="7"/>
        <v>31.298922666899891</v>
      </c>
    </row>
    <row r="525" spans="1:9" ht="21.75" customHeight="1">
      <c r="A525" s="169"/>
      <c r="B525" s="168" t="s">
        <v>407</v>
      </c>
      <c r="C525" s="167">
        <v>7</v>
      </c>
      <c r="D525" s="167">
        <v>9</v>
      </c>
      <c r="E525" s="166" t="s">
        <v>406</v>
      </c>
      <c r="F525" s="165">
        <v>0</v>
      </c>
      <c r="G525" s="164">
        <v>9539.2009999999991</v>
      </c>
      <c r="H525" s="163">
        <v>8560.6</v>
      </c>
      <c r="I525" s="162">
        <f t="shared" ref="I525:I588" si="8">H525/G525*100</f>
        <v>89.741268686968652</v>
      </c>
    </row>
    <row r="526" spans="1:9" ht="21.75" customHeight="1">
      <c r="A526" s="169"/>
      <c r="B526" s="168" t="s">
        <v>459</v>
      </c>
      <c r="C526" s="167">
        <v>7</v>
      </c>
      <c r="D526" s="167">
        <v>9</v>
      </c>
      <c r="E526" s="166" t="s">
        <v>458</v>
      </c>
      <c r="F526" s="165">
        <v>0</v>
      </c>
      <c r="G526" s="164">
        <v>9539.2009999999991</v>
      </c>
      <c r="H526" s="163">
        <v>8560.6</v>
      </c>
      <c r="I526" s="162">
        <f t="shared" si="8"/>
        <v>89.741268686968652</v>
      </c>
    </row>
    <row r="527" spans="1:9" ht="21.75" customHeight="1">
      <c r="A527" s="169"/>
      <c r="B527" s="168" t="s">
        <v>202</v>
      </c>
      <c r="C527" s="167">
        <v>7</v>
      </c>
      <c r="D527" s="167">
        <v>9</v>
      </c>
      <c r="E527" s="166" t="s">
        <v>201</v>
      </c>
      <c r="F527" s="165">
        <v>0</v>
      </c>
      <c r="G527" s="164">
        <v>1792.5</v>
      </c>
      <c r="H527" s="163">
        <v>400</v>
      </c>
      <c r="I527" s="162">
        <f t="shared" si="8"/>
        <v>22.315202231520225</v>
      </c>
    </row>
    <row r="528" spans="1:9" ht="53.25" customHeight="1">
      <c r="A528" s="169"/>
      <c r="B528" s="168" t="s">
        <v>131</v>
      </c>
      <c r="C528" s="167">
        <v>7</v>
      </c>
      <c r="D528" s="167">
        <v>9</v>
      </c>
      <c r="E528" s="166" t="s">
        <v>201</v>
      </c>
      <c r="F528" s="165" t="s">
        <v>130</v>
      </c>
      <c r="G528" s="164">
        <v>227</v>
      </c>
      <c r="H528" s="163"/>
      <c r="I528" s="162">
        <f t="shared" si="8"/>
        <v>0</v>
      </c>
    </row>
    <row r="529" spans="1:9" ht="12.75" customHeight="1">
      <c r="A529" s="169"/>
      <c r="B529" s="168" t="s">
        <v>129</v>
      </c>
      <c r="C529" s="167">
        <v>7</v>
      </c>
      <c r="D529" s="167">
        <v>9</v>
      </c>
      <c r="E529" s="166" t="s">
        <v>201</v>
      </c>
      <c r="F529" s="165" t="s">
        <v>128</v>
      </c>
      <c r="G529" s="164">
        <v>200</v>
      </c>
      <c r="H529" s="163"/>
      <c r="I529" s="162">
        <f t="shared" si="8"/>
        <v>0</v>
      </c>
    </row>
    <row r="530" spans="1:9" ht="21.75" customHeight="1">
      <c r="A530" s="169"/>
      <c r="B530" s="168" t="s">
        <v>143</v>
      </c>
      <c r="C530" s="167">
        <v>7</v>
      </c>
      <c r="D530" s="167">
        <v>9</v>
      </c>
      <c r="E530" s="166" t="s">
        <v>201</v>
      </c>
      <c r="F530" s="165" t="s">
        <v>142</v>
      </c>
      <c r="G530" s="164">
        <v>200</v>
      </c>
      <c r="H530" s="163"/>
      <c r="I530" s="162">
        <f t="shared" si="8"/>
        <v>0</v>
      </c>
    </row>
    <row r="531" spans="1:9" ht="21.75" customHeight="1">
      <c r="A531" s="169"/>
      <c r="B531" s="168" t="s">
        <v>123</v>
      </c>
      <c r="C531" s="167">
        <v>7</v>
      </c>
      <c r="D531" s="167">
        <v>9</v>
      </c>
      <c r="E531" s="166" t="s">
        <v>201</v>
      </c>
      <c r="F531" s="165" t="s">
        <v>122</v>
      </c>
      <c r="G531" s="164">
        <v>27</v>
      </c>
      <c r="H531" s="163"/>
      <c r="I531" s="162">
        <f t="shared" si="8"/>
        <v>0</v>
      </c>
    </row>
    <row r="532" spans="1:9" ht="32.25" customHeight="1">
      <c r="A532" s="169"/>
      <c r="B532" s="168" t="s">
        <v>141</v>
      </c>
      <c r="C532" s="167">
        <v>7</v>
      </c>
      <c r="D532" s="167">
        <v>9</v>
      </c>
      <c r="E532" s="166" t="s">
        <v>201</v>
      </c>
      <c r="F532" s="165" t="s">
        <v>140</v>
      </c>
      <c r="G532" s="164">
        <v>27</v>
      </c>
      <c r="H532" s="163"/>
      <c r="I532" s="162">
        <f t="shared" si="8"/>
        <v>0</v>
      </c>
    </row>
    <row r="533" spans="1:9" ht="21.75" customHeight="1">
      <c r="A533" s="169"/>
      <c r="B533" s="168" t="s">
        <v>139</v>
      </c>
      <c r="C533" s="167">
        <v>7</v>
      </c>
      <c r="D533" s="167">
        <v>9</v>
      </c>
      <c r="E533" s="166" t="s">
        <v>201</v>
      </c>
      <c r="F533" s="165" t="s">
        <v>138</v>
      </c>
      <c r="G533" s="164">
        <v>1472</v>
      </c>
      <c r="H533" s="163">
        <v>366.5</v>
      </c>
      <c r="I533" s="162">
        <f t="shared" si="8"/>
        <v>24.898097826086957</v>
      </c>
    </row>
    <row r="534" spans="1:9" ht="21.75" customHeight="1">
      <c r="A534" s="169"/>
      <c r="B534" s="168" t="s">
        <v>137</v>
      </c>
      <c r="C534" s="167">
        <v>7</v>
      </c>
      <c r="D534" s="167">
        <v>9</v>
      </c>
      <c r="E534" s="166" t="s">
        <v>201</v>
      </c>
      <c r="F534" s="165" t="s">
        <v>136</v>
      </c>
      <c r="G534" s="164">
        <v>1472</v>
      </c>
      <c r="H534" s="163">
        <v>366.5</v>
      </c>
      <c r="I534" s="162">
        <f t="shared" si="8"/>
        <v>24.898097826086957</v>
      </c>
    </row>
    <row r="535" spans="1:9" ht="21.75" customHeight="1">
      <c r="A535" s="169"/>
      <c r="B535" s="168" t="s">
        <v>552</v>
      </c>
      <c r="C535" s="167">
        <v>7</v>
      </c>
      <c r="D535" s="167">
        <v>9</v>
      </c>
      <c r="E535" s="166" t="s">
        <v>201</v>
      </c>
      <c r="F535" s="165" t="s">
        <v>551</v>
      </c>
      <c r="G535" s="164">
        <v>487</v>
      </c>
      <c r="H535" s="163">
        <v>28.1</v>
      </c>
      <c r="I535" s="162">
        <f t="shared" si="8"/>
        <v>5.7700205338809045</v>
      </c>
    </row>
    <row r="536" spans="1:9" ht="12.75" customHeight="1">
      <c r="A536" s="169"/>
      <c r="B536" s="168" t="s">
        <v>135</v>
      </c>
      <c r="C536" s="167">
        <v>7</v>
      </c>
      <c r="D536" s="167">
        <v>9</v>
      </c>
      <c r="E536" s="166" t="s">
        <v>201</v>
      </c>
      <c r="F536" s="165" t="s">
        <v>133</v>
      </c>
      <c r="G536" s="164">
        <v>985</v>
      </c>
      <c r="H536" s="163">
        <v>338.4</v>
      </c>
      <c r="I536" s="162">
        <f t="shared" si="8"/>
        <v>34.35532994923858</v>
      </c>
    </row>
    <row r="537" spans="1:9" ht="12.75" customHeight="1">
      <c r="A537" s="169"/>
      <c r="B537" s="168" t="s">
        <v>178</v>
      </c>
      <c r="C537" s="167">
        <v>7</v>
      </c>
      <c r="D537" s="167">
        <v>9</v>
      </c>
      <c r="E537" s="166" t="s">
        <v>201</v>
      </c>
      <c r="F537" s="165" t="s">
        <v>177</v>
      </c>
      <c r="G537" s="164">
        <v>93.5</v>
      </c>
      <c r="H537" s="163">
        <v>33.5</v>
      </c>
      <c r="I537" s="162">
        <f t="shared" si="8"/>
        <v>35.828877005347593</v>
      </c>
    </row>
    <row r="538" spans="1:9" ht="12.75" customHeight="1">
      <c r="A538" s="169"/>
      <c r="B538" s="168" t="s">
        <v>600</v>
      </c>
      <c r="C538" s="167">
        <v>7</v>
      </c>
      <c r="D538" s="167">
        <v>9</v>
      </c>
      <c r="E538" s="166" t="s">
        <v>201</v>
      </c>
      <c r="F538" s="165" t="s">
        <v>599</v>
      </c>
      <c r="G538" s="164">
        <v>93.5</v>
      </c>
      <c r="H538" s="163">
        <v>33.5</v>
      </c>
      <c r="I538" s="162">
        <f t="shared" si="8"/>
        <v>35.828877005347593</v>
      </c>
    </row>
    <row r="539" spans="1:9" ht="21.75" customHeight="1">
      <c r="A539" s="169"/>
      <c r="B539" s="168" t="s">
        <v>598</v>
      </c>
      <c r="C539" s="167">
        <v>7</v>
      </c>
      <c r="D539" s="167">
        <v>9</v>
      </c>
      <c r="E539" s="166" t="s">
        <v>201</v>
      </c>
      <c r="F539" s="165" t="s">
        <v>597</v>
      </c>
      <c r="G539" s="164">
        <v>10</v>
      </c>
      <c r="H539" s="163">
        <v>1.6</v>
      </c>
      <c r="I539" s="162">
        <f t="shared" si="8"/>
        <v>16</v>
      </c>
    </row>
    <row r="540" spans="1:9" ht="12.75" customHeight="1">
      <c r="A540" s="169"/>
      <c r="B540" s="168" t="s">
        <v>596</v>
      </c>
      <c r="C540" s="167">
        <v>7</v>
      </c>
      <c r="D540" s="167">
        <v>9</v>
      </c>
      <c r="E540" s="166" t="s">
        <v>201</v>
      </c>
      <c r="F540" s="165" t="s">
        <v>595</v>
      </c>
      <c r="G540" s="164">
        <v>26</v>
      </c>
      <c r="H540" s="163"/>
      <c r="I540" s="162">
        <f t="shared" si="8"/>
        <v>0</v>
      </c>
    </row>
    <row r="541" spans="1:9" ht="12.75" customHeight="1">
      <c r="A541" s="169"/>
      <c r="B541" s="168" t="s">
        <v>594</v>
      </c>
      <c r="C541" s="167">
        <v>7</v>
      </c>
      <c r="D541" s="167">
        <v>9</v>
      </c>
      <c r="E541" s="166" t="s">
        <v>201</v>
      </c>
      <c r="F541" s="165" t="s">
        <v>593</v>
      </c>
      <c r="G541" s="164">
        <v>57.5</v>
      </c>
      <c r="H541" s="163">
        <v>31.9</v>
      </c>
      <c r="I541" s="162">
        <f t="shared" si="8"/>
        <v>55.478260869565212</v>
      </c>
    </row>
    <row r="542" spans="1:9" ht="21.75" customHeight="1">
      <c r="A542" s="169"/>
      <c r="B542" s="168" t="s">
        <v>241</v>
      </c>
      <c r="C542" s="167">
        <v>7</v>
      </c>
      <c r="D542" s="167">
        <v>9</v>
      </c>
      <c r="E542" s="166" t="s">
        <v>460</v>
      </c>
      <c r="F542" s="165">
        <v>0</v>
      </c>
      <c r="G542" s="164">
        <v>7706.42</v>
      </c>
      <c r="H542" s="163">
        <v>4249.8999999999996</v>
      </c>
      <c r="I542" s="162">
        <f t="shared" si="8"/>
        <v>55.147526348161655</v>
      </c>
    </row>
    <row r="543" spans="1:9" ht="53.25" customHeight="1">
      <c r="A543" s="169"/>
      <c r="B543" s="168" t="s">
        <v>131</v>
      </c>
      <c r="C543" s="167">
        <v>7</v>
      </c>
      <c r="D543" s="167">
        <v>9</v>
      </c>
      <c r="E543" s="166" t="s">
        <v>460</v>
      </c>
      <c r="F543" s="165" t="s">
        <v>130</v>
      </c>
      <c r="G543" s="164">
        <v>7706.42</v>
      </c>
      <c r="H543" s="163">
        <v>4249.8999999999996</v>
      </c>
      <c r="I543" s="162">
        <f t="shared" si="8"/>
        <v>55.147526348161655</v>
      </c>
    </row>
    <row r="544" spans="1:9" ht="12.75" customHeight="1">
      <c r="A544" s="169"/>
      <c r="B544" s="168" t="s">
        <v>129</v>
      </c>
      <c r="C544" s="167">
        <v>7</v>
      </c>
      <c r="D544" s="167">
        <v>9</v>
      </c>
      <c r="E544" s="166" t="s">
        <v>460</v>
      </c>
      <c r="F544" s="165" t="s">
        <v>128</v>
      </c>
      <c r="G544" s="164">
        <v>7706.42</v>
      </c>
      <c r="H544" s="163">
        <v>4249.8999999999996</v>
      </c>
      <c r="I544" s="162">
        <f t="shared" si="8"/>
        <v>55.147526348161655</v>
      </c>
    </row>
    <row r="545" spans="1:9" ht="12.75" customHeight="1">
      <c r="A545" s="169"/>
      <c r="B545" s="168" t="s">
        <v>127</v>
      </c>
      <c r="C545" s="167">
        <v>7</v>
      </c>
      <c r="D545" s="167">
        <v>9</v>
      </c>
      <c r="E545" s="166" t="s">
        <v>460</v>
      </c>
      <c r="F545" s="165" t="s">
        <v>126</v>
      </c>
      <c r="G545" s="164">
        <v>4000</v>
      </c>
      <c r="H545" s="163">
        <v>2900.3</v>
      </c>
      <c r="I545" s="162">
        <f t="shared" si="8"/>
        <v>72.507500000000007</v>
      </c>
    </row>
    <row r="546" spans="1:9" ht="32.25" customHeight="1">
      <c r="A546" s="169"/>
      <c r="B546" s="168" t="s">
        <v>125</v>
      </c>
      <c r="C546" s="167">
        <v>7</v>
      </c>
      <c r="D546" s="167">
        <v>9</v>
      </c>
      <c r="E546" s="166" t="s">
        <v>460</v>
      </c>
      <c r="F546" s="165" t="s">
        <v>124</v>
      </c>
      <c r="G546" s="164">
        <v>3706.42</v>
      </c>
      <c r="H546" s="163">
        <v>1349.6</v>
      </c>
      <c r="I546" s="162">
        <f t="shared" si="8"/>
        <v>36.412495076111178</v>
      </c>
    </row>
    <row r="547" spans="1:9" ht="21.75" customHeight="1">
      <c r="A547" s="169"/>
      <c r="B547" s="168" t="s">
        <v>156</v>
      </c>
      <c r="C547" s="167">
        <v>7</v>
      </c>
      <c r="D547" s="167">
        <v>9</v>
      </c>
      <c r="E547" s="166" t="s">
        <v>200</v>
      </c>
      <c r="F547" s="165">
        <v>0</v>
      </c>
      <c r="G547" s="164">
        <v>40.280999999999999</v>
      </c>
      <c r="H547" s="163"/>
      <c r="I547" s="162">
        <f t="shared" si="8"/>
        <v>0</v>
      </c>
    </row>
    <row r="548" spans="1:9" ht="21.75" customHeight="1">
      <c r="A548" s="169"/>
      <c r="B548" s="168" t="s">
        <v>139</v>
      </c>
      <c r="C548" s="167">
        <v>7</v>
      </c>
      <c r="D548" s="167">
        <v>9</v>
      </c>
      <c r="E548" s="166" t="s">
        <v>200</v>
      </c>
      <c r="F548" s="165" t="s">
        <v>138</v>
      </c>
      <c r="G548" s="164">
        <v>40.280999999999999</v>
      </c>
      <c r="H548" s="163"/>
      <c r="I548" s="162">
        <f t="shared" si="8"/>
        <v>0</v>
      </c>
    </row>
    <row r="549" spans="1:9" ht="21.75" customHeight="1">
      <c r="A549" s="169"/>
      <c r="B549" s="168" t="s">
        <v>137</v>
      </c>
      <c r="C549" s="167">
        <v>7</v>
      </c>
      <c r="D549" s="167">
        <v>9</v>
      </c>
      <c r="E549" s="166" t="s">
        <v>200</v>
      </c>
      <c r="F549" s="165" t="s">
        <v>136</v>
      </c>
      <c r="G549" s="164">
        <v>40.280999999999999</v>
      </c>
      <c r="H549" s="163"/>
      <c r="I549" s="162">
        <f t="shared" si="8"/>
        <v>0</v>
      </c>
    </row>
    <row r="550" spans="1:9" ht="12.75" customHeight="1">
      <c r="A550" s="169"/>
      <c r="B550" s="168" t="s">
        <v>135</v>
      </c>
      <c r="C550" s="167">
        <v>7</v>
      </c>
      <c r="D550" s="167">
        <v>9</v>
      </c>
      <c r="E550" s="166" t="s">
        <v>200</v>
      </c>
      <c r="F550" s="165" t="s">
        <v>133</v>
      </c>
      <c r="G550" s="164">
        <v>40.280999999999999</v>
      </c>
      <c r="H550" s="163"/>
      <c r="I550" s="162">
        <f t="shared" si="8"/>
        <v>0</v>
      </c>
    </row>
    <row r="551" spans="1:9" ht="21.75" customHeight="1">
      <c r="A551" s="169"/>
      <c r="B551" s="168" t="s">
        <v>407</v>
      </c>
      <c r="C551" s="167">
        <v>7</v>
      </c>
      <c r="D551" s="167">
        <v>9</v>
      </c>
      <c r="E551" s="166" t="s">
        <v>406</v>
      </c>
      <c r="F551" s="165">
        <v>0</v>
      </c>
      <c r="G551" s="164">
        <v>17477.553</v>
      </c>
      <c r="H551" s="163">
        <f>H552</f>
        <v>3910.6</v>
      </c>
      <c r="I551" s="162">
        <f t="shared" si="8"/>
        <v>22.374985788914501</v>
      </c>
    </row>
    <row r="552" spans="1:9" ht="21.75" customHeight="1">
      <c r="A552" s="169"/>
      <c r="B552" s="168" t="s">
        <v>459</v>
      </c>
      <c r="C552" s="167">
        <v>7</v>
      </c>
      <c r="D552" s="167">
        <v>9</v>
      </c>
      <c r="E552" s="166" t="s">
        <v>458</v>
      </c>
      <c r="F552" s="165">
        <v>0</v>
      </c>
      <c r="G552" s="164">
        <v>17477.553</v>
      </c>
      <c r="H552" s="163">
        <f>H553+H561+H565</f>
        <v>3910.6</v>
      </c>
      <c r="I552" s="162">
        <f t="shared" si="8"/>
        <v>22.374985788914501</v>
      </c>
    </row>
    <row r="553" spans="1:9" ht="21.75" customHeight="1">
      <c r="A553" s="169"/>
      <c r="B553" s="168" t="s">
        <v>132</v>
      </c>
      <c r="C553" s="167">
        <v>7</v>
      </c>
      <c r="D553" s="167">
        <v>9</v>
      </c>
      <c r="E553" s="166" t="s">
        <v>199</v>
      </c>
      <c r="F553" s="165">
        <v>0</v>
      </c>
      <c r="G553" s="164">
        <v>12464.99</v>
      </c>
      <c r="H553" s="163">
        <v>1356</v>
      </c>
      <c r="I553" s="162">
        <f t="shared" si="8"/>
        <v>10.878468414334868</v>
      </c>
    </row>
    <row r="554" spans="1:9" ht="53.25" customHeight="1">
      <c r="A554" s="169"/>
      <c r="B554" s="168" t="s">
        <v>131</v>
      </c>
      <c r="C554" s="167">
        <v>7</v>
      </c>
      <c r="D554" s="167">
        <v>9</v>
      </c>
      <c r="E554" s="166" t="s">
        <v>199</v>
      </c>
      <c r="F554" s="165" t="s">
        <v>130</v>
      </c>
      <c r="G554" s="164">
        <v>12464.99</v>
      </c>
      <c r="H554" s="163">
        <v>1356</v>
      </c>
      <c r="I554" s="162">
        <f t="shared" si="8"/>
        <v>10.878468414334868</v>
      </c>
    </row>
    <row r="555" spans="1:9" ht="12.75" customHeight="1">
      <c r="A555" s="169"/>
      <c r="B555" s="168" t="s">
        <v>129</v>
      </c>
      <c r="C555" s="167">
        <v>7</v>
      </c>
      <c r="D555" s="167">
        <v>9</v>
      </c>
      <c r="E555" s="166" t="s">
        <v>199</v>
      </c>
      <c r="F555" s="165" t="s">
        <v>128</v>
      </c>
      <c r="G555" s="164">
        <v>11856.33</v>
      </c>
      <c r="H555" s="163">
        <v>1229.0999999999999</v>
      </c>
      <c r="I555" s="162">
        <f t="shared" si="8"/>
        <v>10.366614289582019</v>
      </c>
    </row>
    <row r="556" spans="1:9" ht="12.75" customHeight="1">
      <c r="A556" s="169"/>
      <c r="B556" s="168" t="s">
        <v>127</v>
      </c>
      <c r="C556" s="167">
        <v>7</v>
      </c>
      <c r="D556" s="167">
        <v>9</v>
      </c>
      <c r="E556" s="166" t="s">
        <v>199</v>
      </c>
      <c r="F556" s="165" t="s">
        <v>126</v>
      </c>
      <c r="G556" s="164">
        <v>9944.99</v>
      </c>
      <c r="H556" s="163">
        <v>1229.0999999999999</v>
      </c>
      <c r="I556" s="162">
        <f t="shared" si="8"/>
        <v>12.358986786311499</v>
      </c>
    </row>
    <row r="557" spans="1:9" ht="32.25" customHeight="1">
      <c r="A557" s="169"/>
      <c r="B557" s="168" t="s">
        <v>125</v>
      </c>
      <c r="C557" s="167">
        <v>7</v>
      </c>
      <c r="D557" s="167">
        <v>9</v>
      </c>
      <c r="E557" s="166" t="s">
        <v>199</v>
      </c>
      <c r="F557" s="165" t="s">
        <v>124</v>
      </c>
      <c r="G557" s="164">
        <v>1911.34</v>
      </c>
      <c r="H557" s="163"/>
      <c r="I557" s="162">
        <f t="shared" si="8"/>
        <v>0</v>
      </c>
    </row>
    <row r="558" spans="1:9" ht="21.75" customHeight="1">
      <c r="A558" s="169"/>
      <c r="B558" s="168" t="s">
        <v>123</v>
      </c>
      <c r="C558" s="167">
        <v>7</v>
      </c>
      <c r="D558" s="167">
        <v>9</v>
      </c>
      <c r="E558" s="166" t="s">
        <v>199</v>
      </c>
      <c r="F558" s="165" t="s">
        <v>122</v>
      </c>
      <c r="G558" s="164">
        <v>608.66</v>
      </c>
      <c r="H558" s="163">
        <v>126.9</v>
      </c>
      <c r="I558" s="162">
        <f t="shared" si="8"/>
        <v>20.849078303157757</v>
      </c>
    </row>
    <row r="559" spans="1:9" ht="32.25" customHeight="1">
      <c r="A559" s="169"/>
      <c r="B559" s="168" t="s">
        <v>121</v>
      </c>
      <c r="C559" s="167">
        <v>7</v>
      </c>
      <c r="D559" s="167">
        <v>9</v>
      </c>
      <c r="E559" s="166" t="s">
        <v>199</v>
      </c>
      <c r="F559" s="165" t="s">
        <v>120</v>
      </c>
      <c r="G559" s="164">
        <v>467.5</v>
      </c>
      <c r="H559" s="163">
        <v>96.6</v>
      </c>
      <c r="I559" s="162">
        <f t="shared" si="8"/>
        <v>20.663101604278072</v>
      </c>
    </row>
    <row r="560" spans="1:9" ht="32.25" customHeight="1">
      <c r="A560" s="169"/>
      <c r="B560" s="168" t="s">
        <v>119</v>
      </c>
      <c r="C560" s="167">
        <v>7</v>
      </c>
      <c r="D560" s="167">
        <v>9</v>
      </c>
      <c r="E560" s="166" t="s">
        <v>199</v>
      </c>
      <c r="F560" s="165" t="s">
        <v>117</v>
      </c>
      <c r="G560" s="164">
        <v>141.16</v>
      </c>
      <c r="H560" s="163">
        <v>30.4</v>
      </c>
      <c r="I560" s="162">
        <f t="shared" si="8"/>
        <v>21.535845848682346</v>
      </c>
    </row>
    <row r="561" spans="1:9" ht="21.75" customHeight="1">
      <c r="A561" s="169"/>
      <c r="B561" s="168" t="s">
        <v>266</v>
      </c>
      <c r="C561" s="167">
        <v>7</v>
      </c>
      <c r="D561" s="167">
        <v>9</v>
      </c>
      <c r="E561" s="166" t="s">
        <v>457</v>
      </c>
      <c r="F561" s="165">
        <v>0</v>
      </c>
      <c r="G561" s="164">
        <v>4656.9799999999996</v>
      </c>
      <c r="H561" s="163">
        <v>2455.6</v>
      </c>
      <c r="I561" s="162">
        <f t="shared" si="8"/>
        <v>52.729451275289996</v>
      </c>
    </row>
    <row r="562" spans="1:9" ht="53.25" customHeight="1">
      <c r="A562" s="169"/>
      <c r="B562" s="168" t="s">
        <v>131</v>
      </c>
      <c r="C562" s="167">
        <v>7</v>
      </c>
      <c r="D562" s="167">
        <v>9</v>
      </c>
      <c r="E562" s="166" t="s">
        <v>457</v>
      </c>
      <c r="F562" s="165" t="s">
        <v>130</v>
      </c>
      <c r="G562" s="164">
        <v>4656.9799999999996</v>
      </c>
      <c r="H562" s="163">
        <v>2455.6</v>
      </c>
      <c r="I562" s="162">
        <f t="shared" si="8"/>
        <v>52.729451275289996</v>
      </c>
    </row>
    <row r="563" spans="1:9" ht="12.75" customHeight="1">
      <c r="A563" s="169"/>
      <c r="B563" s="168" t="s">
        <v>129</v>
      </c>
      <c r="C563" s="167">
        <v>7</v>
      </c>
      <c r="D563" s="167">
        <v>9</v>
      </c>
      <c r="E563" s="166" t="s">
        <v>457</v>
      </c>
      <c r="F563" s="165" t="s">
        <v>128</v>
      </c>
      <c r="G563" s="164">
        <v>4656.9799999999996</v>
      </c>
      <c r="H563" s="163">
        <v>2455.6</v>
      </c>
      <c r="I563" s="162">
        <f t="shared" si="8"/>
        <v>52.729451275289996</v>
      </c>
    </row>
    <row r="564" spans="1:9" ht="12.75" customHeight="1">
      <c r="A564" s="169"/>
      <c r="B564" s="168" t="s">
        <v>127</v>
      </c>
      <c r="C564" s="167">
        <v>7</v>
      </c>
      <c r="D564" s="167">
        <v>9</v>
      </c>
      <c r="E564" s="166" t="s">
        <v>457</v>
      </c>
      <c r="F564" s="165" t="s">
        <v>126</v>
      </c>
      <c r="G564" s="164">
        <v>4656.9799999999996</v>
      </c>
      <c r="H564" s="163">
        <v>2455.6</v>
      </c>
      <c r="I564" s="162">
        <f t="shared" si="8"/>
        <v>52.729451275289996</v>
      </c>
    </row>
    <row r="565" spans="1:9" ht="21.75" customHeight="1">
      <c r="A565" s="169"/>
      <c r="B565" s="168" t="s">
        <v>152</v>
      </c>
      <c r="C565" s="167">
        <v>7</v>
      </c>
      <c r="D565" s="167">
        <v>9</v>
      </c>
      <c r="E565" s="166" t="s">
        <v>198</v>
      </c>
      <c r="F565" s="165">
        <v>0</v>
      </c>
      <c r="G565" s="164">
        <v>355.58300000000003</v>
      </c>
      <c r="H565" s="163">
        <v>99</v>
      </c>
      <c r="I565" s="162">
        <f t="shared" si="8"/>
        <v>27.84160097642463</v>
      </c>
    </row>
    <row r="566" spans="1:9" ht="21.75" customHeight="1">
      <c r="A566" s="169"/>
      <c r="B566" s="168" t="s">
        <v>139</v>
      </c>
      <c r="C566" s="167">
        <v>7</v>
      </c>
      <c r="D566" s="167">
        <v>9</v>
      </c>
      <c r="E566" s="166" t="s">
        <v>198</v>
      </c>
      <c r="F566" s="165" t="s">
        <v>138</v>
      </c>
      <c r="G566" s="164">
        <v>355.58300000000003</v>
      </c>
      <c r="H566" s="163">
        <v>99</v>
      </c>
      <c r="I566" s="162">
        <f t="shared" si="8"/>
        <v>27.84160097642463</v>
      </c>
    </row>
    <row r="567" spans="1:9" ht="21.75" customHeight="1">
      <c r="A567" s="169"/>
      <c r="B567" s="168" t="s">
        <v>137</v>
      </c>
      <c r="C567" s="167">
        <v>7</v>
      </c>
      <c r="D567" s="167">
        <v>9</v>
      </c>
      <c r="E567" s="166" t="s">
        <v>198</v>
      </c>
      <c r="F567" s="165" t="s">
        <v>136</v>
      </c>
      <c r="G567" s="164">
        <v>355.58300000000003</v>
      </c>
      <c r="H567" s="163">
        <v>99</v>
      </c>
      <c r="I567" s="162">
        <f t="shared" si="8"/>
        <v>27.84160097642463</v>
      </c>
    </row>
    <row r="568" spans="1:9" ht="12.75" customHeight="1">
      <c r="A568" s="169"/>
      <c r="B568" s="168" t="s">
        <v>135</v>
      </c>
      <c r="C568" s="167">
        <v>7</v>
      </c>
      <c r="D568" s="167">
        <v>9</v>
      </c>
      <c r="E568" s="166" t="s">
        <v>198</v>
      </c>
      <c r="F568" s="165" t="s">
        <v>133</v>
      </c>
      <c r="G568" s="164">
        <v>355.58300000000003</v>
      </c>
      <c r="H568" s="163">
        <v>99</v>
      </c>
      <c r="I568" s="162">
        <f t="shared" si="8"/>
        <v>27.84160097642463</v>
      </c>
    </row>
    <row r="569" spans="1:9" ht="21.75" customHeight="1">
      <c r="A569" s="169"/>
      <c r="B569" s="168" t="s">
        <v>456</v>
      </c>
      <c r="C569" s="167">
        <v>7</v>
      </c>
      <c r="D569" s="167">
        <v>9</v>
      </c>
      <c r="E569" s="166" t="s">
        <v>455</v>
      </c>
      <c r="F569" s="165">
        <v>0</v>
      </c>
      <c r="G569" s="164">
        <v>607.20000000000005</v>
      </c>
      <c r="H569" s="163">
        <v>85.4</v>
      </c>
      <c r="I569" s="162">
        <f t="shared" si="8"/>
        <v>14.064558629776021</v>
      </c>
    </row>
    <row r="570" spans="1:9" ht="32.25" customHeight="1">
      <c r="A570" s="169"/>
      <c r="B570" s="168" t="s">
        <v>454</v>
      </c>
      <c r="C570" s="167">
        <v>7</v>
      </c>
      <c r="D570" s="167">
        <v>9</v>
      </c>
      <c r="E570" s="166" t="s">
        <v>453</v>
      </c>
      <c r="F570" s="165">
        <v>0</v>
      </c>
      <c r="G570" s="164">
        <v>437.2</v>
      </c>
      <c r="H570" s="163">
        <v>85.4</v>
      </c>
      <c r="I570" s="162">
        <f t="shared" si="8"/>
        <v>19.533394327538886</v>
      </c>
    </row>
    <row r="571" spans="1:9" ht="53.25" customHeight="1">
      <c r="A571" s="169"/>
      <c r="B571" s="168" t="s">
        <v>131</v>
      </c>
      <c r="C571" s="167">
        <v>7</v>
      </c>
      <c r="D571" s="167">
        <v>9</v>
      </c>
      <c r="E571" s="166" t="s">
        <v>453</v>
      </c>
      <c r="F571" s="165" t="s">
        <v>130</v>
      </c>
      <c r="G571" s="164">
        <v>436.32</v>
      </c>
      <c r="H571" s="163">
        <v>85.4</v>
      </c>
      <c r="I571" s="162">
        <f t="shared" si="8"/>
        <v>19.572790612394574</v>
      </c>
    </row>
    <row r="572" spans="1:9" ht="21.75" customHeight="1">
      <c r="A572" s="169"/>
      <c r="B572" s="168" t="s">
        <v>123</v>
      </c>
      <c r="C572" s="167">
        <v>7</v>
      </c>
      <c r="D572" s="167">
        <v>9</v>
      </c>
      <c r="E572" s="166" t="s">
        <v>453</v>
      </c>
      <c r="F572" s="165" t="s">
        <v>122</v>
      </c>
      <c r="G572" s="164">
        <v>436.32</v>
      </c>
      <c r="H572" s="163">
        <v>85.4</v>
      </c>
      <c r="I572" s="162">
        <f t="shared" si="8"/>
        <v>19.572790612394574</v>
      </c>
    </row>
    <row r="573" spans="1:9" ht="32.25" customHeight="1">
      <c r="A573" s="169"/>
      <c r="B573" s="168" t="s">
        <v>121</v>
      </c>
      <c r="C573" s="167">
        <v>7</v>
      </c>
      <c r="D573" s="167">
        <v>9</v>
      </c>
      <c r="E573" s="166" t="s">
        <v>453</v>
      </c>
      <c r="F573" s="165" t="s">
        <v>120</v>
      </c>
      <c r="G573" s="164">
        <v>335.12</v>
      </c>
      <c r="H573" s="163">
        <v>71.3</v>
      </c>
      <c r="I573" s="162">
        <f t="shared" si="8"/>
        <v>21.275960849844829</v>
      </c>
    </row>
    <row r="574" spans="1:9" ht="32.25" customHeight="1">
      <c r="A574" s="169"/>
      <c r="B574" s="168" t="s">
        <v>119</v>
      </c>
      <c r="C574" s="167">
        <v>7</v>
      </c>
      <c r="D574" s="167">
        <v>9</v>
      </c>
      <c r="E574" s="166" t="s">
        <v>453</v>
      </c>
      <c r="F574" s="165" t="s">
        <v>117</v>
      </c>
      <c r="G574" s="164">
        <v>101.2</v>
      </c>
      <c r="H574" s="163">
        <v>14.1</v>
      </c>
      <c r="I574" s="162">
        <f t="shared" si="8"/>
        <v>13.932806324110672</v>
      </c>
    </row>
    <row r="575" spans="1:9" ht="21.75" customHeight="1">
      <c r="A575" s="169"/>
      <c r="B575" s="168" t="s">
        <v>139</v>
      </c>
      <c r="C575" s="167">
        <v>7</v>
      </c>
      <c r="D575" s="167">
        <v>9</v>
      </c>
      <c r="E575" s="166" t="s">
        <v>453</v>
      </c>
      <c r="F575" s="165" t="s">
        <v>138</v>
      </c>
      <c r="G575" s="164">
        <v>0.88</v>
      </c>
      <c r="H575" s="163"/>
      <c r="I575" s="162">
        <f t="shared" si="8"/>
        <v>0</v>
      </c>
    </row>
    <row r="576" spans="1:9" ht="21.75" customHeight="1">
      <c r="A576" s="169"/>
      <c r="B576" s="168" t="s">
        <v>137</v>
      </c>
      <c r="C576" s="167">
        <v>7</v>
      </c>
      <c r="D576" s="167">
        <v>9</v>
      </c>
      <c r="E576" s="166" t="s">
        <v>453</v>
      </c>
      <c r="F576" s="165" t="s">
        <v>136</v>
      </c>
      <c r="G576" s="164">
        <v>0.88</v>
      </c>
      <c r="H576" s="163"/>
      <c r="I576" s="162">
        <f t="shared" si="8"/>
        <v>0</v>
      </c>
    </row>
    <row r="577" spans="1:9" ht="12.75" customHeight="1">
      <c r="A577" s="169"/>
      <c r="B577" s="168" t="s">
        <v>135</v>
      </c>
      <c r="C577" s="167">
        <v>7</v>
      </c>
      <c r="D577" s="167">
        <v>9</v>
      </c>
      <c r="E577" s="166" t="s">
        <v>453</v>
      </c>
      <c r="F577" s="165" t="s">
        <v>133</v>
      </c>
      <c r="G577" s="164">
        <v>0.88</v>
      </c>
      <c r="H577" s="163"/>
      <c r="I577" s="162">
        <f t="shared" si="8"/>
        <v>0</v>
      </c>
    </row>
    <row r="578" spans="1:9" ht="12.75" customHeight="1">
      <c r="A578" s="169"/>
      <c r="B578" s="168" t="s">
        <v>384</v>
      </c>
      <c r="C578" s="167">
        <v>7</v>
      </c>
      <c r="D578" s="167">
        <v>9</v>
      </c>
      <c r="E578" s="166" t="s">
        <v>452</v>
      </c>
      <c r="F578" s="165">
        <v>0</v>
      </c>
      <c r="G578" s="164">
        <v>170</v>
      </c>
      <c r="H578" s="163"/>
      <c r="I578" s="162">
        <f t="shared" si="8"/>
        <v>0</v>
      </c>
    </row>
    <row r="579" spans="1:9" ht="21.75" customHeight="1">
      <c r="A579" s="169"/>
      <c r="B579" s="168" t="s">
        <v>139</v>
      </c>
      <c r="C579" s="167">
        <v>7</v>
      </c>
      <c r="D579" s="167">
        <v>9</v>
      </c>
      <c r="E579" s="166" t="s">
        <v>452</v>
      </c>
      <c r="F579" s="165" t="s">
        <v>138</v>
      </c>
      <c r="G579" s="164">
        <v>170</v>
      </c>
      <c r="H579" s="163"/>
      <c r="I579" s="162">
        <f t="shared" si="8"/>
        <v>0</v>
      </c>
    </row>
    <row r="580" spans="1:9" ht="21.75" customHeight="1">
      <c r="A580" s="169"/>
      <c r="B580" s="168" t="s">
        <v>137</v>
      </c>
      <c r="C580" s="167">
        <v>7</v>
      </c>
      <c r="D580" s="167">
        <v>9</v>
      </c>
      <c r="E580" s="166" t="s">
        <v>452</v>
      </c>
      <c r="F580" s="165" t="s">
        <v>136</v>
      </c>
      <c r="G580" s="164">
        <v>170</v>
      </c>
      <c r="H580" s="163"/>
      <c r="I580" s="162">
        <f t="shared" si="8"/>
        <v>0</v>
      </c>
    </row>
    <row r="581" spans="1:9" ht="12.75" customHeight="1">
      <c r="A581" s="169"/>
      <c r="B581" s="168" t="s">
        <v>135</v>
      </c>
      <c r="C581" s="167">
        <v>7</v>
      </c>
      <c r="D581" s="167">
        <v>9</v>
      </c>
      <c r="E581" s="166" t="s">
        <v>452</v>
      </c>
      <c r="F581" s="165" t="s">
        <v>133</v>
      </c>
      <c r="G581" s="164">
        <v>170</v>
      </c>
      <c r="H581" s="163"/>
      <c r="I581" s="162">
        <f t="shared" si="8"/>
        <v>0</v>
      </c>
    </row>
    <row r="582" spans="1:9" ht="12.75" customHeight="1">
      <c r="A582" s="169"/>
      <c r="B582" s="180" t="s">
        <v>160</v>
      </c>
      <c r="C582" s="179">
        <v>8</v>
      </c>
      <c r="D582" s="179">
        <v>0</v>
      </c>
      <c r="E582" s="178">
        <v>0</v>
      </c>
      <c r="F582" s="177">
        <v>0</v>
      </c>
      <c r="G582" s="162">
        <v>60579.934999999998</v>
      </c>
      <c r="H582" s="176">
        <v>16443.7</v>
      </c>
      <c r="I582" s="162">
        <f t="shared" si="8"/>
        <v>27.143805948289646</v>
      </c>
    </row>
    <row r="583" spans="1:9" ht="12.75" customHeight="1">
      <c r="A583" s="169"/>
      <c r="B583" s="175" t="s">
        <v>159</v>
      </c>
      <c r="C583" s="174">
        <v>8</v>
      </c>
      <c r="D583" s="174">
        <v>1</v>
      </c>
      <c r="E583" s="173">
        <v>0</v>
      </c>
      <c r="F583" s="172">
        <v>0</v>
      </c>
      <c r="G583" s="171">
        <v>35016.025000000001</v>
      </c>
      <c r="H583" s="170">
        <v>8607.6</v>
      </c>
      <c r="I583" s="162">
        <f t="shared" si="8"/>
        <v>24.58188786419932</v>
      </c>
    </row>
    <row r="584" spans="1:9" ht="21.75" customHeight="1">
      <c r="A584" s="169"/>
      <c r="B584" s="168" t="s">
        <v>427</v>
      </c>
      <c r="C584" s="167">
        <v>8</v>
      </c>
      <c r="D584" s="167">
        <v>1</v>
      </c>
      <c r="E584" s="166" t="s">
        <v>426</v>
      </c>
      <c r="F584" s="165">
        <v>0</v>
      </c>
      <c r="G584" s="164">
        <v>3386.616</v>
      </c>
      <c r="H584" s="163">
        <f>H585</f>
        <v>666.2</v>
      </c>
      <c r="I584" s="162">
        <f t="shared" si="8"/>
        <v>19.671554141361174</v>
      </c>
    </row>
    <row r="585" spans="1:9" ht="32.25" customHeight="1">
      <c r="A585" s="169"/>
      <c r="B585" s="168" t="s">
        <v>430</v>
      </c>
      <c r="C585" s="167">
        <v>8</v>
      </c>
      <c r="D585" s="167">
        <v>1</v>
      </c>
      <c r="E585" s="166" t="s">
        <v>429</v>
      </c>
      <c r="F585" s="165">
        <v>0</v>
      </c>
      <c r="G585" s="164">
        <v>3386.616</v>
      </c>
      <c r="H585" s="163">
        <f>H586+H590</f>
        <v>666.2</v>
      </c>
      <c r="I585" s="162">
        <f t="shared" si="8"/>
        <v>19.671554141361174</v>
      </c>
    </row>
    <row r="586" spans="1:9" ht="21.75" customHeight="1">
      <c r="A586" s="169"/>
      <c r="B586" s="168" t="s">
        <v>158</v>
      </c>
      <c r="C586" s="167">
        <v>8</v>
      </c>
      <c r="D586" s="167">
        <v>1</v>
      </c>
      <c r="E586" s="166" t="s">
        <v>157</v>
      </c>
      <c r="F586" s="165">
        <v>0</v>
      </c>
      <c r="G586" s="164">
        <v>2102.7199999999998</v>
      </c>
      <c r="H586" s="163">
        <v>308.5</v>
      </c>
      <c r="I586" s="162">
        <f t="shared" si="8"/>
        <v>14.671473139552582</v>
      </c>
    </row>
    <row r="587" spans="1:9" ht="21.75" customHeight="1">
      <c r="A587" s="169"/>
      <c r="B587" s="168" t="s">
        <v>114</v>
      </c>
      <c r="C587" s="167">
        <v>8</v>
      </c>
      <c r="D587" s="167">
        <v>1</v>
      </c>
      <c r="E587" s="166" t="s">
        <v>157</v>
      </c>
      <c r="F587" s="165" t="s">
        <v>113</v>
      </c>
      <c r="G587" s="164">
        <v>2102.7199999999998</v>
      </c>
      <c r="H587" s="163">
        <v>308.5</v>
      </c>
      <c r="I587" s="162">
        <f t="shared" si="8"/>
        <v>14.671473139552582</v>
      </c>
    </row>
    <row r="588" spans="1:9" ht="12.75" customHeight="1">
      <c r="A588" s="169"/>
      <c r="B588" s="168" t="s">
        <v>112</v>
      </c>
      <c r="C588" s="167">
        <v>8</v>
      </c>
      <c r="D588" s="167">
        <v>1</v>
      </c>
      <c r="E588" s="166" t="s">
        <v>157</v>
      </c>
      <c r="F588" s="165" t="s">
        <v>111</v>
      </c>
      <c r="G588" s="164">
        <v>2102.7199999999998</v>
      </c>
      <c r="H588" s="163">
        <v>308.5</v>
      </c>
      <c r="I588" s="162">
        <f t="shared" si="8"/>
        <v>14.671473139552582</v>
      </c>
    </row>
    <row r="589" spans="1:9" ht="42.75" customHeight="1">
      <c r="A589" s="169"/>
      <c r="B589" s="168" t="s">
        <v>110</v>
      </c>
      <c r="C589" s="167">
        <v>8</v>
      </c>
      <c r="D589" s="167">
        <v>1</v>
      </c>
      <c r="E589" s="166" t="s">
        <v>157</v>
      </c>
      <c r="F589" s="165" t="s">
        <v>109</v>
      </c>
      <c r="G589" s="164">
        <v>2102.7199999999998</v>
      </c>
      <c r="H589" s="163">
        <v>308.5</v>
      </c>
      <c r="I589" s="162">
        <f t="shared" ref="I589:I652" si="9">H589/G589*100</f>
        <v>14.671473139552582</v>
      </c>
    </row>
    <row r="590" spans="1:9" ht="21.75" customHeight="1">
      <c r="A590" s="169"/>
      <c r="B590" s="168" t="s">
        <v>156</v>
      </c>
      <c r="C590" s="167">
        <v>8</v>
      </c>
      <c r="D590" s="167">
        <v>1</v>
      </c>
      <c r="E590" s="166" t="s">
        <v>155</v>
      </c>
      <c r="F590" s="165">
        <v>0</v>
      </c>
      <c r="G590" s="164">
        <v>1283.896</v>
      </c>
      <c r="H590" s="163">
        <v>357.7</v>
      </c>
      <c r="I590" s="162">
        <f t="shared" si="9"/>
        <v>27.860512066397902</v>
      </c>
    </row>
    <row r="591" spans="1:9" ht="21.75" customHeight="1">
      <c r="A591" s="169"/>
      <c r="B591" s="168" t="s">
        <v>114</v>
      </c>
      <c r="C591" s="167">
        <v>8</v>
      </c>
      <c r="D591" s="167">
        <v>1</v>
      </c>
      <c r="E591" s="166" t="s">
        <v>155</v>
      </c>
      <c r="F591" s="165" t="s">
        <v>113</v>
      </c>
      <c r="G591" s="164">
        <v>1283.896</v>
      </c>
      <c r="H591" s="163">
        <v>357.7</v>
      </c>
      <c r="I591" s="162">
        <f t="shared" si="9"/>
        <v>27.860512066397902</v>
      </c>
    </row>
    <row r="592" spans="1:9" ht="12.75" customHeight="1">
      <c r="A592" s="169"/>
      <c r="B592" s="168" t="s">
        <v>112</v>
      </c>
      <c r="C592" s="167">
        <v>8</v>
      </c>
      <c r="D592" s="167">
        <v>1</v>
      </c>
      <c r="E592" s="166" t="s">
        <v>155</v>
      </c>
      <c r="F592" s="165" t="s">
        <v>111</v>
      </c>
      <c r="G592" s="164">
        <v>1283.896</v>
      </c>
      <c r="H592" s="163">
        <v>357.7</v>
      </c>
      <c r="I592" s="162">
        <f t="shared" si="9"/>
        <v>27.860512066397902</v>
      </c>
    </row>
    <row r="593" spans="1:9" ht="42.75" customHeight="1">
      <c r="A593" s="169"/>
      <c r="B593" s="168" t="s">
        <v>110</v>
      </c>
      <c r="C593" s="167">
        <v>8</v>
      </c>
      <c r="D593" s="167">
        <v>1</v>
      </c>
      <c r="E593" s="166" t="s">
        <v>155</v>
      </c>
      <c r="F593" s="165" t="s">
        <v>109</v>
      </c>
      <c r="G593" s="164">
        <v>1283.896</v>
      </c>
      <c r="H593" s="163">
        <v>357.7</v>
      </c>
      <c r="I593" s="162">
        <f t="shared" si="9"/>
        <v>27.860512066397902</v>
      </c>
    </row>
    <row r="594" spans="1:9" ht="21.75" customHeight="1">
      <c r="A594" s="169"/>
      <c r="B594" s="168" t="s">
        <v>427</v>
      </c>
      <c r="C594" s="167">
        <v>8</v>
      </c>
      <c r="D594" s="167">
        <v>1</v>
      </c>
      <c r="E594" s="166" t="s">
        <v>426</v>
      </c>
      <c r="F594" s="165">
        <v>0</v>
      </c>
      <c r="G594" s="164">
        <v>18351.968000000001</v>
      </c>
      <c r="H594" s="163">
        <f>H595</f>
        <v>5278.2</v>
      </c>
      <c r="I594" s="162">
        <f t="shared" si="9"/>
        <v>28.760948144634952</v>
      </c>
    </row>
    <row r="595" spans="1:9" ht="32.25" customHeight="1">
      <c r="A595" s="169"/>
      <c r="B595" s="168" t="s">
        <v>430</v>
      </c>
      <c r="C595" s="167">
        <v>8</v>
      </c>
      <c r="D595" s="167">
        <v>1</v>
      </c>
      <c r="E595" s="166" t="s">
        <v>429</v>
      </c>
      <c r="F595" s="165">
        <v>0</v>
      </c>
      <c r="G595" s="164">
        <v>18351.968000000001</v>
      </c>
      <c r="H595" s="163">
        <f>H596+H600</f>
        <v>5278.2</v>
      </c>
      <c r="I595" s="162">
        <f t="shared" si="9"/>
        <v>28.760948144634952</v>
      </c>
    </row>
    <row r="596" spans="1:9" ht="21.75" customHeight="1">
      <c r="A596" s="169"/>
      <c r="B596" s="168" t="s">
        <v>154</v>
      </c>
      <c r="C596" s="167">
        <v>8</v>
      </c>
      <c r="D596" s="167">
        <v>1</v>
      </c>
      <c r="E596" s="166" t="s">
        <v>153</v>
      </c>
      <c r="F596" s="165">
        <v>0</v>
      </c>
      <c r="G596" s="164">
        <v>15297.76</v>
      </c>
      <c r="H596" s="163">
        <v>3958.5</v>
      </c>
      <c r="I596" s="162">
        <f t="shared" si="9"/>
        <v>25.876337450711738</v>
      </c>
    </row>
    <row r="597" spans="1:9" ht="21.75" customHeight="1">
      <c r="A597" s="169"/>
      <c r="B597" s="168" t="s">
        <v>114</v>
      </c>
      <c r="C597" s="167">
        <v>8</v>
      </c>
      <c r="D597" s="167">
        <v>1</v>
      </c>
      <c r="E597" s="166" t="s">
        <v>153</v>
      </c>
      <c r="F597" s="165" t="s">
        <v>113</v>
      </c>
      <c r="G597" s="164">
        <v>15297.76</v>
      </c>
      <c r="H597" s="163">
        <v>3958.5</v>
      </c>
      <c r="I597" s="162">
        <f t="shared" si="9"/>
        <v>25.876337450711738</v>
      </c>
    </row>
    <row r="598" spans="1:9" ht="12.75" customHeight="1">
      <c r="A598" s="169"/>
      <c r="B598" s="168" t="s">
        <v>112</v>
      </c>
      <c r="C598" s="167">
        <v>8</v>
      </c>
      <c r="D598" s="167">
        <v>1</v>
      </c>
      <c r="E598" s="166" t="s">
        <v>153</v>
      </c>
      <c r="F598" s="165" t="s">
        <v>111</v>
      </c>
      <c r="G598" s="164">
        <v>15297.76</v>
      </c>
      <c r="H598" s="163">
        <v>3958.5</v>
      </c>
      <c r="I598" s="162">
        <f t="shared" si="9"/>
        <v>25.876337450711738</v>
      </c>
    </row>
    <row r="599" spans="1:9" ht="42.75" customHeight="1">
      <c r="A599" s="169"/>
      <c r="B599" s="168" t="s">
        <v>110</v>
      </c>
      <c r="C599" s="167">
        <v>8</v>
      </c>
      <c r="D599" s="167">
        <v>1</v>
      </c>
      <c r="E599" s="166" t="s">
        <v>153</v>
      </c>
      <c r="F599" s="165" t="s">
        <v>109</v>
      </c>
      <c r="G599" s="164">
        <v>15297.76</v>
      </c>
      <c r="H599" s="163">
        <v>3958.5</v>
      </c>
      <c r="I599" s="162">
        <f t="shared" si="9"/>
        <v>25.876337450711738</v>
      </c>
    </row>
    <row r="600" spans="1:9" ht="21.75" customHeight="1">
      <c r="A600" s="169"/>
      <c r="B600" s="168" t="s">
        <v>152</v>
      </c>
      <c r="C600" s="167">
        <v>8</v>
      </c>
      <c r="D600" s="167">
        <v>1</v>
      </c>
      <c r="E600" s="166" t="s">
        <v>151</v>
      </c>
      <c r="F600" s="165">
        <v>0</v>
      </c>
      <c r="G600" s="164">
        <v>3054.2080000000001</v>
      </c>
      <c r="H600" s="163">
        <v>1319.7</v>
      </c>
      <c r="I600" s="162">
        <f t="shared" si="9"/>
        <v>43.209237877708397</v>
      </c>
    </row>
    <row r="601" spans="1:9" ht="21.75" customHeight="1">
      <c r="A601" s="169"/>
      <c r="B601" s="168" t="s">
        <v>114</v>
      </c>
      <c r="C601" s="167">
        <v>8</v>
      </c>
      <c r="D601" s="167">
        <v>1</v>
      </c>
      <c r="E601" s="166" t="s">
        <v>151</v>
      </c>
      <c r="F601" s="165" t="s">
        <v>113</v>
      </c>
      <c r="G601" s="164">
        <v>3054.2080000000001</v>
      </c>
      <c r="H601" s="163">
        <v>1319.7</v>
      </c>
      <c r="I601" s="162">
        <f t="shared" si="9"/>
        <v>43.209237877708397</v>
      </c>
    </row>
    <row r="602" spans="1:9" ht="12.75" customHeight="1">
      <c r="A602" s="169"/>
      <c r="B602" s="168" t="s">
        <v>112</v>
      </c>
      <c r="C602" s="167">
        <v>8</v>
      </c>
      <c r="D602" s="167">
        <v>1</v>
      </c>
      <c r="E602" s="166" t="s">
        <v>151</v>
      </c>
      <c r="F602" s="165" t="s">
        <v>111</v>
      </c>
      <c r="G602" s="164">
        <v>3054.2080000000001</v>
      </c>
      <c r="H602" s="163">
        <v>1319.7</v>
      </c>
      <c r="I602" s="162">
        <f t="shared" si="9"/>
        <v>43.209237877708397</v>
      </c>
    </row>
    <row r="603" spans="1:9" ht="42.75" customHeight="1">
      <c r="A603" s="169"/>
      <c r="B603" s="168" t="s">
        <v>110</v>
      </c>
      <c r="C603" s="167">
        <v>8</v>
      </c>
      <c r="D603" s="167">
        <v>1</v>
      </c>
      <c r="E603" s="166" t="s">
        <v>151</v>
      </c>
      <c r="F603" s="165" t="s">
        <v>109</v>
      </c>
      <c r="G603" s="164">
        <v>3054.2080000000001</v>
      </c>
      <c r="H603" s="163">
        <v>1319.7</v>
      </c>
      <c r="I603" s="162">
        <f t="shared" si="9"/>
        <v>43.209237877708397</v>
      </c>
    </row>
    <row r="604" spans="1:9" ht="21.75" customHeight="1">
      <c r="A604" s="169"/>
      <c r="B604" s="168" t="s">
        <v>427</v>
      </c>
      <c r="C604" s="167">
        <v>8</v>
      </c>
      <c r="D604" s="167">
        <v>1</v>
      </c>
      <c r="E604" s="166" t="s">
        <v>426</v>
      </c>
      <c r="F604" s="165">
        <v>0</v>
      </c>
      <c r="G604" s="164">
        <v>468.91</v>
      </c>
      <c r="H604" s="163">
        <f>H605</f>
        <v>74.3</v>
      </c>
      <c r="I604" s="162">
        <f t="shared" si="9"/>
        <v>15.845258151884156</v>
      </c>
    </row>
    <row r="605" spans="1:9" ht="21.75" customHeight="1">
      <c r="A605" s="169"/>
      <c r="B605" s="168" t="s">
        <v>451</v>
      </c>
      <c r="C605" s="167">
        <v>8</v>
      </c>
      <c r="D605" s="167">
        <v>1</v>
      </c>
      <c r="E605" s="166" t="s">
        <v>450</v>
      </c>
      <c r="F605" s="165">
        <v>0</v>
      </c>
      <c r="G605" s="164">
        <v>468.91</v>
      </c>
      <c r="H605" s="163">
        <f>H606</f>
        <v>74.3</v>
      </c>
      <c r="I605" s="162">
        <f t="shared" si="9"/>
        <v>15.845258151884156</v>
      </c>
    </row>
    <row r="606" spans="1:9" ht="21.75" customHeight="1">
      <c r="A606" s="169"/>
      <c r="B606" s="168" t="s">
        <v>150</v>
      </c>
      <c r="C606" s="167">
        <v>8</v>
      </c>
      <c r="D606" s="167">
        <v>1</v>
      </c>
      <c r="E606" s="166" t="s">
        <v>149</v>
      </c>
      <c r="F606" s="165">
        <v>0</v>
      </c>
      <c r="G606" s="164">
        <v>468.91</v>
      </c>
      <c r="H606" s="163">
        <v>74.3</v>
      </c>
      <c r="I606" s="162">
        <f t="shared" si="9"/>
        <v>15.845258151884156</v>
      </c>
    </row>
    <row r="607" spans="1:9" ht="21.75" customHeight="1">
      <c r="A607" s="169"/>
      <c r="B607" s="168" t="s">
        <v>114</v>
      </c>
      <c r="C607" s="167">
        <v>8</v>
      </c>
      <c r="D607" s="167">
        <v>1</v>
      </c>
      <c r="E607" s="166" t="s">
        <v>149</v>
      </c>
      <c r="F607" s="165" t="s">
        <v>113</v>
      </c>
      <c r="G607" s="164">
        <v>468.91</v>
      </c>
      <c r="H607" s="163">
        <v>74.3</v>
      </c>
      <c r="I607" s="162">
        <f t="shared" si="9"/>
        <v>15.845258151884156</v>
      </c>
    </row>
    <row r="608" spans="1:9" ht="12.75" customHeight="1">
      <c r="A608" s="169"/>
      <c r="B608" s="168" t="s">
        <v>112</v>
      </c>
      <c r="C608" s="167">
        <v>8</v>
      </c>
      <c r="D608" s="167">
        <v>1</v>
      </c>
      <c r="E608" s="166" t="s">
        <v>149</v>
      </c>
      <c r="F608" s="165" t="s">
        <v>111</v>
      </c>
      <c r="G608" s="164">
        <v>468.91</v>
      </c>
      <c r="H608" s="163">
        <v>74.3</v>
      </c>
      <c r="I608" s="162">
        <f t="shared" si="9"/>
        <v>15.845258151884156</v>
      </c>
    </row>
    <row r="609" spans="1:9" ht="42.75" customHeight="1">
      <c r="A609" s="169"/>
      <c r="B609" s="168" t="s">
        <v>110</v>
      </c>
      <c r="C609" s="167">
        <v>8</v>
      </c>
      <c r="D609" s="167">
        <v>1</v>
      </c>
      <c r="E609" s="166" t="s">
        <v>149</v>
      </c>
      <c r="F609" s="165" t="s">
        <v>109</v>
      </c>
      <c r="G609" s="164">
        <v>468.91</v>
      </c>
      <c r="H609" s="163">
        <v>74.3</v>
      </c>
      <c r="I609" s="162">
        <f t="shared" si="9"/>
        <v>15.845258151884156</v>
      </c>
    </row>
    <row r="610" spans="1:9" ht="21.75" customHeight="1">
      <c r="A610" s="169"/>
      <c r="B610" s="168" t="s">
        <v>427</v>
      </c>
      <c r="C610" s="167">
        <v>8</v>
      </c>
      <c r="D610" s="167">
        <v>1</v>
      </c>
      <c r="E610" s="166" t="s">
        <v>426</v>
      </c>
      <c r="F610" s="165">
        <v>0</v>
      </c>
      <c r="G610" s="164">
        <v>12500.026</v>
      </c>
      <c r="H610" s="163">
        <f>H611</f>
        <v>2563.8000000000002</v>
      </c>
      <c r="I610" s="162">
        <f t="shared" si="9"/>
        <v>20.510357338456739</v>
      </c>
    </row>
    <row r="611" spans="1:9" ht="21.75" customHeight="1">
      <c r="A611" s="169"/>
      <c r="B611" s="168" t="s">
        <v>451</v>
      </c>
      <c r="C611" s="167">
        <v>8</v>
      </c>
      <c r="D611" s="167">
        <v>1</v>
      </c>
      <c r="E611" s="166" t="s">
        <v>450</v>
      </c>
      <c r="F611" s="165">
        <v>0</v>
      </c>
      <c r="G611" s="164">
        <v>12500.026</v>
      </c>
      <c r="H611" s="163">
        <f>H612+H616</f>
        <v>2563.8000000000002</v>
      </c>
      <c r="I611" s="162">
        <f t="shared" si="9"/>
        <v>20.510357338456739</v>
      </c>
    </row>
    <row r="612" spans="1:9" ht="21.75" customHeight="1">
      <c r="A612" s="169"/>
      <c r="B612" s="168" t="s">
        <v>132</v>
      </c>
      <c r="C612" s="167">
        <v>8</v>
      </c>
      <c r="D612" s="167">
        <v>1</v>
      </c>
      <c r="E612" s="166" t="s">
        <v>148</v>
      </c>
      <c r="F612" s="165">
        <v>0</v>
      </c>
      <c r="G612" s="164">
        <v>12233.05</v>
      </c>
      <c r="H612" s="163">
        <v>2404.4</v>
      </c>
      <c r="I612" s="162">
        <f t="shared" si="9"/>
        <v>19.654951136470462</v>
      </c>
    </row>
    <row r="613" spans="1:9" ht="21.75" customHeight="1">
      <c r="A613" s="169"/>
      <c r="B613" s="168" t="s">
        <v>114</v>
      </c>
      <c r="C613" s="167">
        <v>8</v>
      </c>
      <c r="D613" s="167">
        <v>1</v>
      </c>
      <c r="E613" s="166" t="s">
        <v>148</v>
      </c>
      <c r="F613" s="165" t="s">
        <v>113</v>
      </c>
      <c r="G613" s="164">
        <v>12233.05</v>
      </c>
      <c r="H613" s="163">
        <v>2404.4</v>
      </c>
      <c r="I613" s="162">
        <f t="shared" si="9"/>
        <v>19.654951136470462</v>
      </c>
    </row>
    <row r="614" spans="1:9" ht="12.75" customHeight="1">
      <c r="A614" s="169"/>
      <c r="B614" s="168" t="s">
        <v>112</v>
      </c>
      <c r="C614" s="167">
        <v>8</v>
      </c>
      <c r="D614" s="167">
        <v>1</v>
      </c>
      <c r="E614" s="166" t="s">
        <v>148</v>
      </c>
      <c r="F614" s="165" t="s">
        <v>111</v>
      </c>
      <c r="G614" s="164">
        <v>12233.05</v>
      </c>
      <c r="H614" s="163">
        <v>2404.4</v>
      </c>
      <c r="I614" s="162">
        <f t="shared" si="9"/>
        <v>19.654951136470462</v>
      </c>
    </row>
    <row r="615" spans="1:9" ht="42.75" customHeight="1">
      <c r="A615" s="169"/>
      <c r="B615" s="168" t="s">
        <v>110</v>
      </c>
      <c r="C615" s="167">
        <v>8</v>
      </c>
      <c r="D615" s="167">
        <v>1</v>
      </c>
      <c r="E615" s="166" t="s">
        <v>148</v>
      </c>
      <c r="F615" s="165" t="s">
        <v>109</v>
      </c>
      <c r="G615" s="164">
        <v>12233.05</v>
      </c>
      <c r="H615" s="163">
        <v>2404.4</v>
      </c>
      <c r="I615" s="162">
        <f t="shared" si="9"/>
        <v>19.654951136470462</v>
      </c>
    </row>
    <row r="616" spans="1:9" ht="21.75" customHeight="1">
      <c r="A616" s="169"/>
      <c r="B616" s="168" t="s">
        <v>147</v>
      </c>
      <c r="C616" s="167">
        <v>8</v>
      </c>
      <c r="D616" s="167">
        <v>1</v>
      </c>
      <c r="E616" s="166" t="s">
        <v>146</v>
      </c>
      <c r="F616" s="165">
        <v>0</v>
      </c>
      <c r="G616" s="164">
        <v>266.976</v>
      </c>
      <c r="H616" s="163">
        <v>159.4</v>
      </c>
      <c r="I616" s="162">
        <f t="shared" si="9"/>
        <v>59.705741340045549</v>
      </c>
    </row>
    <row r="617" spans="1:9" ht="21.75" customHeight="1">
      <c r="A617" s="169"/>
      <c r="B617" s="168" t="s">
        <v>114</v>
      </c>
      <c r="C617" s="167">
        <v>8</v>
      </c>
      <c r="D617" s="167">
        <v>1</v>
      </c>
      <c r="E617" s="166" t="s">
        <v>146</v>
      </c>
      <c r="F617" s="165" t="s">
        <v>113</v>
      </c>
      <c r="G617" s="164">
        <v>266.976</v>
      </c>
      <c r="H617" s="163">
        <v>159.4</v>
      </c>
      <c r="I617" s="162">
        <f t="shared" si="9"/>
        <v>59.705741340045549</v>
      </c>
    </row>
    <row r="618" spans="1:9" ht="12.75" customHeight="1">
      <c r="A618" s="169"/>
      <c r="B618" s="168" t="s">
        <v>112</v>
      </c>
      <c r="C618" s="167">
        <v>8</v>
      </c>
      <c r="D618" s="167">
        <v>1</v>
      </c>
      <c r="E618" s="166" t="s">
        <v>146</v>
      </c>
      <c r="F618" s="165" t="s">
        <v>111</v>
      </c>
      <c r="G618" s="164">
        <v>266.976</v>
      </c>
      <c r="H618" s="163">
        <v>159.4</v>
      </c>
      <c r="I618" s="162">
        <f t="shared" si="9"/>
        <v>59.705741340045549</v>
      </c>
    </row>
    <row r="619" spans="1:9" ht="42.75" customHeight="1">
      <c r="A619" s="169"/>
      <c r="B619" s="168" t="s">
        <v>110</v>
      </c>
      <c r="C619" s="167">
        <v>8</v>
      </c>
      <c r="D619" s="167">
        <v>1</v>
      </c>
      <c r="E619" s="166" t="s">
        <v>146</v>
      </c>
      <c r="F619" s="165" t="s">
        <v>109</v>
      </c>
      <c r="G619" s="164">
        <v>266.976</v>
      </c>
      <c r="H619" s="163">
        <v>159.4</v>
      </c>
      <c r="I619" s="162">
        <f t="shared" si="9"/>
        <v>59.705741340045549</v>
      </c>
    </row>
    <row r="620" spans="1:9" ht="21.75" customHeight="1">
      <c r="A620" s="169"/>
      <c r="B620" s="168" t="s">
        <v>427</v>
      </c>
      <c r="C620" s="167">
        <v>8</v>
      </c>
      <c r="D620" s="167">
        <v>1</v>
      </c>
      <c r="E620" s="166" t="s">
        <v>426</v>
      </c>
      <c r="F620" s="165">
        <v>0</v>
      </c>
      <c r="G620" s="164">
        <v>58.505000000000003</v>
      </c>
      <c r="H620" s="163"/>
      <c r="I620" s="162">
        <f t="shared" si="9"/>
        <v>0</v>
      </c>
    </row>
    <row r="621" spans="1:9" ht="21.75" customHeight="1">
      <c r="A621" s="169"/>
      <c r="B621" s="168" t="s">
        <v>451</v>
      </c>
      <c r="C621" s="167">
        <v>8</v>
      </c>
      <c r="D621" s="167">
        <v>1</v>
      </c>
      <c r="E621" s="166" t="s">
        <v>450</v>
      </c>
      <c r="F621" s="165">
        <v>0</v>
      </c>
      <c r="G621" s="164">
        <v>58.505000000000003</v>
      </c>
      <c r="H621" s="163"/>
      <c r="I621" s="162">
        <f t="shared" si="9"/>
        <v>0</v>
      </c>
    </row>
    <row r="622" spans="1:9" ht="21.75" customHeight="1">
      <c r="A622" s="169"/>
      <c r="B622" s="168" t="s">
        <v>622</v>
      </c>
      <c r="C622" s="167">
        <v>8</v>
      </c>
      <c r="D622" s="167">
        <v>1</v>
      </c>
      <c r="E622" s="166" t="s">
        <v>621</v>
      </c>
      <c r="F622" s="165">
        <v>0</v>
      </c>
      <c r="G622" s="164">
        <v>6.3159999999999998</v>
      </c>
      <c r="H622" s="163"/>
      <c r="I622" s="162">
        <f t="shared" si="9"/>
        <v>0</v>
      </c>
    </row>
    <row r="623" spans="1:9" ht="21.75" customHeight="1">
      <c r="A623" s="169"/>
      <c r="B623" s="168" t="s">
        <v>114</v>
      </c>
      <c r="C623" s="167">
        <v>8</v>
      </c>
      <c r="D623" s="167">
        <v>1</v>
      </c>
      <c r="E623" s="166" t="s">
        <v>621</v>
      </c>
      <c r="F623" s="165" t="s">
        <v>113</v>
      </c>
      <c r="G623" s="164">
        <v>6.3159999999999998</v>
      </c>
      <c r="H623" s="163"/>
      <c r="I623" s="162">
        <f t="shared" si="9"/>
        <v>0</v>
      </c>
    </row>
    <row r="624" spans="1:9" ht="12.75" customHeight="1">
      <c r="A624" s="169"/>
      <c r="B624" s="168" t="s">
        <v>112</v>
      </c>
      <c r="C624" s="167">
        <v>8</v>
      </c>
      <c r="D624" s="167">
        <v>1</v>
      </c>
      <c r="E624" s="166" t="s">
        <v>621</v>
      </c>
      <c r="F624" s="165" t="s">
        <v>111</v>
      </c>
      <c r="G624" s="164">
        <v>6.3159999999999998</v>
      </c>
      <c r="H624" s="163"/>
      <c r="I624" s="162">
        <f t="shared" si="9"/>
        <v>0</v>
      </c>
    </row>
    <row r="625" spans="1:9" ht="12.75" customHeight="1">
      <c r="A625" s="169"/>
      <c r="B625" s="168" t="s">
        <v>603</v>
      </c>
      <c r="C625" s="167">
        <v>8</v>
      </c>
      <c r="D625" s="167">
        <v>1</v>
      </c>
      <c r="E625" s="166" t="s">
        <v>621</v>
      </c>
      <c r="F625" s="165" t="s">
        <v>602</v>
      </c>
      <c r="G625" s="164">
        <v>6.3159999999999998</v>
      </c>
      <c r="H625" s="163"/>
      <c r="I625" s="162">
        <f t="shared" si="9"/>
        <v>0</v>
      </c>
    </row>
    <row r="626" spans="1:9" ht="21.75" customHeight="1">
      <c r="A626" s="169"/>
      <c r="B626" s="168" t="s">
        <v>620</v>
      </c>
      <c r="C626" s="167">
        <v>8</v>
      </c>
      <c r="D626" s="167">
        <v>1</v>
      </c>
      <c r="E626" s="166" t="s">
        <v>619</v>
      </c>
      <c r="F626" s="165">
        <v>0</v>
      </c>
      <c r="G626" s="164">
        <v>52.189</v>
      </c>
      <c r="H626" s="163"/>
      <c r="I626" s="162">
        <f t="shared" si="9"/>
        <v>0</v>
      </c>
    </row>
    <row r="627" spans="1:9" ht="21.75" customHeight="1">
      <c r="A627" s="169"/>
      <c r="B627" s="168" t="s">
        <v>114</v>
      </c>
      <c r="C627" s="167">
        <v>8</v>
      </c>
      <c r="D627" s="167">
        <v>1</v>
      </c>
      <c r="E627" s="166" t="s">
        <v>619</v>
      </c>
      <c r="F627" s="165" t="s">
        <v>113</v>
      </c>
      <c r="G627" s="164">
        <v>52.189</v>
      </c>
      <c r="H627" s="163"/>
      <c r="I627" s="162">
        <f t="shared" si="9"/>
        <v>0</v>
      </c>
    </row>
    <row r="628" spans="1:9" ht="12.75" customHeight="1">
      <c r="A628" s="169"/>
      <c r="B628" s="168" t="s">
        <v>112</v>
      </c>
      <c r="C628" s="167">
        <v>8</v>
      </c>
      <c r="D628" s="167">
        <v>1</v>
      </c>
      <c r="E628" s="166" t="s">
        <v>619</v>
      </c>
      <c r="F628" s="165" t="s">
        <v>111</v>
      </c>
      <c r="G628" s="164">
        <v>52.189</v>
      </c>
      <c r="H628" s="163"/>
      <c r="I628" s="162">
        <f t="shared" si="9"/>
        <v>0</v>
      </c>
    </row>
    <row r="629" spans="1:9" ht="12.75" customHeight="1">
      <c r="A629" s="169"/>
      <c r="B629" s="168" t="s">
        <v>603</v>
      </c>
      <c r="C629" s="167">
        <v>8</v>
      </c>
      <c r="D629" s="167">
        <v>1</v>
      </c>
      <c r="E629" s="166" t="s">
        <v>619</v>
      </c>
      <c r="F629" s="165" t="s">
        <v>602</v>
      </c>
      <c r="G629" s="164">
        <v>52.189</v>
      </c>
      <c r="H629" s="163"/>
      <c r="I629" s="162">
        <f t="shared" si="9"/>
        <v>0</v>
      </c>
    </row>
    <row r="630" spans="1:9" ht="21.75" customHeight="1">
      <c r="A630" s="169"/>
      <c r="B630" s="168" t="s">
        <v>427</v>
      </c>
      <c r="C630" s="167">
        <v>8</v>
      </c>
      <c r="D630" s="167">
        <v>1</v>
      </c>
      <c r="E630" s="166" t="s">
        <v>426</v>
      </c>
      <c r="F630" s="165">
        <v>0</v>
      </c>
      <c r="G630" s="164">
        <v>250</v>
      </c>
      <c r="H630" s="163">
        <f>H631</f>
        <v>25</v>
      </c>
      <c r="I630" s="162">
        <f t="shared" si="9"/>
        <v>10</v>
      </c>
    </row>
    <row r="631" spans="1:9" ht="21.75" customHeight="1">
      <c r="A631" s="169"/>
      <c r="B631" s="168" t="s">
        <v>449</v>
      </c>
      <c r="C631" s="167">
        <v>8</v>
      </c>
      <c r="D631" s="167">
        <v>1</v>
      </c>
      <c r="E631" s="166" t="s">
        <v>448</v>
      </c>
      <c r="F631" s="165">
        <v>0</v>
      </c>
      <c r="G631" s="164">
        <v>250</v>
      </c>
      <c r="H631" s="163">
        <f>H632</f>
        <v>25</v>
      </c>
      <c r="I631" s="162">
        <f t="shared" si="9"/>
        <v>10</v>
      </c>
    </row>
    <row r="632" spans="1:9" ht="21.75" customHeight="1">
      <c r="A632" s="169"/>
      <c r="B632" s="168" t="s">
        <v>447</v>
      </c>
      <c r="C632" s="167">
        <v>8</v>
      </c>
      <c r="D632" s="167">
        <v>1</v>
      </c>
      <c r="E632" s="166" t="s">
        <v>446</v>
      </c>
      <c r="F632" s="165">
        <v>0</v>
      </c>
      <c r="G632" s="164">
        <v>250</v>
      </c>
      <c r="H632" s="163">
        <v>25</v>
      </c>
      <c r="I632" s="162">
        <f t="shared" si="9"/>
        <v>10</v>
      </c>
    </row>
    <row r="633" spans="1:9" ht="21.75" customHeight="1">
      <c r="A633" s="169"/>
      <c r="B633" s="168" t="s">
        <v>114</v>
      </c>
      <c r="C633" s="167">
        <v>8</v>
      </c>
      <c r="D633" s="167">
        <v>1</v>
      </c>
      <c r="E633" s="166" t="s">
        <v>446</v>
      </c>
      <c r="F633" s="165" t="s">
        <v>113</v>
      </c>
      <c r="G633" s="164">
        <v>250</v>
      </c>
      <c r="H633" s="163">
        <v>25</v>
      </c>
      <c r="I633" s="162">
        <f t="shared" si="9"/>
        <v>10</v>
      </c>
    </row>
    <row r="634" spans="1:9" ht="12.75" customHeight="1">
      <c r="A634" s="169"/>
      <c r="B634" s="168" t="s">
        <v>112</v>
      </c>
      <c r="C634" s="167">
        <v>8</v>
      </c>
      <c r="D634" s="167">
        <v>1</v>
      </c>
      <c r="E634" s="166" t="s">
        <v>446</v>
      </c>
      <c r="F634" s="165" t="s">
        <v>111</v>
      </c>
      <c r="G634" s="164">
        <v>250</v>
      </c>
      <c r="H634" s="163">
        <v>25</v>
      </c>
      <c r="I634" s="162">
        <f t="shared" si="9"/>
        <v>10</v>
      </c>
    </row>
    <row r="635" spans="1:9" ht="42.75" customHeight="1">
      <c r="A635" s="169"/>
      <c r="B635" s="168" t="s">
        <v>110</v>
      </c>
      <c r="C635" s="167">
        <v>8</v>
      </c>
      <c r="D635" s="167">
        <v>1</v>
      </c>
      <c r="E635" s="166" t="s">
        <v>446</v>
      </c>
      <c r="F635" s="165" t="s">
        <v>109</v>
      </c>
      <c r="G635" s="164">
        <v>250</v>
      </c>
      <c r="H635" s="163">
        <v>25</v>
      </c>
      <c r="I635" s="162">
        <f t="shared" si="9"/>
        <v>10</v>
      </c>
    </row>
    <row r="636" spans="1:9" ht="20.25" customHeight="1">
      <c r="A636" s="169"/>
      <c r="B636" s="175" t="s">
        <v>145</v>
      </c>
      <c r="C636" s="174">
        <v>8</v>
      </c>
      <c r="D636" s="174">
        <v>4</v>
      </c>
      <c r="E636" s="173">
        <v>0</v>
      </c>
      <c r="F636" s="172">
        <v>0</v>
      </c>
      <c r="G636" s="171">
        <v>25563.91</v>
      </c>
      <c r="H636" s="170">
        <v>7839.7</v>
      </c>
      <c r="I636" s="162">
        <f t="shared" si="9"/>
        <v>30.667061494114161</v>
      </c>
    </row>
    <row r="637" spans="1:9" ht="21.75" customHeight="1">
      <c r="A637" s="169"/>
      <c r="B637" s="168" t="s">
        <v>427</v>
      </c>
      <c r="C637" s="167">
        <v>8</v>
      </c>
      <c r="D637" s="167">
        <v>4</v>
      </c>
      <c r="E637" s="166" t="s">
        <v>426</v>
      </c>
      <c r="F637" s="165">
        <v>0</v>
      </c>
      <c r="G637" s="164">
        <v>70</v>
      </c>
      <c r="H637" s="163">
        <v>4.5</v>
      </c>
      <c r="I637" s="162">
        <f t="shared" si="9"/>
        <v>6.4285714285714279</v>
      </c>
    </row>
    <row r="638" spans="1:9" ht="21.75" customHeight="1">
      <c r="A638" s="169"/>
      <c r="B638" s="168" t="s">
        <v>445</v>
      </c>
      <c r="C638" s="167">
        <v>8</v>
      </c>
      <c r="D638" s="167">
        <v>4</v>
      </c>
      <c r="E638" s="166" t="s">
        <v>444</v>
      </c>
      <c r="F638" s="165">
        <v>0</v>
      </c>
      <c r="G638" s="164">
        <v>70</v>
      </c>
      <c r="H638" s="163">
        <v>4.5</v>
      </c>
      <c r="I638" s="162">
        <f t="shared" si="9"/>
        <v>6.4285714285714279</v>
      </c>
    </row>
    <row r="639" spans="1:9" ht="21.75" customHeight="1">
      <c r="A639" s="169"/>
      <c r="B639" s="168" t="s">
        <v>144</v>
      </c>
      <c r="C639" s="167">
        <v>8</v>
      </c>
      <c r="D639" s="167">
        <v>4</v>
      </c>
      <c r="E639" s="166" t="s">
        <v>134</v>
      </c>
      <c r="F639" s="165">
        <v>0</v>
      </c>
      <c r="G639" s="164">
        <v>70</v>
      </c>
      <c r="H639" s="163">
        <v>4.5</v>
      </c>
      <c r="I639" s="162">
        <f t="shared" si="9"/>
        <v>6.4285714285714279</v>
      </c>
    </row>
    <row r="640" spans="1:9" ht="21.75" customHeight="1">
      <c r="A640" s="169"/>
      <c r="B640" s="168" t="s">
        <v>139</v>
      </c>
      <c r="C640" s="167">
        <v>8</v>
      </c>
      <c r="D640" s="167">
        <v>4</v>
      </c>
      <c r="E640" s="166" t="s">
        <v>134</v>
      </c>
      <c r="F640" s="165" t="s">
        <v>138</v>
      </c>
      <c r="G640" s="164">
        <v>70</v>
      </c>
      <c r="H640" s="163">
        <v>4.5</v>
      </c>
      <c r="I640" s="162">
        <f t="shared" si="9"/>
        <v>6.4285714285714279</v>
      </c>
    </row>
    <row r="641" spans="1:9" ht="21.75" customHeight="1">
      <c r="A641" s="169"/>
      <c r="B641" s="168" t="s">
        <v>137</v>
      </c>
      <c r="C641" s="167">
        <v>8</v>
      </c>
      <c r="D641" s="167">
        <v>4</v>
      </c>
      <c r="E641" s="166" t="s">
        <v>134</v>
      </c>
      <c r="F641" s="165" t="s">
        <v>136</v>
      </c>
      <c r="G641" s="164">
        <v>70</v>
      </c>
      <c r="H641" s="163">
        <v>4.5</v>
      </c>
      <c r="I641" s="162">
        <f t="shared" si="9"/>
        <v>6.4285714285714279</v>
      </c>
    </row>
    <row r="642" spans="1:9" ht="12.75" customHeight="1">
      <c r="A642" s="169"/>
      <c r="B642" s="168" t="s">
        <v>135</v>
      </c>
      <c r="C642" s="167">
        <v>8</v>
      </c>
      <c r="D642" s="167">
        <v>4</v>
      </c>
      <c r="E642" s="166" t="s">
        <v>134</v>
      </c>
      <c r="F642" s="165" t="s">
        <v>133</v>
      </c>
      <c r="G642" s="164">
        <v>70</v>
      </c>
      <c r="H642" s="163">
        <v>4.5</v>
      </c>
      <c r="I642" s="162">
        <f t="shared" si="9"/>
        <v>6.4285714285714279</v>
      </c>
    </row>
    <row r="643" spans="1:9" ht="21.75" customHeight="1">
      <c r="A643" s="169"/>
      <c r="B643" s="168" t="s">
        <v>427</v>
      </c>
      <c r="C643" s="167">
        <v>8</v>
      </c>
      <c r="D643" s="167">
        <v>4</v>
      </c>
      <c r="E643" s="166" t="s">
        <v>426</v>
      </c>
      <c r="F643" s="165">
        <v>0</v>
      </c>
      <c r="G643" s="164">
        <v>25493.91</v>
      </c>
      <c r="H643" s="163">
        <v>7835.2</v>
      </c>
      <c r="I643" s="162">
        <f t="shared" si="9"/>
        <v>30.733614420071305</v>
      </c>
    </row>
    <row r="644" spans="1:9" ht="21.75" customHeight="1">
      <c r="A644" s="169"/>
      <c r="B644" s="168" t="s">
        <v>445</v>
      </c>
      <c r="C644" s="167">
        <v>8</v>
      </c>
      <c r="D644" s="167">
        <v>4</v>
      </c>
      <c r="E644" s="166" t="s">
        <v>444</v>
      </c>
      <c r="F644" s="165">
        <v>0</v>
      </c>
      <c r="G644" s="164">
        <v>25493.91</v>
      </c>
      <c r="H644" s="163">
        <v>7835.2</v>
      </c>
      <c r="I644" s="162">
        <f t="shared" si="9"/>
        <v>30.733614420071305</v>
      </c>
    </row>
    <row r="645" spans="1:9" ht="21.75" customHeight="1">
      <c r="A645" s="169"/>
      <c r="B645" s="168" t="s">
        <v>132</v>
      </c>
      <c r="C645" s="167">
        <v>8</v>
      </c>
      <c r="D645" s="167">
        <v>4</v>
      </c>
      <c r="E645" s="166" t="s">
        <v>118</v>
      </c>
      <c r="F645" s="165">
        <v>0</v>
      </c>
      <c r="G645" s="164">
        <v>23400.83</v>
      </c>
      <c r="H645" s="163">
        <v>7835.2</v>
      </c>
      <c r="I645" s="162">
        <f t="shared" si="9"/>
        <v>33.482573054032692</v>
      </c>
    </row>
    <row r="646" spans="1:9" ht="53.25" customHeight="1">
      <c r="A646" s="169"/>
      <c r="B646" s="168" t="s">
        <v>131</v>
      </c>
      <c r="C646" s="167">
        <v>8</v>
      </c>
      <c r="D646" s="167">
        <v>4</v>
      </c>
      <c r="E646" s="166" t="s">
        <v>118</v>
      </c>
      <c r="F646" s="165" t="s">
        <v>130</v>
      </c>
      <c r="G646" s="164">
        <v>23400.83</v>
      </c>
      <c r="H646" s="163">
        <v>7835.2</v>
      </c>
      <c r="I646" s="162">
        <f t="shared" si="9"/>
        <v>33.482573054032692</v>
      </c>
    </row>
    <row r="647" spans="1:9" ht="12.75" customHeight="1">
      <c r="A647" s="169"/>
      <c r="B647" s="168" t="s">
        <v>129</v>
      </c>
      <c r="C647" s="167">
        <v>8</v>
      </c>
      <c r="D647" s="167">
        <v>4</v>
      </c>
      <c r="E647" s="166" t="s">
        <v>118</v>
      </c>
      <c r="F647" s="165" t="s">
        <v>128</v>
      </c>
      <c r="G647" s="164">
        <v>22854.11</v>
      </c>
      <c r="H647" s="163">
        <v>7705.4</v>
      </c>
      <c r="I647" s="162">
        <f t="shared" si="9"/>
        <v>33.715598638494342</v>
      </c>
    </row>
    <row r="648" spans="1:9" ht="12.75" customHeight="1">
      <c r="A648" s="169"/>
      <c r="B648" s="168" t="s">
        <v>127</v>
      </c>
      <c r="C648" s="167">
        <v>8</v>
      </c>
      <c r="D648" s="167">
        <v>4</v>
      </c>
      <c r="E648" s="166" t="s">
        <v>118</v>
      </c>
      <c r="F648" s="165" t="s">
        <v>126</v>
      </c>
      <c r="G648" s="164">
        <v>17553.080000000002</v>
      </c>
      <c r="H648" s="163">
        <v>5900.4</v>
      </c>
      <c r="I648" s="162">
        <f t="shared" si="9"/>
        <v>33.614613503726979</v>
      </c>
    </row>
    <row r="649" spans="1:9" ht="32.25" customHeight="1">
      <c r="A649" s="169"/>
      <c r="B649" s="168" t="s">
        <v>125</v>
      </c>
      <c r="C649" s="167">
        <v>8</v>
      </c>
      <c r="D649" s="167">
        <v>4</v>
      </c>
      <c r="E649" s="166" t="s">
        <v>118</v>
      </c>
      <c r="F649" s="165" t="s">
        <v>124</v>
      </c>
      <c r="G649" s="164">
        <v>5301.03</v>
      </c>
      <c r="H649" s="163">
        <v>1805.1</v>
      </c>
      <c r="I649" s="162">
        <f t="shared" si="9"/>
        <v>34.051872937900747</v>
      </c>
    </row>
    <row r="650" spans="1:9" ht="21.75" customHeight="1">
      <c r="A650" s="169"/>
      <c r="B650" s="168" t="s">
        <v>123</v>
      </c>
      <c r="C650" s="167">
        <v>8</v>
      </c>
      <c r="D650" s="167">
        <v>4</v>
      </c>
      <c r="E650" s="166" t="s">
        <v>118</v>
      </c>
      <c r="F650" s="165" t="s">
        <v>122</v>
      </c>
      <c r="G650" s="164">
        <v>546.72</v>
      </c>
      <c r="H650" s="163">
        <v>129.80000000000001</v>
      </c>
      <c r="I650" s="162">
        <f t="shared" si="9"/>
        <v>23.741586186713491</v>
      </c>
    </row>
    <row r="651" spans="1:9" ht="32.25" customHeight="1">
      <c r="A651" s="169"/>
      <c r="B651" s="168" t="s">
        <v>121</v>
      </c>
      <c r="C651" s="167">
        <v>8</v>
      </c>
      <c r="D651" s="167">
        <v>4</v>
      </c>
      <c r="E651" s="166" t="s">
        <v>118</v>
      </c>
      <c r="F651" s="165" t="s">
        <v>120</v>
      </c>
      <c r="G651" s="164">
        <v>419.91</v>
      </c>
      <c r="H651" s="163">
        <v>99.7</v>
      </c>
      <c r="I651" s="162">
        <f t="shared" si="9"/>
        <v>23.743183063037318</v>
      </c>
    </row>
    <row r="652" spans="1:9" ht="32.25" customHeight="1">
      <c r="A652" s="169"/>
      <c r="B652" s="168" t="s">
        <v>119</v>
      </c>
      <c r="C652" s="167">
        <v>8</v>
      </c>
      <c r="D652" s="167">
        <v>4</v>
      </c>
      <c r="E652" s="166" t="s">
        <v>118</v>
      </c>
      <c r="F652" s="165" t="s">
        <v>117</v>
      </c>
      <c r="G652" s="164">
        <v>126.81</v>
      </c>
      <c r="H652" s="163">
        <v>30.1</v>
      </c>
      <c r="I652" s="162">
        <f t="shared" si="9"/>
        <v>23.736298399179876</v>
      </c>
    </row>
    <row r="653" spans="1:9" ht="21.75" customHeight="1">
      <c r="A653" s="169"/>
      <c r="B653" s="168" t="s">
        <v>266</v>
      </c>
      <c r="C653" s="167">
        <v>8</v>
      </c>
      <c r="D653" s="167">
        <v>4</v>
      </c>
      <c r="E653" s="166" t="s">
        <v>618</v>
      </c>
      <c r="F653" s="165">
        <v>0</v>
      </c>
      <c r="G653" s="164">
        <v>2093.08</v>
      </c>
      <c r="H653" s="163"/>
      <c r="I653" s="162">
        <f t="shared" ref="I653:I716" si="10">H653/G653*100</f>
        <v>0</v>
      </c>
    </row>
    <row r="654" spans="1:9" ht="53.25" customHeight="1">
      <c r="A654" s="169"/>
      <c r="B654" s="168" t="s">
        <v>131</v>
      </c>
      <c r="C654" s="167">
        <v>8</v>
      </c>
      <c r="D654" s="167">
        <v>4</v>
      </c>
      <c r="E654" s="166" t="s">
        <v>618</v>
      </c>
      <c r="F654" s="165" t="s">
        <v>130</v>
      </c>
      <c r="G654" s="164">
        <v>2093.08</v>
      </c>
      <c r="H654" s="163"/>
      <c r="I654" s="162">
        <f t="shared" si="10"/>
        <v>0</v>
      </c>
    </row>
    <row r="655" spans="1:9" ht="12.75" customHeight="1">
      <c r="A655" s="169"/>
      <c r="B655" s="168" t="s">
        <v>129</v>
      </c>
      <c r="C655" s="167">
        <v>8</v>
      </c>
      <c r="D655" s="167">
        <v>4</v>
      </c>
      <c r="E655" s="166" t="s">
        <v>618</v>
      </c>
      <c r="F655" s="165" t="s">
        <v>128</v>
      </c>
      <c r="G655" s="164">
        <v>2080.66</v>
      </c>
      <c r="H655" s="163"/>
      <c r="I655" s="162">
        <f t="shared" si="10"/>
        <v>0</v>
      </c>
    </row>
    <row r="656" spans="1:9" ht="12.75" customHeight="1">
      <c r="A656" s="169"/>
      <c r="B656" s="168" t="s">
        <v>127</v>
      </c>
      <c r="C656" s="167">
        <v>8</v>
      </c>
      <c r="D656" s="167">
        <v>4</v>
      </c>
      <c r="E656" s="166" t="s">
        <v>618</v>
      </c>
      <c r="F656" s="165" t="s">
        <v>126</v>
      </c>
      <c r="G656" s="164">
        <v>1598.06</v>
      </c>
      <c r="H656" s="163"/>
      <c r="I656" s="162">
        <f t="shared" si="10"/>
        <v>0</v>
      </c>
    </row>
    <row r="657" spans="1:9" ht="32.25" customHeight="1">
      <c r="A657" s="169"/>
      <c r="B657" s="168" t="s">
        <v>125</v>
      </c>
      <c r="C657" s="167">
        <v>8</v>
      </c>
      <c r="D657" s="167">
        <v>4</v>
      </c>
      <c r="E657" s="166" t="s">
        <v>618</v>
      </c>
      <c r="F657" s="165" t="s">
        <v>124</v>
      </c>
      <c r="G657" s="164">
        <v>482.6</v>
      </c>
      <c r="H657" s="163"/>
      <c r="I657" s="162">
        <f t="shared" si="10"/>
        <v>0</v>
      </c>
    </row>
    <row r="658" spans="1:9" ht="21.75" customHeight="1">
      <c r="A658" s="169"/>
      <c r="B658" s="168" t="s">
        <v>123</v>
      </c>
      <c r="C658" s="167">
        <v>8</v>
      </c>
      <c r="D658" s="167">
        <v>4</v>
      </c>
      <c r="E658" s="166" t="s">
        <v>618</v>
      </c>
      <c r="F658" s="165" t="s">
        <v>122</v>
      </c>
      <c r="G658" s="164">
        <v>12.42</v>
      </c>
      <c r="H658" s="163"/>
      <c r="I658" s="162">
        <f t="shared" si="10"/>
        <v>0</v>
      </c>
    </row>
    <row r="659" spans="1:9" ht="32.25" customHeight="1">
      <c r="A659" s="169"/>
      <c r="B659" s="168" t="s">
        <v>121</v>
      </c>
      <c r="C659" s="167">
        <v>8</v>
      </c>
      <c r="D659" s="167">
        <v>4</v>
      </c>
      <c r="E659" s="166" t="s">
        <v>618</v>
      </c>
      <c r="F659" s="165" t="s">
        <v>120</v>
      </c>
      <c r="G659" s="164">
        <v>9.5399999999999991</v>
      </c>
      <c r="H659" s="163"/>
      <c r="I659" s="162">
        <f t="shared" si="10"/>
        <v>0</v>
      </c>
    </row>
    <row r="660" spans="1:9" ht="32.25" customHeight="1">
      <c r="A660" s="169"/>
      <c r="B660" s="168" t="s">
        <v>119</v>
      </c>
      <c r="C660" s="167">
        <v>8</v>
      </c>
      <c r="D660" s="167">
        <v>4</v>
      </c>
      <c r="E660" s="166" t="s">
        <v>618</v>
      </c>
      <c r="F660" s="165" t="s">
        <v>117</v>
      </c>
      <c r="G660" s="164">
        <v>2.88</v>
      </c>
      <c r="H660" s="163"/>
      <c r="I660" s="162">
        <f t="shared" si="10"/>
        <v>0</v>
      </c>
    </row>
    <row r="661" spans="1:9" ht="12.75" customHeight="1">
      <c r="A661" s="169"/>
      <c r="B661" s="180" t="s">
        <v>246</v>
      </c>
      <c r="C661" s="179">
        <v>9</v>
      </c>
      <c r="D661" s="179">
        <v>0</v>
      </c>
      <c r="E661" s="178">
        <v>0</v>
      </c>
      <c r="F661" s="177">
        <v>0</v>
      </c>
      <c r="G661" s="162">
        <v>200</v>
      </c>
      <c r="H661" s="176"/>
      <c r="I661" s="162">
        <f t="shared" si="10"/>
        <v>0</v>
      </c>
    </row>
    <row r="662" spans="1:9" ht="12.75" customHeight="1">
      <c r="A662" s="169"/>
      <c r="B662" s="175" t="s">
        <v>245</v>
      </c>
      <c r="C662" s="174">
        <v>9</v>
      </c>
      <c r="D662" s="174">
        <v>9</v>
      </c>
      <c r="E662" s="173">
        <v>0</v>
      </c>
      <c r="F662" s="172">
        <v>0</v>
      </c>
      <c r="G662" s="171">
        <v>200</v>
      </c>
      <c r="H662" s="170"/>
      <c r="I662" s="162">
        <f t="shared" si="10"/>
        <v>0</v>
      </c>
    </row>
    <row r="663" spans="1:9" ht="32.25" customHeight="1">
      <c r="A663" s="169"/>
      <c r="B663" s="168" t="s">
        <v>388</v>
      </c>
      <c r="C663" s="167">
        <v>9</v>
      </c>
      <c r="D663" s="167">
        <v>9</v>
      </c>
      <c r="E663" s="166" t="s">
        <v>387</v>
      </c>
      <c r="F663" s="165">
        <v>0</v>
      </c>
      <c r="G663" s="164">
        <v>200</v>
      </c>
      <c r="H663" s="163"/>
      <c r="I663" s="162">
        <f t="shared" si="10"/>
        <v>0</v>
      </c>
    </row>
    <row r="664" spans="1:9" ht="42.75" customHeight="1">
      <c r="A664" s="169"/>
      <c r="B664" s="168" t="s">
        <v>443</v>
      </c>
      <c r="C664" s="167">
        <v>9</v>
      </c>
      <c r="D664" s="167">
        <v>9</v>
      </c>
      <c r="E664" s="166" t="s">
        <v>442</v>
      </c>
      <c r="F664" s="165">
        <v>0</v>
      </c>
      <c r="G664" s="164">
        <v>200</v>
      </c>
      <c r="H664" s="163"/>
      <c r="I664" s="162">
        <f t="shared" si="10"/>
        <v>0</v>
      </c>
    </row>
    <row r="665" spans="1:9" ht="12.75" customHeight="1">
      <c r="A665" s="169"/>
      <c r="B665" s="168" t="s">
        <v>384</v>
      </c>
      <c r="C665" s="167">
        <v>9</v>
      </c>
      <c r="D665" s="167">
        <v>9</v>
      </c>
      <c r="E665" s="166" t="s">
        <v>244</v>
      </c>
      <c r="F665" s="165">
        <v>0</v>
      </c>
      <c r="G665" s="164">
        <v>200</v>
      </c>
      <c r="H665" s="163"/>
      <c r="I665" s="162">
        <f t="shared" si="10"/>
        <v>0</v>
      </c>
    </row>
    <row r="666" spans="1:9" ht="21.75" customHeight="1">
      <c r="A666" s="169"/>
      <c r="B666" s="168" t="s">
        <v>139</v>
      </c>
      <c r="C666" s="167">
        <v>9</v>
      </c>
      <c r="D666" s="167">
        <v>9</v>
      </c>
      <c r="E666" s="166" t="s">
        <v>244</v>
      </c>
      <c r="F666" s="165" t="s">
        <v>138</v>
      </c>
      <c r="G666" s="164">
        <v>200</v>
      </c>
      <c r="H666" s="163"/>
      <c r="I666" s="162">
        <f t="shared" si="10"/>
        <v>0</v>
      </c>
    </row>
    <row r="667" spans="1:9" ht="21.75" customHeight="1">
      <c r="A667" s="169"/>
      <c r="B667" s="168" t="s">
        <v>137</v>
      </c>
      <c r="C667" s="167">
        <v>9</v>
      </c>
      <c r="D667" s="167">
        <v>9</v>
      </c>
      <c r="E667" s="166" t="s">
        <v>244</v>
      </c>
      <c r="F667" s="165" t="s">
        <v>136</v>
      </c>
      <c r="G667" s="164">
        <v>200</v>
      </c>
      <c r="H667" s="163"/>
      <c r="I667" s="162">
        <f t="shared" si="10"/>
        <v>0</v>
      </c>
    </row>
    <row r="668" spans="1:9" ht="12.75" customHeight="1">
      <c r="A668" s="169"/>
      <c r="B668" s="168" t="s">
        <v>135</v>
      </c>
      <c r="C668" s="167">
        <v>9</v>
      </c>
      <c r="D668" s="167">
        <v>9</v>
      </c>
      <c r="E668" s="166" t="s">
        <v>244</v>
      </c>
      <c r="F668" s="165" t="s">
        <v>133</v>
      </c>
      <c r="G668" s="164">
        <v>200</v>
      </c>
      <c r="H668" s="163"/>
      <c r="I668" s="162">
        <f t="shared" si="10"/>
        <v>0</v>
      </c>
    </row>
    <row r="669" spans="1:9" ht="12.75" customHeight="1">
      <c r="A669" s="169"/>
      <c r="B669" s="180" t="s">
        <v>116</v>
      </c>
      <c r="C669" s="179">
        <v>10</v>
      </c>
      <c r="D669" s="179">
        <v>0</v>
      </c>
      <c r="E669" s="178">
        <v>0</v>
      </c>
      <c r="F669" s="177">
        <v>0</v>
      </c>
      <c r="G669" s="162">
        <v>167106.54999999999</v>
      </c>
      <c r="H669" s="176">
        <f>38080.3-6.8</f>
        <v>38073.5</v>
      </c>
      <c r="I669" s="162">
        <f t="shared" si="10"/>
        <v>22.783966277802996</v>
      </c>
    </row>
    <row r="670" spans="1:9" ht="12.75" customHeight="1">
      <c r="A670" s="169"/>
      <c r="B670" s="175" t="s">
        <v>326</v>
      </c>
      <c r="C670" s="174">
        <v>10</v>
      </c>
      <c r="D670" s="174">
        <v>1</v>
      </c>
      <c r="E670" s="173">
        <v>0</v>
      </c>
      <c r="F670" s="172">
        <v>0</v>
      </c>
      <c r="G670" s="171">
        <v>350</v>
      </c>
      <c r="H670" s="170">
        <v>229.5</v>
      </c>
      <c r="I670" s="162">
        <f t="shared" si="10"/>
        <v>65.571428571428569</v>
      </c>
    </row>
    <row r="671" spans="1:9" ht="21.75" customHeight="1">
      <c r="A671" s="169"/>
      <c r="B671" s="168" t="s">
        <v>395</v>
      </c>
      <c r="C671" s="167">
        <v>10</v>
      </c>
      <c r="D671" s="167">
        <v>1</v>
      </c>
      <c r="E671" s="166" t="s">
        <v>394</v>
      </c>
      <c r="F671" s="165">
        <v>0</v>
      </c>
      <c r="G671" s="164">
        <v>350</v>
      </c>
      <c r="H671" s="163">
        <v>229.5</v>
      </c>
      <c r="I671" s="162">
        <f t="shared" si="10"/>
        <v>65.571428571428569</v>
      </c>
    </row>
    <row r="672" spans="1:9" ht="32.25" customHeight="1">
      <c r="A672" s="169"/>
      <c r="B672" s="168" t="s">
        <v>403</v>
      </c>
      <c r="C672" s="167">
        <v>10</v>
      </c>
      <c r="D672" s="167">
        <v>1</v>
      </c>
      <c r="E672" s="166" t="s">
        <v>402</v>
      </c>
      <c r="F672" s="165">
        <v>0</v>
      </c>
      <c r="G672" s="164">
        <v>350</v>
      </c>
      <c r="H672" s="163">
        <v>229.5</v>
      </c>
      <c r="I672" s="162">
        <f t="shared" si="10"/>
        <v>65.571428571428569</v>
      </c>
    </row>
    <row r="673" spans="1:9" ht="12.75" customHeight="1">
      <c r="A673" s="169"/>
      <c r="B673" s="168" t="s">
        <v>441</v>
      </c>
      <c r="C673" s="167">
        <v>10</v>
      </c>
      <c r="D673" s="167">
        <v>1</v>
      </c>
      <c r="E673" s="166" t="s">
        <v>440</v>
      </c>
      <c r="F673" s="165">
        <v>0</v>
      </c>
      <c r="G673" s="164">
        <v>350</v>
      </c>
      <c r="H673" s="163">
        <v>229.5</v>
      </c>
      <c r="I673" s="162">
        <f t="shared" si="10"/>
        <v>65.571428571428569</v>
      </c>
    </row>
    <row r="674" spans="1:9" ht="12.75" customHeight="1">
      <c r="A674" s="169"/>
      <c r="B674" s="168" t="s">
        <v>173</v>
      </c>
      <c r="C674" s="167">
        <v>10</v>
      </c>
      <c r="D674" s="167">
        <v>1</v>
      </c>
      <c r="E674" s="166" t="s">
        <v>440</v>
      </c>
      <c r="F674" s="165" t="s">
        <v>172</v>
      </c>
      <c r="G674" s="164">
        <v>350</v>
      </c>
      <c r="H674" s="163">
        <v>229.5</v>
      </c>
      <c r="I674" s="162">
        <f t="shared" si="10"/>
        <v>65.571428571428569</v>
      </c>
    </row>
    <row r="675" spans="1:9" ht="12.75" customHeight="1">
      <c r="A675" s="169"/>
      <c r="B675" s="168" t="s">
        <v>195</v>
      </c>
      <c r="C675" s="167">
        <v>10</v>
      </c>
      <c r="D675" s="167">
        <v>1</v>
      </c>
      <c r="E675" s="166" t="s">
        <v>440</v>
      </c>
      <c r="F675" s="165" t="s">
        <v>194</v>
      </c>
      <c r="G675" s="164">
        <v>350</v>
      </c>
      <c r="H675" s="163">
        <v>229.5</v>
      </c>
      <c r="I675" s="162">
        <f t="shared" si="10"/>
        <v>65.571428571428569</v>
      </c>
    </row>
    <row r="676" spans="1:9" ht="12.75" customHeight="1">
      <c r="A676" s="169"/>
      <c r="B676" s="168" t="s">
        <v>325</v>
      </c>
      <c r="C676" s="167">
        <v>10</v>
      </c>
      <c r="D676" s="167">
        <v>1</v>
      </c>
      <c r="E676" s="166" t="s">
        <v>440</v>
      </c>
      <c r="F676" s="165" t="s">
        <v>323</v>
      </c>
      <c r="G676" s="164">
        <v>350</v>
      </c>
      <c r="H676" s="163">
        <v>229.5</v>
      </c>
      <c r="I676" s="162">
        <f t="shared" si="10"/>
        <v>65.571428571428569</v>
      </c>
    </row>
    <row r="677" spans="1:9" ht="12.75" customHeight="1">
      <c r="A677" s="169"/>
      <c r="B677" s="175" t="s">
        <v>115</v>
      </c>
      <c r="C677" s="174">
        <v>10</v>
      </c>
      <c r="D677" s="174">
        <v>3</v>
      </c>
      <c r="E677" s="173">
        <v>0</v>
      </c>
      <c r="F677" s="172">
        <v>0</v>
      </c>
      <c r="G677" s="171">
        <v>74324.5</v>
      </c>
      <c r="H677" s="170">
        <f>18634.1-6.8</f>
        <v>18627.3</v>
      </c>
      <c r="I677" s="162">
        <f t="shared" si="10"/>
        <v>25.062126216792578</v>
      </c>
    </row>
    <row r="678" spans="1:9" ht="21.75" customHeight="1">
      <c r="A678" s="169"/>
      <c r="B678" s="168" t="s">
        <v>395</v>
      </c>
      <c r="C678" s="167">
        <v>10</v>
      </c>
      <c r="D678" s="167">
        <v>3</v>
      </c>
      <c r="E678" s="166" t="s">
        <v>394</v>
      </c>
      <c r="F678" s="165">
        <v>0</v>
      </c>
      <c r="G678" s="164">
        <v>11519</v>
      </c>
      <c r="H678" s="163">
        <f>H679</f>
        <v>4074.5</v>
      </c>
      <c r="I678" s="162">
        <f t="shared" si="10"/>
        <v>35.371994096709784</v>
      </c>
    </row>
    <row r="679" spans="1:9" ht="32.25" customHeight="1">
      <c r="A679" s="169"/>
      <c r="B679" s="168" t="s">
        <v>403</v>
      </c>
      <c r="C679" s="167">
        <v>10</v>
      </c>
      <c r="D679" s="167">
        <v>3</v>
      </c>
      <c r="E679" s="166" t="s">
        <v>402</v>
      </c>
      <c r="F679" s="165">
        <v>0</v>
      </c>
      <c r="G679" s="164">
        <v>11519</v>
      </c>
      <c r="H679" s="163">
        <f>H680</f>
        <v>4074.5</v>
      </c>
      <c r="I679" s="162">
        <f t="shared" si="10"/>
        <v>35.371994096709784</v>
      </c>
    </row>
    <row r="680" spans="1:9" ht="21.75" customHeight="1">
      <c r="A680" s="169"/>
      <c r="B680" s="168" t="s">
        <v>41</v>
      </c>
      <c r="C680" s="167">
        <v>10</v>
      </c>
      <c r="D680" s="167">
        <v>3</v>
      </c>
      <c r="E680" s="166" t="s">
        <v>439</v>
      </c>
      <c r="F680" s="165">
        <v>0</v>
      </c>
      <c r="G680" s="164">
        <v>11519</v>
      </c>
      <c r="H680" s="163">
        <v>4074.5</v>
      </c>
      <c r="I680" s="162">
        <f t="shared" si="10"/>
        <v>35.371994096709784</v>
      </c>
    </row>
    <row r="681" spans="1:9" ht="21.75" customHeight="1">
      <c r="A681" s="169"/>
      <c r="B681" s="168" t="s">
        <v>139</v>
      </c>
      <c r="C681" s="167">
        <v>10</v>
      </c>
      <c r="D681" s="167">
        <v>3</v>
      </c>
      <c r="E681" s="166" t="s">
        <v>439</v>
      </c>
      <c r="F681" s="165" t="s">
        <v>138</v>
      </c>
      <c r="G681" s="164">
        <v>335.505</v>
      </c>
      <c r="H681" s="163">
        <v>55.4</v>
      </c>
      <c r="I681" s="162">
        <f t="shared" si="10"/>
        <v>16.512421573448979</v>
      </c>
    </row>
    <row r="682" spans="1:9" ht="21.75" customHeight="1">
      <c r="A682" s="169"/>
      <c r="B682" s="168" t="s">
        <v>137</v>
      </c>
      <c r="C682" s="167">
        <v>10</v>
      </c>
      <c r="D682" s="167">
        <v>3</v>
      </c>
      <c r="E682" s="166" t="s">
        <v>439</v>
      </c>
      <c r="F682" s="165" t="s">
        <v>136</v>
      </c>
      <c r="G682" s="164">
        <v>335.505</v>
      </c>
      <c r="H682" s="163">
        <v>55.4</v>
      </c>
      <c r="I682" s="162">
        <f t="shared" si="10"/>
        <v>16.512421573448979</v>
      </c>
    </row>
    <row r="683" spans="1:9" ht="12.75" customHeight="1">
      <c r="A683" s="169"/>
      <c r="B683" s="168" t="s">
        <v>135</v>
      </c>
      <c r="C683" s="167">
        <v>10</v>
      </c>
      <c r="D683" s="167">
        <v>3</v>
      </c>
      <c r="E683" s="166" t="s">
        <v>439</v>
      </c>
      <c r="F683" s="165" t="s">
        <v>133</v>
      </c>
      <c r="G683" s="164">
        <v>335.505</v>
      </c>
      <c r="H683" s="163">
        <v>55.4</v>
      </c>
      <c r="I683" s="162">
        <f t="shared" si="10"/>
        <v>16.512421573448979</v>
      </c>
    </row>
    <row r="684" spans="1:9" ht="12.75" customHeight="1">
      <c r="A684" s="169"/>
      <c r="B684" s="168" t="s">
        <v>173</v>
      </c>
      <c r="C684" s="167">
        <v>10</v>
      </c>
      <c r="D684" s="167">
        <v>3</v>
      </c>
      <c r="E684" s="166" t="s">
        <v>439</v>
      </c>
      <c r="F684" s="165" t="s">
        <v>172</v>
      </c>
      <c r="G684" s="164">
        <v>11183.495000000001</v>
      </c>
      <c r="H684" s="163"/>
      <c r="I684" s="162">
        <f t="shared" si="10"/>
        <v>0</v>
      </c>
    </row>
    <row r="685" spans="1:9" ht="12.75" customHeight="1">
      <c r="A685" s="169"/>
      <c r="B685" s="168" t="s">
        <v>195</v>
      </c>
      <c r="C685" s="167">
        <v>10</v>
      </c>
      <c r="D685" s="167">
        <v>3</v>
      </c>
      <c r="E685" s="166" t="s">
        <v>439</v>
      </c>
      <c r="F685" s="165" t="s">
        <v>194</v>
      </c>
      <c r="G685" s="163">
        <v>2683.97</v>
      </c>
      <c r="H685" s="163">
        <v>2674.6</v>
      </c>
      <c r="I685" s="162">
        <f t="shared" si="10"/>
        <v>99.650890285658932</v>
      </c>
    </row>
    <row r="686" spans="1:9" ht="21.75" customHeight="1">
      <c r="A686" s="169"/>
      <c r="B686" s="168" t="s">
        <v>193</v>
      </c>
      <c r="C686" s="167">
        <v>10</v>
      </c>
      <c r="D686" s="167">
        <v>3</v>
      </c>
      <c r="E686" s="166" t="s">
        <v>439</v>
      </c>
      <c r="F686" s="165" t="s">
        <v>191</v>
      </c>
      <c r="G686" s="163">
        <v>2683.97</v>
      </c>
      <c r="H686" s="163">
        <v>2674.6</v>
      </c>
      <c r="I686" s="162">
        <f t="shared" si="10"/>
        <v>99.650890285658932</v>
      </c>
    </row>
    <row r="687" spans="1:9" ht="21.75" customHeight="1">
      <c r="A687" s="169"/>
      <c r="B687" s="168" t="s">
        <v>171</v>
      </c>
      <c r="C687" s="167">
        <v>10</v>
      </c>
      <c r="D687" s="167">
        <v>3</v>
      </c>
      <c r="E687" s="166" t="s">
        <v>439</v>
      </c>
      <c r="F687" s="165" t="s">
        <v>170</v>
      </c>
      <c r="G687" s="164">
        <v>8499.5</v>
      </c>
      <c r="H687" s="163">
        <v>1344.5</v>
      </c>
      <c r="I687" s="162">
        <f t="shared" si="10"/>
        <v>15.818577563386082</v>
      </c>
    </row>
    <row r="688" spans="1:9" ht="21.75" customHeight="1">
      <c r="A688" s="169"/>
      <c r="B688" s="168" t="s">
        <v>313</v>
      </c>
      <c r="C688" s="167">
        <v>10</v>
      </c>
      <c r="D688" s="167">
        <v>3</v>
      </c>
      <c r="E688" s="166" t="s">
        <v>439</v>
      </c>
      <c r="F688" s="165" t="s">
        <v>311</v>
      </c>
      <c r="G688" s="164">
        <v>8499.5</v>
      </c>
      <c r="H688" s="163">
        <v>1344.5</v>
      </c>
      <c r="I688" s="162">
        <f t="shared" si="10"/>
        <v>15.818577563386082</v>
      </c>
    </row>
    <row r="689" spans="1:9" ht="21.75" customHeight="1">
      <c r="A689" s="169"/>
      <c r="B689" s="168" t="s">
        <v>395</v>
      </c>
      <c r="C689" s="167">
        <v>10</v>
      </c>
      <c r="D689" s="167">
        <v>3</v>
      </c>
      <c r="E689" s="166" t="s">
        <v>394</v>
      </c>
      <c r="F689" s="165">
        <v>0</v>
      </c>
      <c r="G689" s="164">
        <v>57857.599999999999</v>
      </c>
      <c r="H689" s="163">
        <f>H690</f>
        <v>14566.4</v>
      </c>
      <c r="I689" s="162">
        <f t="shared" si="10"/>
        <v>25.176294903348911</v>
      </c>
    </row>
    <row r="690" spans="1:9" ht="32.25" customHeight="1">
      <c r="A690" s="169"/>
      <c r="B690" s="168" t="s">
        <v>403</v>
      </c>
      <c r="C690" s="167">
        <v>10</v>
      </c>
      <c r="D690" s="167">
        <v>3</v>
      </c>
      <c r="E690" s="166" t="s">
        <v>402</v>
      </c>
      <c r="F690" s="165">
        <v>0</v>
      </c>
      <c r="G690" s="164">
        <v>57857.599999999999</v>
      </c>
      <c r="H690" s="163">
        <f>H691+H698+H705+H712+H719+H726+H733+H737</f>
        <v>14566.4</v>
      </c>
      <c r="I690" s="162">
        <f t="shared" si="10"/>
        <v>25.176294903348911</v>
      </c>
    </row>
    <row r="691" spans="1:9" ht="21.75" customHeight="1">
      <c r="A691" s="169"/>
      <c r="B691" s="168" t="s">
        <v>321</v>
      </c>
      <c r="C691" s="167">
        <v>10</v>
      </c>
      <c r="D691" s="167">
        <v>3</v>
      </c>
      <c r="E691" s="166" t="s">
        <v>320</v>
      </c>
      <c r="F691" s="165">
        <v>0</v>
      </c>
      <c r="G691" s="164">
        <v>33500</v>
      </c>
      <c r="H691" s="163">
        <v>9700</v>
      </c>
      <c r="I691" s="162">
        <f t="shared" si="10"/>
        <v>28.955223880597014</v>
      </c>
    </row>
    <row r="692" spans="1:9" ht="21.75" customHeight="1">
      <c r="A692" s="169"/>
      <c r="B692" s="168" t="s">
        <v>139</v>
      </c>
      <c r="C692" s="167">
        <v>10</v>
      </c>
      <c r="D692" s="167">
        <v>3</v>
      </c>
      <c r="E692" s="166" t="s">
        <v>320</v>
      </c>
      <c r="F692" s="165" t="s">
        <v>138</v>
      </c>
      <c r="G692" s="164">
        <v>502.5</v>
      </c>
      <c r="H692" s="163">
        <v>143.30000000000001</v>
      </c>
      <c r="I692" s="162">
        <f t="shared" si="10"/>
        <v>28.517412935323382</v>
      </c>
    </row>
    <row r="693" spans="1:9" ht="21.75" customHeight="1">
      <c r="A693" s="169"/>
      <c r="B693" s="168" t="s">
        <v>137</v>
      </c>
      <c r="C693" s="167">
        <v>10</v>
      </c>
      <c r="D693" s="167">
        <v>3</v>
      </c>
      <c r="E693" s="166" t="s">
        <v>320</v>
      </c>
      <c r="F693" s="165" t="s">
        <v>136</v>
      </c>
      <c r="G693" s="164">
        <v>502.5</v>
      </c>
      <c r="H693" s="163">
        <v>143.30000000000001</v>
      </c>
      <c r="I693" s="162">
        <f t="shared" si="10"/>
        <v>28.517412935323382</v>
      </c>
    </row>
    <row r="694" spans="1:9" ht="12.75" customHeight="1">
      <c r="A694" s="169"/>
      <c r="B694" s="168" t="s">
        <v>135</v>
      </c>
      <c r="C694" s="167">
        <v>10</v>
      </c>
      <c r="D694" s="167">
        <v>3</v>
      </c>
      <c r="E694" s="166" t="s">
        <v>320</v>
      </c>
      <c r="F694" s="165" t="s">
        <v>133</v>
      </c>
      <c r="G694" s="164">
        <v>502.5</v>
      </c>
      <c r="H694" s="163">
        <v>143.30000000000001</v>
      </c>
      <c r="I694" s="162">
        <f t="shared" si="10"/>
        <v>28.517412935323382</v>
      </c>
    </row>
    <row r="695" spans="1:9" ht="12.75" customHeight="1">
      <c r="A695" s="169"/>
      <c r="B695" s="168" t="s">
        <v>173</v>
      </c>
      <c r="C695" s="167">
        <v>10</v>
      </c>
      <c r="D695" s="167">
        <v>3</v>
      </c>
      <c r="E695" s="166" t="s">
        <v>320</v>
      </c>
      <c r="F695" s="165" t="s">
        <v>172</v>
      </c>
      <c r="G695" s="164">
        <v>32997.5</v>
      </c>
      <c r="H695" s="163">
        <v>9556.7000000000007</v>
      </c>
      <c r="I695" s="162">
        <f t="shared" si="10"/>
        <v>28.961891052352449</v>
      </c>
    </row>
    <row r="696" spans="1:9" ht="21.75" customHeight="1">
      <c r="A696" s="169"/>
      <c r="B696" s="168" t="s">
        <v>171</v>
      </c>
      <c r="C696" s="167">
        <v>10</v>
      </c>
      <c r="D696" s="167">
        <v>3</v>
      </c>
      <c r="E696" s="166" t="s">
        <v>320</v>
      </c>
      <c r="F696" s="165" t="s">
        <v>170</v>
      </c>
      <c r="G696" s="164">
        <v>32997.5</v>
      </c>
      <c r="H696" s="163">
        <v>9556.7000000000007</v>
      </c>
      <c r="I696" s="162">
        <f t="shared" si="10"/>
        <v>28.961891052352449</v>
      </c>
    </row>
    <row r="697" spans="1:9" ht="21.75" customHeight="1">
      <c r="A697" s="169"/>
      <c r="B697" s="168" t="s">
        <v>313</v>
      </c>
      <c r="C697" s="167">
        <v>10</v>
      </c>
      <c r="D697" s="167">
        <v>3</v>
      </c>
      <c r="E697" s="166" t="s">
        <v>320</v>
      </c>
      <c r="F697" s="165" t="s">
        <v>311</v>
      </c>
      <c r="G697" s="164">
        <v>32997.5</v>
      </c>
      <c r="H697" s="163">
        <v>9556.7000000000007</v>
      </c>
      <c r="I697" s="162">
        <f t="shared" si="10"/>
        <v>28.961891052352449</v>
      </c>
    </row>
    <row r="698" spans="1:9" ht="21.75" customHeight="1">
      <c r="A698" s="169"/>
      <c r="B698" s="168" t="s">
        <v>438</v>
      </c>
      <c r="C698" s="167">
        <v>10</v>
      </c>
      <c r="D698" s="167">
        <v>3</v>
      </c>
      <c r="E698" s="166" t="s">
        <v>319</v>
      </c>
      <c r="F698" s="165">
        <v>0</v>
      </c>
      <c r="G698" s="164">
        <v>7730.9</v>
      </c>
      <c r="H698" s="163">
        <v>1849.4</v>
      </c>
      <c r="I698" s="162">
        <f t="shared" si="10"/>
        <v>23.922182410844794</v>
      </c>
    </row>
    <row r="699" spans="1:9" ht="21.75" customHeight="1">
      <c r="A699" s="169"/>
      <c r="B699" s="168" t="s">
        <v>139</v>
      </c>
      <c r="C699" s="167">
        <v>10</v>
      </c>
      <c r="D699" s="167">
        <v>3</v>
      </c>
      <c r="E699" s="166" t="s">
        <v>319</v>
      </c>
      <c r="F699" s="165" t="s">
        <v>138</v>
      </c>
      <c r="G699" s="164">
        <v>225.172</v>
      </c>
      <c r="H699" s="163">
        <v>37.6</v>
      </c>
      <c r="I699" s="162">
        <f t="shared" si="10"/>
        <v>16.698346153162916</v>
      </c>
    </row>
    <row r="700" spans="1:9" ht="21.75" customHeight="1">
      <c r="A700" s="169"/>
      <c r="B700" s="168" t="s">
        <v>137</v>
      </c>
      <c r="C700" s="167">
        <v>10</v>
      </c>
      <c r="D700" s="167">
        <v>3</v>
      </c>
      <c r="E700" s="166" t="s">
        <v>319</v>
      </c>
      <c r="F700" s="165" t="s">
        <v>136</v>
      </c>
      <c r="G700" s="164">
        <v>225.172</v>
      </c>
      <c r="H700" s="163">
        <v>37.6</v>
      </c>
      <c r="I700" s="162">
        <f t="shared" si="10"/>
        <v>16.698346153162916</v>
      </c>
    </row>
    <row r="701" spans="1:9" ht="12.75" customHeight="1">
      <c r="A701" s="169"/>
      <c r="B701" s="168" t="s">
        <v>135</v>
      </c>
      <c r="C701" s="167">
        <v>10</v>
      </c>
      <c r="D701" s="167">
        <v>3</v>
      </c>
      <c r="E701" s="166" t="s">
        <v>319</v>
      </c>
      <c r="F701" s="165" t="s">
        <v>133</v>
      </c>
      <c r="G701" s="164">
        <v>225.172</v>
      </c>
      <c r="H701" s="163">
        <v>37.6</v>
      </c>
      <c r="I701" s="162">
        <f t="shared" si="10"/>
        <v>16.698346153162916</v>
      </c>
    </row>
    <row r="702" spans="1:9" ht="12.75" customHeight="1">
      <c r="A702" s="169"/>
      <c r="B702" s="168" t="s">
        <v>173</v>
      </c>
      <c r="C702" s="167">
        <v>10</v>
      </c>
      <c r="D702" s="167">
        <v>3</v>
      </c>
      <c r="E702" s="166" t="s">
        <v>319</v>
      </c>
      <c r="F702" s="165" t="s">
        <v>172</v>
      </c>
      <c r="G702" s="164">
        <v>7505.7280000000001</v>
      </c>
      <c r="H702" s="163">
        <v>1811.7</v>
      </c>
      <c r="I702" s="162">
        <f t="shared" si="10"/>
        <v>24.137565336766801</v>
      </c>
    </row>
    <row r="703" spans="1:9" ht="12.75" customHeight="1">
      <c r="A703" s="169"/>
      <c r="B703" s="168" t="s">
        <v>195</v>
      </c>
      <c r="C703" s="167">
        <v>10</v>
      </c>
      <c r="D703" s="167">
        <v>3</v>
      </c>
      <c r="E703" s="166" t="s">
        <v>319</v>
      </c>
      <c r="F703" s="165" t="s">
        <v>194</v>
      </c>
      <c r="G703" s="164">
        <v>7505.7280000000001</v>
      </c>
      <c r="H703" s="163">
        <v>1811.7</v>
      </c>
      <c r="I703" s="162">
        <f t="shared" si="10"/>
        <v>24.137565336766801</v>
      </c>
    </row>
    <row r="704" spans="1:9" ht="21.75" customHeight="1">
      <c r="A704" s="169"/>
      <c r="B704" s="168" t="s">
        <v>193</v>
      </c>
      <c r="C704" s="167">
        <v>10</v>
      </c>
      <c r="D704" s="167">
        <v>3</v>
      </c>
      <c r="E704" s="166" t="s">
        <v>319</v>
      </c>
      <c r="F704" s="165" t="s">
        <v>191</v>
      </c>
      <c r="G704" s="164">
        <v>7505.7280000000001</v>
      </c>
      <c r="H704" s="163">
        <v>1811.7</v>
      </c>
      <c r="I704" s="162">
        <f t="shared" si="10"/>
        <v>24.137565336766801</v>
      </c>
    </row>
    <row r="705" spans="1:9" ht="12.75" customHeight="1">
      <c r="A705" s="169"/>
      <c r="B705" s="168" t="s">
        <v>318</v>
      </c>
      <c r="C705" s="167">
        <v>10</v>
      </c>
      <c r="D705" s="167">
        <v>3</v>
      </c>
      <c r="E705" s="166" t="s">
        <v>317</v>
      </c>
      <c r="F705" s="165">
        <v>0</v>
      </c>
      <c r="G705" s="164">
        <v>15475.8</v>
      </c>
      <c r="H705" s="163">
        <v>2828.4</v>
      </c>
      <c r="I705" s="162">
        <f t="shared" si="10"/>
        <v>18.276276509130383</v>
      </c>
    </row>
    <row r="706" spans="1:9" ht="21.75" customHeight="1">
      <c r="A706" s="169"/>
      <c r="B706" s="168" t="s">
        <v>139</v>
      </c>
      <c r="C706" s="167">
        <v>10</v>
      </c>
      <c r="D706" s="167">
        <v>3</v>
      </c>
      <c r="E706" s="166" t="s">
        <v>317</v>
      </c>
      <c r="F706" s="165" t="s">
        <v>138</v>
      </c>
      <c r="G706" s="164">
        <v>303.447</v>
      </c>
      <c r="H706" s="163">
        <v>2.5</v>
      </c>
      <c r="I706" s="162">
        <f t="shared" si="10"/>
        <v>0.8238671003503083</v>
      </c>
    </row>
    <row r="707" spans="1:9" ht="21.75" customHeight="1">
      <c r="A707" s="169"/>
      <c r="B707" s="168" t="s">
        <v>137</v>
      </c>
      <c r="C707" s="167">
        <v>10</v>
      </c>
      <c r="D707" s="167">
        <v>3</v>
      </c>
      <c r="E707" s="166" t="s">
        <v>317</v>
      </c>
      <c r="F707" s="165" t="s">
        <v>136</v>
      </c>
      <c r="G707" s="164">
        <v>303.447</v>
      </c>
      <c r="H707" s="163">
        <v>2.5</v>
      </c>
      <c r="I707" s="162">
        <f t="shared" si="10"/>
        <v>0.8238671003503083</v>
      </c>
    </row>
    <row r="708" spans="1:9" ht="12.75" customHeight="1">
      <c r="A708" s="169"/>
      <c r="B708" s="168" t="s">
        <v>135</v>
      </c>
      <c r="C708" s="167">
        <v>10</v>
      </c>
      <c r="D708" s="167">
        <v>3</v>
      </c>
      <c r="E708" s="166" t="s">
        <v>317</v>
      </c>
      <c r="F708" s="165" t="s">
        <v>133</v>
      </c>
      <c r="G708" s="164">
        <v>303.447</v>
      </c>
      <c r="H708" s="163">
        <v>2.5</v>
      </c>
      <c r="I708" s="162">
        <f t="shared" si="10"/>
        <v>0.8238671003503083</v>
      </c>
    </row>
    <row r="709" spans="1:9" ht="12.75" customHeight="1">
      <c r="A709" s="169"/>
      <c r="B709" s="168" t="s">
        <v>173</v>
      </c>
      <c r="C709" s="167">
        <v>10</v>
      </c>
      <c r="D709" s="167">
        <v>3</v>
      </c>
      <c r="E709" s="166" t="s">
        <v>317</v>
      </c>
      <c r="F709" s="165" t="s">
        <v>172</v>
      </c>
      <c r="G709" s="164">
        <v>15172.352999999999</v>
      </c>
      <c r="H709" s="163">
        <v>2825.9</v>
      </c>
      <c r="I709" s="162">
        <f t="shared" si="10"/>
        <v>18.625324628289363</v>
      </c>
    </row>
    <row r="710" spans="1:9" ht="12.75" customHeight="1">
      <c r="A710" s="169"/>
      <c r="B710" s="168" t="s">
        <v>195</v>
      </c>
      <c r="C710" s="167">
        <v>10</v>
      </c>
      <c r="D710" s="167">
        <v>3</v>
      </c>
      <c r="E710" s="166" t="s">
        <v>317</v>
      </c>
      <c r="F710" s="165" t="s">
        <v>194</v>
      </c>
      <c r="G710" s="164">
        <v>15172.352999999999</v>
      </c>
      <c r="H710" s="163">
        <v>2825.9</v>
      </c>
      <c r="I710" s="162">
        <f t="shared" si="10"/>
        <v>18.625324628289363</v>
      </c>
    </row>
    <row r="711" spans="1:9" ht="21.75" customHeight="1">
      <c r="A711" s="169"/>
      <c r="B711" s="168" t="s">
        <v>193</v>
      </c>
      <c r="C711" s="167">
        <v>10</v>
      </c>
      <c r="D711" s="167">
        <v>3</v>
      </c>
      <c r="E711" s="166" t="s">
        <v>317</v>
      </c>
      <c r="F711" s="165" t="s">
        <v>191</v>
      </c>
      <c r="G711" s="164">
        <v>15172.352999999999</v>
      </c>
      <c r="H711" s="163">
        <v>2825.9</v>
      </c>
      <c r="I711" s="162">
        <f t="shared" si="10"/>
        <v>18.625324628289363</v>
      </c>
    </row>
    <row r="712" spans="1:9" ht="32.25" customHeight="1">
      <c r="A712" s="169"/>
      <c r="B712" s="168" t="s">
        <v>437</v>
      </c>
      <c r="C712" s="167">
        <v>10</v>
      </c>
      <c r="D712" s="167">
        <v>3</v>
      </c>
      <c r="E712" s="166" t="s">
        <v>316</v>
      </c>
      <c r="F712" s="165">
        <v>0</v>
      </c>
      <c r="G712" s="164">
        <v>46.3</v>
      </c>
      <c r="H712" s="163">
        <v>11.2</v>
      </c>
      <c r="I712" s="162">
        <f t="shared" si="10"/>
        <v>24.190064794816415</v>
      </c>
    </row>
    <row r="713" spans="1:9" ht="21.75" customHeight="1">
      <c r="A713" s="169"/>
      <c r="B713" s="168" t="s">
        <v>139</v>
      </c>
      <c r="C713" s="167">
        <v>10</v>
      </c>
      <c r="D713" s="167">
        <v>3</v>
      </c>
      <c r="E713" s="166" t="s">
        <v>316</v>
      </c>
      <c r="F713" s="165" t="s">
        <v>138</v>
      </c>
      <c r="G713" s="164">
        <v>1.349</v>
      </c>
      <c r="H713" s="163">
        <v>0.1</v>
      </c>
      <c r="I713" s="162">
        <f t="shared" si="10"/>
        <v>7.4128984432913274</v>
      </c>
    </row>
    <row r="714" spans="1:9" ht="21.75" customHeight="1">
      <c r="A714" s="169"/>
      <c r="B714" s="168" t="s">
        <v>137</v>
      </c>
      <c r="C714" s="167">
        <v>10</v>
      </c>
      <c r="D714" s="167">
        <v>3</v>
      </c>
      <c r="E714" s="166" t="s">
        <v>316</v>
      </c>
      <c r="F714" s="165" t="s">
        <v>136</v>
      </c>
      <c r="G714" s="164">
        <v>1.349</v>
      </c>
      <c r="H714" s="163">
        <v>0.1</v>
      </c>
      <c r="I714" s="162">
        <f t="shared" si="10"/>
        <v>7.4128984432913274</v>
      </c>
    </row>
    <row r="715" spans="1:9" ht="12.75" customHeight="1">
      <c r="A715" s="169"/>
      <c r="B715" s="168" t="s">
        <v>135</v>
      </c>
      <c r="C715" s="167">
        <v>10</v>
      </c>
      <c r="D715" s="167">
        <v>3</v>
      </c>
      <c r="E715" s="166" t="s">
        <v>316</v>
      </c>
      <c r="F715" s="165" t="s">
        <v>133</v>
      </c>
      <c r="G715" s="164">
        <v>1.349</v>
      </c>
      <c r="H715" s="163">
        <v>0.1</v>
      </c>
      <c r="I715" s="162">
        <f t="shared" si="10"/>
        <v>7.4128984432913274</v>
      </c>
    </row>
    <row r="716" spans="1:9" ht="12.75" customHeight="1">
      <c r="A716" s="169"/>
      <c r="B716" s="168" t="s">
        <v>173</v>
      </c>
      <c r="C716" s="167">
        <v>10</v>
      </c>
      <c r="D716" s="167">
        <v>3</v>
      </c>
      <c r="E716" s="166" t="s">
        <v>316</v>
      </c>
      <c r="F716" s="165" t="s">
        <v>172</v>
      </c>
      <c r="G716" s="164">
        <v>44.951000000000001</v>
      </c>
      <c r="H716" s="163">
        <v>11</v>
      </c>
      <c r="I716" s="162">
        <f t="shared" si="10"/>
        <v>24.471090743253765</v>
      </c>
    </row>
    <row r="717" spans="1:9" ht="12.75" customHeight="1">
      <c r="A717" s="169"/>
      <c r="B717" s="168" t="s">
        <v>195</v>
      </c>
      <c r="C717" s="167">
        <v>10</v>
      </c>
      <c r="D717" s="167">
        <v>3</v>
      </c>
      <c r="E717" s="166" t="s">
        <v>316</v>
      </c>
      <c r="F717" s="165" t="s">
        <v>194</v>
      </c>
      <c r="G717" s="164">
        <v>44.951000000000001</v>
      </c>
      <c r="H717" s="163">
        <v>11</v>
      </c>
      <c r="I717" s="162">
        <f t="shared" ref="I717:I780" si="11">H717/G717*100</f>
        <v>24.471090743253765</v>
      </c>
    </row>
    <row r="718" spans="1:9" ht="21.75" customHeight="1">
      <c r="A718" s="169"/>
      <c r="B718" s="168" t="s">
        <v>193</v>
      </c>
      <c r="C718" s="167">
        <v>10</v>
      </c>
      <c r="D718" s="167">
        <v>3</v>
      </c>
      <c r="E718" s="166" t="s">
        <v>316</v>
      </c>
      <c r="F718" s="165" t="s">
        <v>191</v>
      </c>
      <c r="G718" s="164">
        <v>44.951000000000001</v>
      </c>
      <c r="H718" s="163">
        <v>11</v>
      </c>
      <c r="I718" s="162">
        <f t="shared" si="11"/>
        <v>24.471090743253765</v>
      </c>
    </row>
    <row r="719" spans="1:9" ht="32.25" customHeight="1">
      <c r="A719" s="169"/>
      <c r="B719" s="168" t="s">
        <v>436</v>
      </c>
      <c r="C719" s="167">
        <v>10</v>
      </c>
      <c r="D719" s="167">
        <v>3</v>
      </c>
      <c r="E719" s="166" t="s">
        <v>324</v>
      </c>
      <c r="F719" s="165">
        <v>0</v>
      </c>
      <c r="G719" s="164">
        <v>212.7</v>
      </c>
      <c r="H719" s="163"/>
      <c r="I719" s="162">
        <f t="shared" si="11"/>
        <v>0</v>
      </c>
    </row>
    <row r="720" spans="1:9" ht="21.75" customHeight="1">
      <c r="A720" s="169"/>
      <c r="B720" s="168" t="s">
        <v>139</v>
      </c>
      <c r="C720" s="167">
        <v>10</v>
      </c>
      <c r="D720" s="167">
        <v>3</v>
      </c>
      <c r="E720" s="166" t="s">
        <v>324</v>
      </c>
      <c r="F720" s="165" t="s">
        <v>138</v>
      </c>
      <c r="G720" s="164">
        <v>6.1950000000000003</v>
      </c>
      <c r="H720" s="163"/>
      <c r="I720" s="162">
        <f t="shared" si="11"/>
        <v>0</v>
      </c>
    </row>
    <row r="721" spans="1:9" ht="21.75" customHeight="1">
      <c r="A721" s="169"/>
      <c r="B721" s="168" t="s">
        <v>137</v>
      </c>
      <c r="C721" s="167">
        <v>10</v>
      </c>
      <c r="D721" s="167">
        <v>3</v>
      </c>
      <c r="E721" s="166" t="s">
        <v>324</v>
      </c>
      <c r="F721" s="165" t="s">
        <v>136</v>
      </c>
      <c r="G721" s="164">
        <v>6.1950000000000003</v>
      </c>
      <c r="H721" s="163"/>
      <c r="I721" s="162">
        <f t="shared" si="11"/>
        <v>0</v>
      </c>
    </row>
    <row r="722" spans="1:9" ht="12.75" customHeight="1">
      <c r="A722" s="169"/>
      <c r="B722" s="168" t="s">
        <v>135</v>
      </c>
      <c r="C722" s="167">
        <v>10</v>
      </c>
      <c r="D722" s="167">
        <v>3</v>
      </c>
      <c r="E722" s="166" t="s">
        <v>324</v>
      </c>
      <c r="F722" s="165" t="s">
        <v>133</v>
      </c>
      <c r="G722" s="164">
        <v>6.1950000000000003</v>
      </c>
      <c r="H722" s="163"/>
      <c r="I722" s="162">
        <f t="shared" si="11"/>
        <v>0</v>
      </c>
    </row>
    <row r="723" spans="1:9" ht="12.75" customHeight="1">
      <c r="A723" s="169"/>
      <c r="B723" s="168" t="s">
        <v>173</v>
      </c>
      <c r="C723" s="167">
        <v>10</v>
      </c>
      <c r="D723" s="167">
        <v>3</v>
      </c>
      <c r="E723" s="166" t="s">
        <v>324</v>
      </c>
      <c r="F723" s="165" t="s">
        <v>172</v>
      </c>
      <c r="G723" s="164">
        <v>206.505</v>
      </c>
      <c r="H723" s="163"/>
      <c r="I723" s="162">
        <f t="shared" si="11"/>
        <v>0</v>
      </c>
    </row>
    <row r="724" spans="1:9" ht="12.75" customHeight="1">
      <c r="A724" s="169"/>
      <c r="B724" s="168" t="s">
        <v>195</v>
      </c>
      <c r="C724" s="167">
        <v>10</v>
      </c>
      <c r="D724" s="167">
        <v>3</v>
      </c>
      <c r="E724" s="166" t="s">
        <v>324</v>
      </c>
      <c r="F724" s="165" t="s">
        <v>194</v>
      </c>
      <c r="G724" s="164">
        <v>206.505</v>
      </c>
      <c r="H724" s="163"/>
      <c r="I724" s="162">
        <f t="shared" si="11"/>
        <v>0</v>
      </c>
    </row>
    <row r="725" spans="1:9" ht="21.75" customHeight="1">
      <c r="A725" s="169"/>
      <c r="B725" s="168" t="s">
        <v>193</v>
      </c>
      <c r="C725" s="167">
        <v>10</v>
      </c>
      <c r="D725" s="167">
        <v>3</v>
      </c>
      <c r="E725" s="166" t="s">
        <v>324</v>
      </c>
      <c r="F725" s="165" t="s">
        <v>191</v>
      </c>
      <c r="G725" s="164">
        <v>206.505</v>
      </c>
      <c r="H725" s="163"/>
      <c r="I725" s="162">
        <f t="shared" si="11"/>
        <v>0</v>
      </c>
    </row>
    <row r="726" spans="1:9" ht="21.75" customHeight="1">
      <c r="A726" s="169"/>
      <c r="B726" s="168" t="s">
        <v>435</v>
      </c>
      <c r="C726" s="167">
        <v>10</v>
      </c>
      <c r="D726" s="167">
        <v>3</v>
      </c>
      <c r="E726" s="166" t="s">
        <v>434</v>
      </c>
      <c r="F726" s="165">
        <v>0</v>
      </c>
      <c r="G726" s="164">
        <v>235.9</v>
      </c>
      <c r="H726" s="163"/>
      <c r="I726" s="162">
        <f t="shared" si="11"/>
        <v>0</v>
      </c>
    </row>
    <row r="727" spans="1:9" ht="21.75" customHeight="1">
      <c r="A727" s="169"/>
      <c r="B727" s="168" t="s">
        <v>139</v>
      </c>
      <c r="C727" s="167">
        <v>10</v>
      </c>
      <c r="D727" s="167">
        <v>3</v>
      </c>
      <c r="E727" s="166" t="s">
        <v>434</v>
      </c>
      <c r="F727" s="165" t="s">
        <v>138</v>
      </c>
      <c r="G727" s="164">
        <v>6.8710000000000004</v>
      </c>
      <c r="H727" s="163"/>
      <c r="I727" s="162">
        <f t="shared" si="11"/>
        <v>0</v>
      </c>
    </row>
    <row r="728" spans="1:9" ht="21.75" customHeight="1">
      <c r="A728" s="169"/>
      <c r="B728" s="168" t="s">
        <v>137</v>
      </c>
      <c r="C728" s="167">
        <v>10</v>
      </c>
      <c r="D728" s="167">
        <v>3</v>
      </c>
      <c r="E728" s="166" t="s">
        <v>434</v>
      </c>
      <c r="F728" s="165" t="s">
        <v>136</v>
      </c>
      <c r="G728" s="164">
        <v>6.8710000000000004</v>
      </c>
      <c r="H728" s="163"/>
      <c r="I728" s="162">
        <f t="shared" si="11"/>
        <v>0</v>
      </c>
    </row>
    <row r="729" spans="1:9" ht="12.75" customHeight="1">
      <c r="A729" s="169"/>
      <c r="B729" s="168" t="s">
        <v>135</v>
      </c>
      <c r="C729" s="167">
        <v>10</v>
      </c>
      <c r="D729" s="167">
        <v>3</v>
      </c>
      <c r="E729" s="166" t="s">
        <v>434</v>
      </c>
      <c r="F729" s="165" t="s">
        <v>133</v>
      </c>
      <c r="G729" s="164">
        <v>6.8710000000000004</v>
      </c>
      <c r="H729" s="163"/>
      <c r="I729" s="162">
        <f t="shared" si="11"/>
        <v>0</v>
      </c>
    </row>
    <row r="730" spans="1:9" ht="12.75" customHeight="1">
      <c r="A730" s="169"/>
      <c r="B730" s="168" t="s">
        <v>173</v>
      </c>
      <c r="C730" s="167">
        <v>10</v>
      </c>
      <c r="D730" s="167">
        <v>3</v>
      </c>
      <c r="E730" s="166" t="s">
        <v>434</v>
      </c>
      <c r="F730" s="165" t="s">
        <v>172</v>
      </c>
      <c r="G730" s="164">
        <v>229.029</v>
      </c>
      <c r="H730" s="163"/>
      <c r="I730" s="162">
        <f t="shared" si="11"/>
        <v>0</v>
      </c>
    </row>
    <row r="731" spans="1:9" ht="12.75" customHeight="1">
      <c r="A731" s="169"/>
      <c r="B731" s="168" t="s">
        <v>195</v>
      </c>
      <c r="C731" s="167">
        <v>10</v>
      </c>
      <c r="D731" s="167">
        <v>3</v>
      </c>
      <c r="E731" s="166" t="s">
        <v>434</v>
      </c>
      <c r="F731" s="165" t="s">
        <v>194</v>
      </c>
      <c r="G731" s="164">
        <v>229.029</v>
      </c>
      <c r="H731" s="163"/>
      <c r="I731" s="162">
        <f t="shared" si="11"/>
        <v>0</v>
      </c>
    </row>
    <row r="732" spans="1:9" ht="21.75" customHeight="1">
      <c r="A732" s="169"/>
      <c r="B732" s="168" t="s">
        <v>193</v>
      </c>
      <c r="C732" s="167">
        <v>10</v>
      </c>
      <c r="D732" s="167">
        <v>3</v>
      </c>
      <c r="E732" s="166" t="s">
        <v>434</v>
      </c>
      <c r="F732" s="165" t="s">
        <v>191</v>
      </c>
      <c r="G732" s="164">
        <v>229.029</v>
      </c>
      <c r="H732" s="163"/>
      <c r="I732" s="162">
        <f t="shared" si="11"/>
        <v>0</v>
      </c>
    </row>
    <row r="733" spans="1:9" ht="21.75" customHeight="1">
      <c r="A733" s="169"/>
      <c r="B733" s="168" t="s">
        <v>433</v>
      </c>
      <c r="C733" s="167">
        <v>10</v>
      </c>
      <c r="D733" s="167">
        <v>3</v>
      </c>
      <c r="E733" s="166" t="s">
        <v>315</v>
      </c>
      <c r="F733" s="165">
        <v>0</v>
      </c>
      <c r="G733" s="164">
        <v>506</v>
      </c>
      <c r="H733" s="163">
        <v>96.4</v>
      </c>
      <c r="I733" s="162">
        <f t="shared" si="11"/>
        <v>19.051383399209488</v>
      </c>
    </row>
    <row r="734" spans="1:9" ht="12.75" customHeight="1">
      <c r="A734" s="169"/>
      <c r="B734" s="168" t="s">
        <v>173</v>
      </c>
      <c r="C734" s="167">
        <v>10</v>
      </c>
      <c r="D734" s="167">
        <v>3</v>
      </c>
      <c r="E734" s="166" t="s">
        <v>315</v>
      </c>
      <c r="F734" s="165" t="s">
        <v>172</v>
      </c>
      <c r="G734" s="164">
        <v>506</v>
      </c>
      <c r="H734" s="163">
        <v>96.4</v>
      </c>
      <c r="I734" s="162">
        <f t="shared" si="11"/>
        <v>19.051383399209488</v>
      </c>
    </row>
    <row r="735" spans="1:9" ht="12.75" customHeight="1">
      <c r="A735" s="169"/>
      <c r="B735" s="168" t="s">
        <v>195</v>
      </c>
      <c r="C735" s="167">
        <v>10</v>
      </c>
      <c r="D735" s="167">
        <v>3</v>
      </c>
      <c r="E735" s="166" t="s">
        <v>315</v>
      </c>
      <c r="F735" s="165" t="s">
        <v>194</v>
      </c>
      <c r="G735" s="164">
        <v>506</v>
      </c>
      <c r="H735" s="163">
        <v>96.4</v>
      </c>
      <c r="I735" s="162">
        <f t="shared" si="11"/>
        <v>19.051383399209488</v>
      </c>
    </row>
    <row r="736" spans="1:9" ht="21.75" customHeight="1">
      <c r="A736" s="169"/>
      <c r="B736" s="168" t="s">
        <v>193</v>
      </c>
      <c r="C736" s="167">
        <v>10</v>
      </c>
      <c r="D736" s="167">
        <v>3</v>
      </c>
      <c r="E736" s="166" t="s">
        <v>315</v>
      </c>
      <c r="F736" s="165" t="s">
        <v>191</v>
      </c>
      <c r="G736" s="164">
        <v>506</v>
      </c>
      <c r="H736" s="163">
        <v>96.4</v>
      </c>
      <c r="I736" s="162">
        <f t="shared" si="11"/>
        <v>19.051383399209488</v>
      </c>
    </row>
    <row r="737" spans="1:9" ht="12.75" customHeight="1">
      <c r="A737" s="169"/>
      <c r="B737" s="168" t="s">
        <v>314</v>
      </c>
      <c r="C737" s="167">
        <v>10</v>
      </c>
      <c r="D737" s="167">
        <v>3</v>
      </c>
      <c r="E737" s="166" t="s">
        <v>312</v>
      </c>
      <c r="F737" s="165">
        <v>0</v>
      </c>
      <c r="G737" s="164">
        <v>150</v>
      </c>
      <c r="H737" s="163">
        <v>81</v>
      </c>
      <c r="I737" s="162">
        <f t="shared" si="11"/>
        <v>54</v>
      </c>
    </row>
    <row r="738" spans="1:9" ht="12.75" customHeight="1">
      <c r="A738" s="169"/>
      <c r="B738" s="168" t="s">
        <v>173</v>
      </c>
      <c r="C738" s="167">
        <v>10</v>
      </c>
      <c r="D738" s="167">
        <v>3</v>
      </c>
      <c r="E738" s="166" t="s">
        <v>312</v>
      </c>
      <c r="F738" s="165" t="s">
        <v>172</v>
      </c>
      <c r="G738" s="164">
        <v>150</v>
      </c>
      <c r="H738" s="163">
        <v>81</v>
      </c>
      <c r="I738" s="162">
        <f t="shared" si="11"/>
        <v>54</v>
      </c>
    </row>
    <row r="739" spans="1:9" ht="21.75" customHeight="1">
      <c r="A739" s="169"/>
      <c r="B739" s="168" t="s">
        <v>171</v>
      </c>
      <c r="C739" s="167">
        <v>10</v>
      </c>
      <c r="D739" s="167">
        <v>3</v>
      </c>
      <c r="E739" s="166" t="s">
        <v>312</v>
      </c>
      <c r="F739" s="165" t="s">
        <v>170</v>
      </c>
      <c r="G739" s="164">
        <v>150</v>
      </c>
      <c r="H739" s="163">
        <v>81</v>
      </c>
      <c r="I739" s="162">
        <f t="shared" si="11"/>
        <v>54</v>
      </c>
    </row>
    <row r="740" spans="1:9" ht="21.75" customHeight="1">
      <c r="A740" s="169"/>
      <c r="B740" s="168" t="s">
        <v>313</v>
      </c>
      <c r="C740" s="167">
        <v>10</v>
      </c>
      <c r="D740" s="167">
        <v>3</v>
      </c>
      <c r="E740" s="166" t="s">
        <v>312</v>
      </c>
      <c r="F740" s="165" t="s">
        <v>311</v>
      </c>
      <c r="G740" s="164">
        <v>150</v>
      </c>
      <c r="H740" s="163">
        <v>81</v>
      </c>
      <c r="I740" s="162">
        <f t="shared" si="11"/>
        <v>54</v>
      </c>
    </row>
    <row r="741" spans="1:9" ht="21.75" customHeight="1">
      <c r="A741" s="169"/>
      <c r="B741" s="168" t="s">
        <v>395</v>
      </c>
      <c r="C741" s="167">
        <v>10</v>
      </c>
      <c r="D741" s="167">
        <v>3</v>
      </c>
      <c r="E741" s="166" t="s">
        <v>394</v>
      </c>
      <c r="F741" s="165">
        <v>0</v>
      </c>
      <c r="G741" s="164">
        <v>7.4</v>
      </c>
      <c r="H741" s="163"/>
      <c r="I741" s="162">
        <f t="shared" si="11"/>
        <v>0</v>
      </c>
    </row>
    <row r="742" spans="1:9" ht="32.25" customHeight="1">
      <c r="A742" s="169"/>
      <c r="B742" s="168" t="s">
        <v>403</v>
      </c>
      <c r="C742" s="167">
        <v>10</v>
      </c>
      <c r="D742" s="167">
        <v>3</v>
      </c>
      <c r="E742" s="166" t="s">
        <v>402</v>
      </c>
      <c r="F742" s="165">
        <v>0</v>
      </c>
      <c r="G742" s="164">
        <v>7.4</v>
      </c>
      <c r="H742" s="163"/>
      <c r="I742" s="162">
        <f t="shared" si="11"/>
        <v>0</v>
      </c>
    </row>
    <row r="743" spans="1:9" ht="32.25" customHeight="1">
      <c r="A743" s="169"/>
      <c r="B743" s="168" t="s">
        <v>432</v>
      </c>
      <c r="C743" s="167">
        <v>10</v>
      </c>
      <c r="D743" s="167">
        <v>3</v>
      </c>
      <c r="E743" s="166" t="s">
        <v>431</v>
      </c>
      <c r="F743" s="165">
        <v>0</v>
      </c>
      <c r="G743" s="164">
        <v>7.4</v>
      </c>
      <c r="H743" s="163"/>
      <c r="I743" s="162">
        <f t="shared" si="11"/>
        <v>0</v>
      </c>
    </row>
    <row r="744" spans="1:9" ht="21.75" customHeight="1">
      <c r="A744" s="169"/>
      <c r="B744" s="168" t="s">
        <v>139</v>
      </c>
      <c r="C744" s="167">
        <v>10</v>
      </c>
      <c r="D744" s="167">
        <v>3</v>
      </c>
      <c r="E744" s="166" t="s">
        <v>431</v>
      </c>
      <c r="F744" s="165" t="s">
        <v>138</v>
      </c>
      <c r="G744" s="164">
        <v>7.2999999999999995E-2</v>
      </c>
      <c r="H744" s="163"/>
      <c r="I744" s="162">
        <f t="shared" si="11"/>
        <v>0</v>
      </c>
    </row>
    <row r="745" spans="1:9" ht="21.75" customHeight="1">
      <c r="A745" s="169"/>
      <c r="B745" s="168" t="s">
        <v>137</v>
      </c>
      <c r="C745" s="167">
        <v>10</v>
      </c>
      <c r="D745" s="167">
        <v>3</v>
      </c>
      <c r="E745" s="166" t="s">
        <v>431</v>
      </c>
      <c r="F745" s="165" t="s">
        <v>136</v>
      </c>
      <c r="G745" s="164">
        <v>7.2999999999999995E-2</v>
      </c>
      <c r="H745" s="163"/>
      <c r="I745" s="162">
        <f t="shared" si="11"/>
        <v>0</v>
      </c>
    </row>
    <row r="746" spans="1:9" ht="12.75" customHeight="1">
      <c r="A746" s="169"/>
      <c r="B746" s="168" t="s">
        <v>135</v>
      </c>
      <c r="C746" s="167">
        <v>10</v>
      </c>
      <c r="D746" s="167">
        <v>3</v>
      </c>
      <c r="E746" s="166" t="s">
        <v>431</v>
      </c>
      <c r="F746" s="165" t="s">
        <v>133</v>
      </c>
      <c r="G746" s="164">
        <v>7.2999999999999995E-2</v>
      </c>
      <c r="H746" s="163"/>
      <c r="I746" s="162">
        <f t="shared" si="11"/>
        <v>0</v>
      </c>
    </row>
    <row r="747" spans="1:9" ht="12.75" customHeight="1">
      <c r="A747" s="169"/>
      <c r="B747" s="168" t="s">
        <v>173</v>
      </c>
      <c r="C747" s="167">
        <v>10</v>
      </c>
      <c r="D747" s="167">
        <v>3</v>
      </c>
      <c r="E747" s="166" t="s">
        <v>431</v>
      </c>
      <c r="F747" s="165" t="s">
        <v>172</v>
      </c>
      <c r="G747" s="164">
        <v>7.327</v>
      </c>
      <c r="H747" s="163"/>
      <c r="I747" s="162">
        <f t="shared" si="11"/>
        <v>0</v>
      </c>
    </row>
    <row r="748" spans="1:9" ht="12.75" customHeight="1">
      <c r="A748" s="169"/>
      <c r="B748" s="168" t="s">
        <v>195</v>
      </c>
      <c r="C748" s="167">
        <v>10</v>
      </c>
      <c r="D748" s="167">
        <v>3</v>
      </c>
      <c r="E748" s="166" t="s">
        <v>431</v>
      </c>
      <c r="F748" s="165" t="s">
        <v>194</v>
      </c>
      <c r="G748" s="164">
        <v>7.327</v>
      </c>
      <c r="H748" s="163"/>
      <c r="I748" s="162">
        <f t="shared" si="11"/>
        <v>0</v>
      </c>
    </row>
    <row r="749" spans="1:9" ht="21.75" customHeight="1">
      <c r="A749" s="169"/>
      <c r="B749" s="168" t="s">
        <v>193</v>
      </c>
      <c r="C749" s="167">
        <v>10</v>
      </c>
      <c r="D749" s="167">
        <v>3</v>
      </c>
      <c r="E749" s="166" t="s">
        <v>431</v>
      </c>
      <c r="F749" s="165" t="s">
        <v>191</v>
      </c>
      <c r="G749" s="164">
        <v>7.327</v>
      </c>
      <c r="H749" s="163"/>
      <c r="I749" s="162">
        <f t="shared" si="11"/>
        <v>0</v>
      </c>
    </row>
    <row r="750" spans="1:9" ht="21.75" customHeight="1">
      <c r="A750" s="169"/>
      <c r="B750" s="168" t="s">
        <v>427</v>
      </c>
      <c r="C750" s="167">
        <v>10</v>
      </c>
      <c r="D750" s="167">
        <v>3</v>
      </c>
      <c r="E750" s="166" t="s">
        <v>426</v>
      </c>
      <c r="F750" s="165">
        <v>0</v>
      </c>
      <c r="G750" s="164">
        <v>102.3</v>
      </c>
      <c r="H750" s="163"/>
      <c r="I750" s="162">
        <f t="shared" si="11"/>
        <v>0</v>
      </c>
    </row>
    <row r="751" spans="1:9" ht="32.25" customHeight="1">
      <c r="A751" s="169"/>
      <c r="B751" s="168" t="s">
        <v>430</v>
      </c>
      <c r="C751" s="167">
        <v>10</v>
      </c>
      <c r="D751" s="167">
        <v>3</v>
      </c>
      <c r="E751" s="166" t="s">
        <v>429</v>
      </c>
      <c r="F751" s="165">
        <v>0</v>
      </c>
      <c r="G751" s="164">
        <v>102.3</v>
      </c>
      <c r="H751" s="163"/>
      <c r="I751" s="162">
        <f t="shared" si="11"/>
        <v>0</v>
      </c>
    </row>
    <row r="752" spans="1:9" ht="21.75" customHeight="1">
      <c r="A752" s="169"/>
      <c r="B752" s="168" t="s">
        <v>420</v>
      </c>
      <c r="C752" s="167">
        <v>10</v>
      </c>
      <c r="D752" s="167">
        <v>3</v>
      </c>
      <c r="E752" s="166" t="s">
        <v>428</v>
      </c>
      <c r="F752" s="165">
        <v>0</v>
      </c>
      <c r="G752" s="164">
        <v>102.3</v>
      </c>
      <c r="H752" s="163"/>
      <c r="I752" s="162">
        <f t="shared" si="11"/>
        <v>0</v>
      </c>
    </row>
    <row r="753" spans="1:9" ht="12.75" customHeight="1">
      <c r="A753" s="169"/>
      <c r="B753" s="168" t="s">
        <v>173</v>
      </c>
      <c r="C753" s="167">
        <v>10</v>
      </c>
      <c r="D753" s="167">
        <v>3</v>
      </c>
      <c r="E753" s="166" t="s">
        <v>428</v>
      </c>
      <c r="F753" s="165" t="s">
        <v>172</v>
      </c>
      <c r="G753" s="164">
        <v>102.3</v>
      </c>
      <c r="H753" s="163"/>
      <c r="I753" s="162">
        <f t="shared" si="11"/>
        <v>0</v>
      </c>
    </row>
    <row r="754" spans="1:9" ht="12.75" customHeight="1">
      <c r="A754" s="169"/>
      <c r="B754" s="168" t="s">
        <v>195</v>
      </c>
      <c r="C754" s="167">
        <v>10</v>
      </c>
      <c r="D754" s="167">
        <v>3</v>
      </c>
      <c r="E754" s="166" t="s">
        <v>428</v>
      </c>
      <c r="F754" s="165" t="s">
        <v>194</v>
      </c>
      <c r="G754" s="164">
        <v>102.3</v>
      </c>
      <c r="H754" s="163"/>
      <c r="I754" s="162">
        <f t="shared" si="11"/>
        <v>0</v>
      </c>
    </row>
    <row r="755" spans="1:9" ht="21.75" customHeight="1">
      <c r="A755" s="169"/>
      <c r="B755" s="168" t="s">
        <v>193</v>
      </c>
      <c r="C755" s="167">
        <v>10</v>
      </c>
      <c r="D755" s="167">
        <v>3</v>
      </c>
      <c r="E755" s="166" t="s">
        <v>428</v>
      </c>
      <c r="F755" s="165" t="s">
        <v>191</v>
      </c>
      <c r="G755" s="164">
        <v>102.3</v>
      </c>
      <c r="H755" s="163"/>
      <c r="I755" s="162">
        <f t="shared" si="11"/>
        <v>0</v>
      </c>
    </row>
    <row r="756" spans="1:9" ht="21.75" customHeight="1">
      <c r="A756" s="169"/>
      <c r="B756" s="168" t="s">
        <v>427</v>
      </c>
      <c r="C756" s="167">
        <v>10</v>
      </c>
      <c r="D756" s="167">
        <v>3</v>
      </c>
      <c r="E756" s="166" t="s">
        <v>426</v>
      </c>
      <c r="F756" s="165">
        <v>0</v>
      </c>
      <c r="G756" s="164">
        <v>122.1</v>
      </c>
      <c r="H756" s="163"/>
      <c r="I756" s="162">
        <f t="shared" si="11"/>
        <v>0</v>
      </c>
    </row>
    <row r="757" spans="1:9" ht="42.75" customHeight="1">
      <c r="A757" s="169"/>
      <c r="B757" s="168" t="s">
        <v>425</v>
      </c>
      <c r="C757" s="167">
        <v>10</v>
      </c>
      <c r="D757" s="167">
        <v>3</v>
      </c>
      <c r="E757" s="166" t="s">
        <v>424</v>
      </c>
      <c r="F757" s="165">
        <v>0</v>
      </c>
      <c r="G757" s="164">
        <v>122.1</v>
      </c>
      <c r="H757" s="163"/>
      <c r="I757" s="162">
        <f t="shared" si="11"/>
        <v>0</v>
      </c>
    </row>
    <row r="758" spans="1:9" ht="21.75" customHeight="1">
      <c r="A758" s="169"/>
      <c r="B758" s="168" t="s">
        <v>420</v>
      </c>
      <c r="C758" s="167">
        <v>10</v>
      </c>
      <c r="D758" s="167">
        <v>3</v>
      </c>
      <c r="E758" s="166" t="s">
        <v>423</v>
      </c>
      <c r="F758" s="165">
        <v>0</v>
      </c>
      <c r="G758" s="164">
        <v>122.1</v>
      </c>
      <c r="H758" s="163"/>
      <c r="I758" s="162">
        <f t="shared" si="11"/>
        <v>0</v>
      </c>
    </row>
    <row r="759" spans="1:9" ht="53.25" customHeight="1">
      <c r="A759" s="169"/>
      <c r="B759" s="168" t="s">
        <v>131</v>
      </c>
      <c r="C759" s="167">
        <v>10</v>
      </c>
      <c r="D759" s="167">
        <v>3</v>
      </c>
      <c r="E759" s="166" t="s">
        <v>423</v>
      </c>
      <c r="F759" s="165" t="s">
        <v>130</v>
      </c>
      <c r="G759" s="164">
        <v>122.1</v>
      </c>
      <c r="H759" s="163"/>
      <c r="I759" s="162">
        <f t="shared" si="11"/>
        <v>0</v>
      </c>
    </row>
    <row r="760" spans="1:9" ht="12.75" customHeight="1">
      <c r="A760" s="169"/>
      <c r="B760" s="168" t="s">
        <v>129</v>
      </c>
      <c r="C760" s="167">
        <v>10</v>
      </c>
      <c r="D760" s="167">
        <v>3</v>
      </c>
      <c r="E760" s="166" t="s">
        <v>423</v>
      </c>
      <c r="F760" s="165" t="s">
        <v>128</v>
      </c>
      <c r="G760" s="164">
        <v>122.1</v>
      </c>
      <c r="H760" s="163"/>
      <c r="I760" s="162">
        <f t="shared" si="11"/>
        <v>0</v>
      </c>
    </row>
    <row r="761" spans="1:9" ht="21.75" customHeight="1">
      <c r="A761" s="169"/>
      <c r="B761" s="168" t="s">
        <v>143</v>
      </c>
      <c r="C761" s="167">
        <v>10</v>
      </c>
      <c r="D761" s="167">
        <v>3</v>
      </c>
      <c r="E761" s="166" t="s">
        <v>423</v>
      </c>
      <c r="F761" s="165" t="s">
        <v>142</v>
      </c>
      <c r="G761" s="164">
        <v>122.1</v>
      </c>
      <c r="H761" s="163"/>
      <c r="I761" s="162">
        <f t="shared" si="11"/>
        <v>0</v>
      </c>
    </row>
    <row r="762" spans="1:9" ht="21.75" customHeight="1">
      <c r="A762" s="169"/>
      <c r="B762" s="168" t="s">
        <v>407</v>
      </c>
      <c r="C762" s="167">
        <v>10</v>
      </c>
      <c r="D762" s="167">
        <v>3</v>
      </c>
      <c r="E762" s="166" t="s">
        <v>406</v>
      </c>
      <c r="F762" s="165">
        <v>0</v>
      </c>
      <c r="G762" s="164">
        <v>772.1</v>
      </c>
      <c r="H762" s="163"/>
      <c r="I762" s="162">
        <f t="shared" si="11"/>
        <v>0</v>
      </c>
    </row>
    <row r="763" spans="1:9" ht="12.75" customHeight="1">
      <c r="A763" s="169"/>
      <c r="B763" s="168" t="s">
        <v>405</v>
      </c>
      <c r="C763" s="167">
        <v>10</v>
      </c>
      <c r="D763" s="167">
        <v>3</v>
      </c>
      <c r="E763" s="166" t="s">
        <v>404</v>
      </c>
      <c r="F763" s="165">
        <v>0</v>
      </c>
      <c r="G763" s="164">
        <v>772.1</v>
      </c>
      <c r="H763" s="163"/>
      <c r="I763" s="162">
        <f t="shared" si="11"/>
        <v>0</v>
      </c>
    </row>
    <row r="764" spans="1:9" ht="21.75" customHeight="1">
      <c r="A764" s="169"/>
      <c r="B764" s="168" t="s">
        <v>420</v>
      </c>
      <c r="C764" s="167">
        <v>10</v>
      </c>
      <c r="D764" s="167">
        <v>3</v>
      </c>
      <c r="E764" s="166" t="s">
        <v>601</v>
      </c>
      <c r="F764" s="165">
        <v>0</v>
      </c>
      <c r="G764" s="164">
        <v>772.1</v>
      </c>
      <c r="H764" s="163"/>
      <c r="I764" s="162">
        <f t="shared" si="11"/>
        <v>0</v>
      </c>
    </row>
    <row r="765" spans="1:9" ht="53.25" customHeight="1">
      <c r="A765" s="169"/>
      <c r="B765" s="168" t="s">
        <v>131</v>
      </c>
      <c r="C765" s="167">
        <v>10</v>
      </c>
      <c r="D765" s="167">
        <v>3</v>
      </c>
      <c r="E765" s="166" t="s">
        <v>601</v>
      </c>
      <c r="F765" s="165" t="s">
        <v>130</v>
      </c>
      <c r="G765" s="164">
        <v>772.1</v>
      </c>
      <c r="H765" s="163"/>
      <c r="I765" s="162">
        <f t="shared" si="11"/>
        <v>0</v>
      </c>
    </row>
    <row r="766" spans="1:9" ht="12.75" customHeight="1">
      <c r="A766" s="169"/>
      <c r="B766" s="168" t="s">
        <v>129</v>
      </c>
      <c r="C766" s="167">
        <v>10</v>
      </c>
      <c r="D766" s="167">
        <v>3</v>
      </c>
      <c r="E766" s="166" t="s">
        <v>601</v>
      </c>
      <c r="F766" s="165" t="s">
        <v>128</v>
      </c>
      <c r="G766" s="164">
        <v>772.1</v>
      </c>
      <c r="H766" s="163"/>
      <c r="I766" s="162">
        <f t="shared" si="11"/>
        <v>0</v>
      </c>
    </row>
    <row r="767" spans="1:9" ht="21.75" customHeight="1">
      <c r="A767" s="169"/>
      <c r="B767" s="168" t="s">
        <v>143</v>
      </c>
      <c r="C767" s="167">
        <v>10</v>
      </c>
      <c r="D767" s="167">
        <v>3</v>
      </c>
      <c r="E767" s="166" t="s">
        <v>601</v>
      </c>
      <c r="F767" s="165" t="s">
        <v>142</v>
      </c>
      <c r="G767" s="164">
        <v>772.1</v>
      </c>
      <c r="H767" s="163"/>
      <c r="I767" s="162">
        <f t="shared" si="11"/>
        <v>0</v>
      </c>
    </row>
    <row r="768" spans="1:9" ht="21.75" customHeight="1">
      <c r="A768" s="169"/>
      <c r="B768" s="168" t="s">
        <v>407</v>
      </c>
      <c r="C768" s="167">
        <v>10</v>
      </c>
      <c r="D768" s="167">
        <v>3</v>
      </c>
      <c r="E768" s="166" t="s">
        <v>406</v>
      </c>
      <c r="F768" s="165">
        <v>0</v>
      </c>
      <c r="G768" s="164">
        <v>1544</v>
      </c>
      <c r="H768" s="163"/>
      <c r="I768" s="162">
        <f t="shared" si="11"/>
        <v>0</v>
      </c>
    </row>
    <row r="769" spans="1:9" ht="12.75" customHeight="1">
      <c r="A769" s="169"/>
      <c r="B769" s="168" t="s">
        <v>422</v>
      </c>
      <c r="C769" s="167">
        <v>10</v>
      </c>
      <c r="D769" s="167">
        <v>3</v>
      </c>
      <c r="E769" s="166" t="s">
        <v>421</v>
      </c>
      <c r="F769" s="165">
        <v>0</v>
      </c>
      <c r="G769" s="164">
        <v>1544</v>
      </c>
      <c r="H769" s="163"/>
      <c r="I769" s="162">
        <f t="shared" si="11"/>
        <v>0</v>
      </c>
    </row>
    <row r="770" spans="1:9" ht="21.75" customHeight="1">
      <c r="A770" s="169"/>
      <c r="B770" s="168" t="s">
        <v>420</v>
      </c>
      <c r="C770" s="167">
        <v>10</v>
      </c>
      <c r="D770" s="167">
        <v>3</v>
      </c>
      <c r="E770" s="166" t="s">
        <v>419</v>
      </c>
      <c r="F770" s="165">
        <v>0</v>
      </c>
      <c r="G770" s="164">
        <v>1544</v>
      </c>
      <c r="H770" s="163"/>
      <c r="I770" s="162">
        <f t="shared" si="11"/>
        <v>0</v>
      </c>
    </row>
    <row r="771" spans="1:9" ht="53.25" customHeight="1">
      <c r="A771" s="169"/>
      <c r="B771" s="168" t="s">
        <v>131</v>
      </c>
      <c r="C771" s="167">
        <v>10</v>
      </c>
      <c r="D771" s="167">
        <v>3</v>
      </c>
      <c r="E771" s="166" t="s">
        <v>419</v>
      </c>
      <c r="F771" s="165" t="s">
        <v>130</v>
      </c>
      <c r="G771" s="164">
        <v>1544</v>
      </c>
      <c r="H771" s="163"/>
      <c r="I771" s="162">
        <f t="shared" si="11"/>
        <v>0</v>
      </c>
    </row>
    <row r="772" spans="1:9" ht="12.75" customHeight="1">
      <c r="A772" s="169"/>
      <c r="B772" s="168" t="s">
        <v>129</v>
      </c>
      <c r="C772" s="167">
        <v>10</v>
      </c>
      <c r="D772" s="167">
        <v>3</v>
      </c>
      <c r="E772" s="166" t="s">
        <v>419</v>
      </c>
      <c r="F772" s="165" t="s">
        <v>128</v>
      </c>
      <c r="G772" s="164">
        <v>1544</v>
      </c>
      <c r="H772" s="163"/>
      <c r="I772" s="162">
        <f t="shared" si="11"/>
        <v>0</v>
      </c>
    </row>
    <row r="773" spans="1:9" ht="21.75" customHeight="1">
      <c r="A773" s="169"/>
      <c r="B773" s="168" t="s">
        <v>143</v>
      </c>
      <c r="C773" s="167">
        <v>10</v>
      </c>
      <c r="D773" s="167">
        <v>3</v>
      </c>
      <c r="E773" s="166" t="s">
        <v>419</v>
      </c>
      <c r="F773" s="165" t="s">
        <v>142</v>
      </c>
      <c r="G773" s="164">
        <v>1544</v>
      </c>
      <c r="H773" s="163"/>
      <c r="I773" s="162">
        <f t="shared" si="11"/>
        <v>0</v>
      </c>
    </row>
    <row r="774" spans="1:9" ht="53.25" customHeight="1">
      <c r="A774" s="169"/>
      <c r="B774" s="168" t="s">
        <v>418</v>
      </c>
      <c r="C774" s="167">
        <v>10</v>
      </c>
      <c r="D774" s="167">
        <v>3</v>
      </c>
      <c r="E774" s="166" t="s">
        <v>417</v>
      </c>
      <c r="F774" s="165">
        <v>0</v>
      </c>
      <c r="G774" s="164">
        <v>400</v>
      </c>
      <c r="H774" s="163"/>
      <c r="I774" s="162">
        <f t="shared" si="11"/>
        <v>0</v>
      </c>
    </row>
    <row r="775" spans="1:9" ht="21.75" customHeight="1">
      <c r="A775" s="169"/>
      <c r="B775" s="168" t="s">
        <v>416</v>
      </c>
      <c r="C775" s="167">
        <v>10</v>
      </c>
      <c r="D775" s="167">
        <v>3</v>
      </c>
      <c r="E775" s="166" t="s">
        <v>415</v>
      </c>
      <c r="F775" s="165">
        <v>0</v>
      </c>
      <c r="G775" s="164">
        <v>400</v>
      </c>
      <c r="H775" s="163"/>
      <c r="I775" s="162">
        <f t="shared" si="11"/>
        <v>0</v>
      </c>
    </row>
    <row r="776" spans="1:9" ht="12.75" customHeight="1">
      <c r="A776" s="169"/>
      <c r="B776" s="168" t="s">
        <v>174</v>
      </c>
      <c r="C776" s="167">
        <v>10</v>
      </c>
      <c r="D776" s="167">
        <v>3</v>
      </c>
      <c r="E776" s="166" t="s">
        <v>168</v>
      </c>
      <c r="F776" s="165">
        <v>0</v>
      </c>
      <c r="G776" s="164">
        <v>400</v>
      </c>
      <c r="H776" s="163"/>
      <c r="I776" s="162">
        <f t="shared" si="11"/>
        <v>0</v>
      </c>
    </row>
    <row r="777" spans="1:9" ht="12.75" customHeight="1">
      <c r="A777" s="169"/>
      <c r="B777" s="168" t="s">
        <v>173</v>
      </c>
      <c r="C777" s="167">
        <v>10</v>
      </c>
      <c r="D777" s="167">
        <v>3</v>
      </c>
      <c r="E777" s="166" t="s">
        <v>168</v>
      </c>
      <c r="F777" s="165" t="s">
        <v>172</v>
      </c>
      <c r="G777" s="164">
        <v>400</v>
      </c>
      <c r="H777" s="163"/>
      <c r="I777" s="162">
        <f t="shared" si="11"/>
        <v>0</v>
      </c>
    </row>
    <row r="778" spans="1:9" ht="21.75" customHeight="1">
      <c r="A778" s="169"/>
      <c r="B778" s="168" t="s">
        <v>171</v>
      </c>
      <c r="C778" s="167">
        <v>10</v>
      </c>
      <c r="D778" s="167">
        <v>3</v>
      </c>
      <c r="E778" s="166" t="s">
        <v>168</v>
      </c>
      <c r="F778" s="165" t="s">
        <v>170</v>
      </c>
      <c r="G778" s="164">
        <v>400</v>
      </c>
      <c r="H778" s="163"/>
      <c r="I778" s="162">
        <f t="shared" si="11"/>
        <v>0</v>
      </c>
    </row>
    <row r="779" spans="1:9" ht="12.75" customHeight="1">
      <c r="A779" s="169"/>
      <c r="B779" s="168" t="s">
        <v>169</v>
      </c>
      <c r="C779" s="167">
        <v>10</v>
      </c>
      <c r="D779" s="167">
        <v>3</v>
      </c>
      <c r="E779" s="166" t="s">
        <v>168</v>
      </c>
      <c r="F779" s="165" t="s">
        <v>167</v>
      </c>
      <c r="G779" s="164">
        <v>400</v>
      </c>
      <c r="H779" s="163"/>
      <c r="I779" s="162">
        <f t="shared" si="11"/>
        <v>0</v>
      </c>
    </row>
    <row r="780" spans="1:9" ht="32.25" customHeight="1">
      <c r="A780" s="169"/>
      <c r="B780" s="168" t="s">
        <v>414</v>
      </c>
      <c r="C780" s="167">
        <v>10</v>
      </c>
      <c r="D780" s="167">
        <v>3</v>
      </c>
      <c r="E780" s="166" t="s">
        <v>413</v>
      </c>
      <c r="F780" s="165">
        <v>0</v>
      </c>
      <c r="G780" s="164">
        <v>2000</v>
      </c>
      <c r="H780" s="163"/>
      <c r="I780" s="162">
        <f t="shared" si="11"/>
        <v>0</v>
      </c>
    </row>
    <row r="781" spans="1:9" ht="21.75" customHeight="1">
      <c r="A781" s="169"/>
      <c r="B781" s="168" t="s">
        <v>412</v>
      </c>
      <c r="C781" s="167">
        <v>10</v>
      </c>
      <c r="D781" s="167">
        <v>3</v>
      </c>
      <c r="E781" s="166" t="s">
        <v>411</v>
      </c>
      <c r="F781" s="165">
        <v>0</v>
      </c>
      <c r="G781" s="164">
        <v>2000</v>
      </c>
      <c r="H781" s="163"/>
      <c r="I781" s="162">
        <f t="shared" ref="I781:I844" si="12">H781/G781*100</f>
        <v>0</v>
      </c>
    </row>
    <row r="782" spans="1:9" ht="12.75" customHeight="1">
      <c r="A782" s="169"/>
      <c r="B782" s="168" t="s">
        <v>173</v>
      </c>
      <c r="C782" s="167">
        <v>10</v>
      </c>
      <c r="D782" s="167">
        <v>3</v>
      </c>
      <c r="E782" s="166" t="s">
        <v>411</v>
      </c>
      <c r="F782" s="165" t="s">
        <v>172</v>
      </c>
      <c r="G782" s="164">
        <v>2000</v>
      </c>
      <c r="H782" s="163"/>
      <c r="I782" s="162">
        <f t="shared" si="12"/>
        <v>0</v>
      </c>
    </row>
    <row r="783" spans="1:9" ht="21.75" customHeight="1">
      <c r="A783" s="169"/>
      <c r="B783" s="168" t="s">
        <v>171</v>
      </c>
      <c r="C783" s="167">
        <v>10</v>
      </c>
      <c r="D783" s="167">
        <v>3</v>
      </c>
      <c r="E783" s="166" t="s">
        <v>411</v>
      </c>
      <c r="F783" s="165" t="s">
        <v>170</v>
      </c>
      <c r="G783" s="164">
        <v>2000</v>
      </c>
      <c r="H783" s="163"/>
      <c r="I783" s="162">
        <f t="shared" si="12"/>
        <v>0</v>
      </c>
    </row>
    <row r="784" spans="1:9" ht="12.75" customHeight="1">
      <c r="A784" s="169"/>
      <c r="B784" s="168" t="s">
        <v>169</v>
      </c>
      <c r="C784" s="167">
        <v>10</v>
      </c>
      <c r="D784" s="167">
        <v>3</v>
      </c>
      <c r="E784" s="166" t="s">
        <v>411</v>
      </c>
      <c r="F784" s="165" t="s">
        <v>167</v>
      </c>
      <c r="G784" s="164">
        <v>2000</v>
      </c>
      <c r="H784" s="163"/>
      <c r="I784" s="162">
        <f t="shared" si="12"/>
        <v>0</v>
      </c>
    </row>
    <row r="785" spans="1:9" ht="12.75" customHeight="1">
      <c r="A785" s="169"/>
      <c r="B785" s="175" t="s">
        <v>197</v>
      </c>
      <c r="C785" s="174">
        <v>10</v>
      </c>
      <c r="D785" s="174">
        <v>4</v>
      </c>
      <c r="E785" s="173">
        <v>0</v>
      </c>
      <c r="F785" s="172">
        <v>0</v>
      </c>
      <c r="G785" s="171">
        <v>86495.23</v>
      </c>
      <c r="H785" s="170">
        <v>18189.099999999999</v>
      </c>
      <c r="I785" s="162">
        <f t="shared" si="12"/>
        <v>21.029020906702023</v>
      </c>
    </row>
    <row r="786" spans="1:9" ht="21.75" customHeight="1">
      <c r="A786" s="169"/>
      <c r="B786" s="168" t="s">
        <v>395</v>
      </c>
      <c r="C786" s="167">
        <v>10</v>
      </c>
      <c r="D786" s="167">
        <v>4</v>
      </c>
      <c r="E786" s="166" t="s">
        <v>394</v>
      </c>
      <c r="F786" s="165">
        <v>0</v>
      </c>
      <c r="G786" s="164">
        <v>75748</v>
      </c>
      <c r="H786" s="163">
        <f>H787</f>
        <v>16793.400000000001</v>
      </c>
      <c r="I786" s="162">
        <f t="shared" si="12"/>
        <v>22.170090299413847</v>
      </c>
    </row>
    <row r="787" spans="1:9" ht="32.25" customHeight="1">
      <c r="A787" s="169"/>
      <c r="B787" s="168" t="s">
        <v>403</v>
      </c>
      <c r="C787" s="167">
        <v>10</v>
      </c>
      <c r="D787" s="167">
        <v>4</v>
      </c>
      <c r="E787" s="166" t="s">
        <v>402</v>
      </c>
      <c r="F787" s="165">
        <v>0</v>
      </c>
      <c r="G787" s="164">
        <v>75748</v>
      </c>
      <c r="H787" s="163">
        <f>H788+H795</f>
        <v>16793.400000000001</v>
      </c>
      <c r="I787" s="162">
        <f t="shared" si="12"/>
        <v>22.170090299413847</v>
      </c>
    </row>
    <row r="788" spans="1:9" ht="84.75" customHeight="1">
      <c r="A788" s="169"/>
      <c r="B788" s="168" t="s">
        <v>410</v>
      </c>
      <c r="C788" s="167">
        <v>10</v>
      </c>
      <c r="D788" s="167">
        <v>4</v>
      </c>
      <c r="E788" s="166" t="s">
        <v>409</v>
      </c>
      <c r="F788" s="165">
        <v>0</v>
      </c>
      <c r="G788" s="164">
        <v>60498.8</v>
      </c>
      <c r="H788" s="163">
        <v>12784</v>
      </c>
      <c r="I788" s="162">
        <f t="shared" si="12"/>
        <v>21.130997639622603</v>
      </c>
    </row>
    <row r="789" spans="1:9" ht="21.75" customHeight="1">
      <c r="A789" s="169"/>
      <c r="B789" s="168" t="s">
        <v>139</v>
      </c>
      <c r="C789" s="167">
        <v>10</v>
      </c>
      <c r="D789" s="167">
        <v>4</v>
      </c>
      <c r="E789" s="166" t="s">
        <v>409</v>
      </c>
      <c r="F789" s="165" t="s">
        <v>138</v>
      </c>
      <c r="G789" s="164">
        <v>894.07100000000003</v>
      </c>
      <c r="H789" s="163"/>
      <c r="I789" s="162">
        <f t="shared" si="12"/>
        <v>0</v>
      </c>
    </row>
    <row r="790" spans="1:9" ht="21.75" customHeight="1">
      <c r="A790" s="169"/>
      <c r="B790" s="168" t="s">
        <v>137</v>
      </c>
      <c r="C790" s="167">
        <v>10</v>
      </c>
      <c r="D790" s="167">
        <v>4</v>
      </c>
      <c r="E790" s="166" t="s">
        <v>409</v>
      </c>
      <c r="F790" s="165" t="s">
        <v>136</v>
      </c>
      <c r="G790" s="164">
        <v>894.07100000000003</v>
      </c>
      <c r="H790" s="163"/>
      <c r="I790" s="162">
        <f t="shared" si="12"/>
        <v>0</v>
      </c>
    </row>
    <row r="791" spans="1:9" ht="12.75" customHeight="1">
      <c r="A791" s="169"/>
      <c r="B791" s="168" t="s">
        <v>135</v>
      </c>
      <c r="C791" s="167">
        <v>10</v>
      </c>
      <c r="D791" s="167">
        <v>4</v>
      </c>
      <c r="E791" s="166" t="s">
        <v>409</v>
      </c>
      <c r="F791" s="165" t="s">
        <v>133</v>
      </c>
      <c r="G791" s="164">
        <v>894.07100000000003</v>
      </c>
      <c r="H791" s="163"/>
      <c r="I791" s="162">
        <f t="shared" si="12"/>
        <v>0</v>
      </c>
    </row>
    <row r="792" spans="1:9" ht="12.75" customHeight="1">
      <c r="A792" s="169"/>
      <c r="B792" s="168" t="s">
        <v>173</v>
      </c>
      <c r="C792" s="167">
        <v>10</v>
      </c>
      <c r="D792" s="167">
        <v>4</v>
      </c>
      <c r="E792" s="166" t="s">
        <v>409</v>
      </c>
      <c r="F792" s="165" t="s">
        <v>172</v>
      </c>
      <c r="G792" s="164">
        <v>59604.728999999999</v>
      </c>
      <c r="H792" s="163">
        <v>12784</v>
      </c>
      <c r="I792" s="162">
        <f t="shared" si="12"/>
        <v>21.447962627260665</v>
      </c>
    </row>
    <row r="793" spans="1:9" ht="12.75" customHeight="1">
      <c r="A793" s="169"/>
      <c r="B793" s="168" t="s">
        <v>195</v>
      </c>
      <c r="C793" s="167">
        <v>10</v>
      </c>
      <c r="D793" s="167">
        <v>4</v>
      </c>
      <c r="E793" s="166" t="s">
        <v>409</v>
      </c>
      <c r="F793" s="165" t="s">
        <v>194</v>
      </c>
      <c r="G793" s="164">
        <v>59604.728999999999</v>
      </c>
      <c r="H793" s="163">
        <v>12784</v>
      </c>
      <c r="I793" s="162">
        <f t="shared" si="12"/>
        <v>21.447962627260665</v>
      </c>
    </row>
    <row r="794" spans="1:9" ht="21.75" customHeight="1">
      <c r="A794" s="169"/>
      <c r="B794" s="168" t="s">
        <v>193</v>
      </c>
      <c r="C794" s="167">
        <v>10</v>
      </c>
      <c r="D794" s="167">
        <v>4</v>
      </c>
      <c r="E794" s="166" t="s">
        <v>409</v>
      </c>
      <c r="F794" s="165" t="s">
        <v>191</v>
      </c>
      <c r="G794" s="164">
        <v>59604.728999999999</v>
      </c>
      <c r="H794" s="163">
        <v>12784</v>
      </c>
      <c r="I794" s="162">
        <f t="shared" si="12"/>
        <v>21.447962627260665</v>
      </c>
    </row>
    <row r="795" spans="1:9" ht="42.75" customHeight="1">
      <c r="A795" s="169"/>
      <c r="B795" s="168" t="s">
        <v>408</v>
      </c>
      <c r="C795" s="167">
        <v>10</v>
      </c>
      <c r="D795" s="167">
        <v>4</v>
      </c>
      <c r="E795" s="166" t="s">
        <v>322</v>
      </c>
      <c r="F795" s="165">
        <v>0</v>
      </c>
      <c r="G795" s="164">
        <v>15249.2</v>
      </c>
      <c r="H795" s="163">
        <v>4009.4</v>
      </c>
      <c r="I795" s="162">
        <f t="shared" si="12"/>
        <v>26.292526821079136</v>
      </c>
    </row>
    <row r="796" spans="1:9" ht="21.75" customHeight="1">
      <c r="A796" s="169"/>
      <c r="B796" s="168" t="s">
        <v>139</v>
      </c>
      <c r="C796" s="167">
        <v>10</v>
      </c>
      <c r="D796" s="167">
        <v>4</v>
      </c>
      <c r="E796" s="166" t="s">
        <v>322</v>
      </c>
      <c r="F796" s="165" t="s">
        <v>138</v>
      </c>
      <c r="G796" s="164">
        <v>225.358</v>
      </c>
      <c r="H796" s="163"/>
      <c r="I796" s="162">
        <f t="shared" si="12"/>
        <v>0</v>
      </c>
    </row>
    <row r="797" spans="1:9" ht="21.75" customHeight="1">
      <c r="A797" s="169"/>
      <c r="B797" s="168" t="s">
        <v>137</v>
      </c>
      <c r="C797" s="167">
        <v>10</v>
      </c>
      <c r="D797" s="167">
        <v>4</v>
      </c>
      <c r="E797" s="166" t="s">
        <v>322</v>
      </c>
      <c r="F797" s="165" t="s">
        <v>136</v>
      </c>
      <c r="G797" s="164">
        <v>225.358</v>
      </c>
      <c r="H797" s="163"/>
      <c r="I797" s="162">
        <f t="shared" si="12"/>
        <v>0</v>
      </c>
    </row>
    <row r="798" spans="1:9" ht="12.75" customHeight="1">
      <c r="A798" s="169"/>
      <c r="B798" s="168" t="s">
        <v>135</v>
      </c>
      <c r="C798" s="167">
        <v>10</v>
      </c>
      <c r="D798" s="167">
        <v>4</v>
      </c>
      <c r="E798" s="166" t="s">
        <v>322</v>
      </c>
      <c r="F798" s="165" t="s">
        <v>133</v>
      </c>
      <c r="G798" s="164">
        <v>225.358</v>
      </c>
      <c r="H798" s="163"/>
      <c r="I798" s="162">
        <f t="shared" si="12"/>
        <v>0</v>
      </c>
    </row>
    <row r="799" spans="1:9" ht="12.75" customHeight="1">
      <c r="A799" s="169"/>
      <c r="B799" s="168" t="s">
        <v>173</v>
      </c>
      <c r="C799" s="167">
        <v>10</v>
      </c>
      <c r="D799" s="167">
        <v>4</v>
      </c>
      <c r="E799" s="166" t="s">
        <v>322</v>
      </c>
      <c r="F799" s="165" t="s">
        <v>172</v>
      </c>
      <c r="G799" s="164">
        <v>15023.842000000001</v>
      </c>
      <c r="H799" s="163">
        <v>4009.4</v>
      </c>
      <c r="I799" s="162">
        <f t="shared" si="12"/>
        <v>26.686915370915109</v>
      </c>
    </row>
    <row r="800" spans="1:9" ht="12.75" customHeight="1">
      <c r="A800" s="169"/>
      <c r="B800" s="168" t="s">
        <v>195</v>
      </c>
      <c r="C800" s="167">
        <v>10</v>
      </c>
      <c r="D800" s="167">
        <v>4</v>
      </c>
      <c r="E800" s="166" t="s">
        <v>322</v>
      </c>
      <c r="F800" s="165" t="s">
        <v>194</v>
      </c>
      <c r="G800" s="164">
        <v>15023.842000000001</v>
      </c>
      <c r="H800" s="163">
        <v>4009.4</v>
      </c>
      <c r="I800" s="162">
        <f t="shared" si="12"/>
        <v>26.686915370915109</v>
      </c>
    </row>
    <row r="801" spans="1:9" ht="21.75" customHeight="1">
      <c r="A801" s="169"/>
      <c r="B801" s="168" t="s">
        <v>193</v>
      </c>
      <c r="C801" s="167">
        <v>10</v>
      </c>
      <c r="D801" s="167">
        <v>4</v>
      </c>
      <c r="E801" s="166" t="s">
        <v>322</v>
      </c>
      <c r="F801" s="165" t="s">
        <v>191</v>
      </c>
      <c r="G801" s="164">
        <v>15023.842000000001</v>
      </c>
      <c r="H801" s="163">
        <v>4009.4</v>
      </c>
      <c r="I801" s="162">
        <f t="shared" si="12"/>
        <v>26.686915370915109</v>
      </c>
    </row>
    <row r="802" spans="1:9" ht="21.75" customHeight="1">
      <c r="A802" s="169"/>
      <c r="B802" s="168" t="s">
        <v>407</v>
      </c>
      <c r="C802" s="167">
        <v>10</v>
      </c>
      <c r="D802" s="167">
        <v>4</v>
      </c>
      <c r="E802" s="166" t="s">
        <v>406</v>
      </c>
      <c r="F802" s="165">
        <v>0</v>
      </c>
      <c r="G802" s="164">
        <v>10747.23</v>
      </c>
      <c r="H802" s="163">
        <v>1395.7</v>
      </c>
      <c r="I802" s="162">
        <f t="shared" si="12"/>
        <v>12.986602129106755</v>
      </c>
    </row>
    <row r="803" spans="1:9" ht="12.75" customHeight="1">
      <c r="A803" s="169"/>
      <c r="B803" s="168" t="s">
        <v>405</v>
      </c>
      <c r="C803" s="167">
        <v>10</v>
      </c>
      <c r="D803" s="167">
        <v>4</v>
      </c>
      <c r="E803" s="166" t="s">
        <v>404</v>
      </c>
      <c r="F803" s="165">
        <v>0</v>
      </c>
      <c r="G803" s="164">
        <v>10747.23</v>
      </c>
      <c r="H803" s="163">
        <v>1395.7</v>
      </c>
      <c r="I803" s="162">
        <f t="shared" si="12"/>
        <v>12.986602129106755</v>
      </c>
    </row>
    <row r="804" spans="1:9" ht="32.25" customHeight="1">
      <c r="A804" s="169"/>
      <c r="B804" s="168" t="s">
        <v>196</v>
      </c>
      <c r="C804" s="167">
        <v>10</v>
      </c>
      <c r="D804" s="167">
        <v>4</v>
      </c>
      <c r="E804" s="166" t="s">
        <v>192</v>
      </c>
      <c r="F804" s="165">
        <v>0</v>
      </c>
      <c r="G804" s="164">
        <v>10747.23</v>
      </c>
      <c r="H804" s="163">
        <v>1395.7</v>
      </c>
      <c r="I804" s="162">
        <f t="shared" si="12"/>
        <v>12.986602129106755</v>
      </c>
    </row>
    <row r="805" spans="1:9" ht="12.75" customHeight="1">
      <c r="A805" s="169"/>
      <c r="B805" s="168" t="s">
        <v>173</v>
      </c>
      <c r="C805" s="167">
        <v>10</v>
      </c>
      <c r="D805" s="167">
        <v>4</v>
      </c>
      <c r="E805" s="166" t="s">
        <v>192</v>
      </c>
      <c r="F805" s="165" t="s">
        <v>172</v>
      </c>
      <c r="G805" s="164">
        <v>10747.23</v>
      </c>
      <c r="H805" s="163">
        <v>1395.7</v>
      </c>
      <c r="I805" s="162">
        <f t="shared" si="12"/>
        <v>12.986602129106755</v>
      </c>
    </row>
    <row r="806" spans="1:9" ht="12.75" customHeight="1">
      <c r="A806" s="169"/>
      <c r="B806" s="168" t="s">
        <v>195</v>
      </c>
      <c r="C806" s="167">
        <v>10</v>
      </c>
      <c r="D806" s="167">
        <v>4</v>
      </c>
      <c r="E806" s="166" t="s">
        <v>192</v>
      </c>
      <c r="F806" s="165" t="s">
        <v>194</v>
      </c>
      <c r="G806" s="164">
        <v>10747.23</v>
      </c>
      <c r="H806" s="163">
        <v>1395.7</v>
      </c>
      <c r="I806" s="162">
        <f t="shared" si="12"/>
        <v>12.986602129106755</v>
      </c>
    </row>
    <row r="807" spans="1:9" ht="21.75" customHeight="1">
      <c r="A807" s="169"/>
      <c r="B807" s="168" t="s">
        <v>193</v>
      </c>
      <c r="C807" s="167">
        <v>10</v>
      </c>
      <c r="D807" s="167">
        <v>4</v>
      </c>
      <c r="E807" s="166" t="s">
        <v>192</v>
      </c>
      <c r="F807" s="165" t="s">
        <v>191</v>
      </c>
      <c r="G807" s="164">
        <v>10747.23</v>
      </c>
      <c r="H807" s="163">
        <v>1395.7</v>
      </c>
      <c r="I807" s="162">
        <f t="shared" si="12"/>
        <v>12.986602129106755</v>
      </c>
    </row>
    <row r="808" spans="1:9" ht="12.75" customHeight="1">
      <c r="A808" s="169"/>
      <c r="B808" s="175" t="s">
        <v>310</v>
      </c>
      <c r="C808" s="174">
        <v>10</v>
      </c>
      <c r="D808" s="174">
        <v>6</v>
      </c>
      <c r="E808" s="173">
        <v>0</v>
      </c>
      <c r="F808" s="172">
        <v>0</v>
      </c>
      <c r="G808" s="171">
        <v>5936.82</v>
      </c>
      <c r="H808" s="170">
        <v>1027.7</v>
      </c>
      <c r="I808" s="162">
        <f t="shared" si="12"/>
        <v>17.310614099804276</v>
      </c>
    </row>
    <row r="809" spans="1:9" ht="21.75" customHeight="1">
      <c r="A809" s="169"/>
      <c r="B809" s="168" t="s">
        <v>395</v>
      </c>
      <c r="C809" s="167">
        <v>10</v>
      </c>
      <c r="D809" s="167">
        <v>6</v>
      </c>
      <c r="E809" s="166" t="s">
        <v>394</v>
      </c>
      <c r="F809" s="165">
        <v>0</v>
      </c>
      <c r="G809" s="164">
        <v>80</v>
      </c>
      <c r="H809" s="163">
        <v>32.6</v>
      </c>
      <c r="I809" s="162">
        <f t="shared" si="12"/>
        <v>40.75</v>
      </c>
    </row>
    <row r="810" spans="1:9" ht="32.25" customHeight="1">
      <c r="A810" s="169"/>
      <c r="B810" s="168" t="s">
        <v>403</v>
      </c>
      <c r="C810" s="167">
        <v>10</v>
      </c>
      <c r="D810" s="167">
        <v>6</v>
      </c>
      <c r="E810" s="166" t="s">
        <v>402</v>
      </c>
      <c r="F810" s="165">
        <v>0</v>
      </c>
      <c r="G810" s="164">
        <v>80</v>
      </c>
      <c r="H810" s="163">
        <v>32.6</v>
      </c>
      <c r="I810" s="162">
        <f t="shared" si="12"/>
        <v>40.75</v>
      </c>
    </row>
    <row r="811" spans="1:9" ht="12.75" customHeight="1">
      <c r="A811" s="169"/>
      <c r="B811" s="168" t="s">
        <v>401</v>
      </c>
      <c r="C811" s="167">
        <v>10</v>
      </c>
      <c r="D811" s="167">
        <v>6</v>
      </c>
      <c r="E811" s="166" t="s">
        <v>400</v>
      </c>
      <c r="F811" s="165">
        <v>0</v>
      </c>
      <c r="G811" s="164">
        <v>80</v>
      </c>
      <c r="H811" s="163">
        <v>32.6</v>
      </c>
      <c r="I811" s="162">
        <f t="shared" si="12"/>
        <v>40.75</v>
      </c>
    </row>
    <row r="812" spans="1:9" ht="21.75" customHeight="1">
      <c r="A812" s="169"/>
      <c r="B812" s="168" t="s">
        <v>139</v>
      </c>
      <c r="C812" s="167">
        <v>10</v>
      </c>
      <c r="D812" s="167">
        <v>6</v>
      </c>
      <c r="E812" s="166" t="s">
        <v>400</v>
      </c>
      <c r="F812" s="165" t="s">
        <v>138</v>
      </c>
      <c r="G812" s="164">
        <v>80</v>
      </c>
      <c r="H812" s="163">
        <v>32.6</v>
      </c>
      <c r="I812" s="162">
        <f t="shared" si="12"/>
        <v>40.75</v>
      </c>
    </row>
    <row r="813" spans="1:9" ht="21.75" customHeight="1">
      <c r="A813" s="169"/>
      <c r="B813" s="168" t="s">
        <v>137</v>
      </c>
      <c r="C813" s="167">
        <v>10</v>
      </c>
      <c r="D813" s="167">
        <v>6</v>
      </c>
      <c r="E813" s="166" t="s">
        <v>400</v>
      </c>
      <c r="F813" s="165" t="s">
        <v>136</v>
      </c>
      <c r="G813" s="164">
        <v>80</v>
      </c>
      <c r="H813" s="163">
        <v>32.6</v>
      </c>
      <c r="I813" s="162">
        <f t="shared" si="12"/>
        <v>40.75</v>
      </c>
    </row>
    <row r="814" spans="1:9" ht="12.75" customHeight="1">
      <c r="A814" s="169"/>
      <c r="B814" s="168" t="s">
        <v>135</v>
      </c>
      <c r="C814" s="167">
        <v>10</v>
      </c>
      <c r="D814" s="167">
        <v>6</v>
      </c>
      <c r="E814" s="166" t="s">
        <v>400</v>
      </c>
      <c r="F814" s="165" t="s">
        <v>133</v>
      </c>
      <c r="G814" s="164">
        <v>80</v>
      </c>
      <c r="H814" s="163">
        <v>32.6</v>
      </c>
      <c r="I814" s="162">
        <f t="shared" si="12"/>
        <v>40.75</v>
      </c>
    </row>
    <row r="815" spans="1:9" ht="21.75" customHeight="1">
      <c r="A815" s="169"/>
      <c r="B815" s="168" t="s">
        <v>395</v>
      </c>
      <c r="C815" s="167">
        <v>10</v>
      </c>
      <c r="D815" s="167">
        <v>6</v>
      </c>
      <c r="E815" s="166" t="s">
        <v>394</v>
      </c>
      <c r="F815" s="165">
        <v>0</v>
      </c>
      <c r="G815" s="164">
        <v>45</v>
      </c>
      <c r="H815" s="163"/>
      <c r="I815" s="162">
        <f t="shared" si="12"/>
        <v>0</v>
      </c>
    </row>
    <row r="816" spans="1:9" ht="21.75" customHeight="1">
      <c r="A816" s="169"/>
      <c r="B816" s="168" t="s">
        <v>399</v>
      </c>
      <c r="C816" s="167">
        <v>10</v>
      </c>
      <c r="D816" s="167">
        <v>6</v>
      </c>
      <c r="E816" s="166" t="s">
        <v>398</v>
      </c>
      <c r="F816" s="165">
        <v>0</v>
      </c>
      <c r="G816" s="164">
        <v>45</v>
      </c>
      <c r="H816" s="163"/>
      <c r="I816" s="162">
        <f t="shared" si="12"/>
        <v>0</v>
      </c>
    </row>
    <row r="817" spans="1:9" ht="12.75" customHeight="1">
      <c r="A817" s="169"/>
      <c r="B817" s="168" t="s">
        <v>397</v>
      </c>
      <c r="C817" s="167">
        <v>10</v>
      </c>
      <c r="D817" s="167">
        <v>6</v>
      </c>
      <c r="E817" s="166" t="s">
        <v>396</v>
      </c>
      <c r="F817" s="165">
        <v>0</v>
      </c>
      <c r="G817" s="164">
        <v>45</v>
      </c>
      <c r="H817" s="163"/>
      <c r="I817" s="162">
        <f t="shared" si="12"/>
        <v>0</v>
      </c>
    </row>
    <row r="818" spans="1:9" ht="21.75" customHeight="1">
      <c r="A818" s="169"/>
      <c r="B818" s="168" t="s">
        <v>139</v>
      </c>
      <c r="C818" s="167">
        <v>10</v>
      </c>
      <c r="D818" s="167">
        <v>6</v>
      </c>
      <c r="E818" s="166" t="s">
        <v>396</v>
      </c>
      <c r="F818" s="165" t="s">
        <v>138</v>
      </c>
      <c r="G818" s="164">
        <v>45</v>
      </c>
      <c r="H818" s="163"/>
      <c r="I818" s="162">
        <f t="shared" si="12"/>
        <v>0</v>
      </c>
    </row>
    <row r="819" spans="1:9" ht="21.75" customHeight="1">
      <c r="A819" s="169"/>
      <c r="B819" s="168" t="s">
        <v>137</v>
      </c>
      <c r="C819" s="167">
        <v>10</v>
      </c>
      <c r="D819" s="167">
        <v>6</v>
      </c>
      <c r="E819" s="166" t="s">
        <v>396</v>
      </c>
      <c r="F819" s="165" t="s">
        <v>136</v>
      </c>
      <c r="G819" s="164">
        <v>45</v>
      </c>
      <c r="H819" s="163"/>
      <c r="I819" s="162">
        <f t="shared" si="12"/>
        <v>0</v>
      </c>
    </row>
    <row r="820" spans="1:9" ht="12.75" customHeight="1">
      <c r="A820" s="169"/>
      <c r="B820" s="168" t="s">
        <v>135</v>
      </c>
      <c r="C820" s="167">
        <v>10</v>
      </c>
      <c r="D820" s="167">
        <v>6</v>
      </c>
      <c r="E820" s="166" t="s">
        <v>396</v>
      </c>
      <c r="F820" s="165" t="s">
        <v>133</v>
      </c>
      <c r="G820" s="164">
        <v>45</v>
      </c>
      <c r="H820" s="163"/>
      <c r="I820" s="162">
        <f t="shared" si="12"/>
        <v>0</v>
      </c>
    </row>
    <row r="821" spans="1:9" ht="21.75" customHeight="1">
      <c r="A821" s="169"/>
      <c r="B821" s="168" t="s">
        <v>395</v>
      </c>
      <c r="C821" s="167">
        <v>10</v>
      </c>
      <c r="D821" s="167">
        <v>6</v>
      </c>
      <c r="E821" s="166" t="s">
        <v>394</v>
      </c>
      <c r="F821" s="165">
        <v>0</v>
      </c>
      <c r="G821" s="164">
        <v>643.6</v>
      </c>
      <c r="H821" s="163">
        <v>111.1</v>
      </c>
      <c r="I821" s="162">
        <f t="shared" si="12"/>
        <v>17.262274704785579</v>
      </c>
    </row>
    <row r="822" spans="1:9" ht="21.75" customHeight="1">
      <c r="A822" s="169"/>
      <c r="B822" s="168" t="s">
        <v>393</v>
      </c>
      <c r="C822" s="167">
        <v>10</v>
      </c>
      <c r="D822" s="167">
        <v>6</v>
      </c>
      <c r="E822" s="166" t="s">
        <v>392</v>
      </c>
      <c r="F822" s="165">
        <v>0</v>
      </c>
      <c r="G822" s="164">
        <v>643.6</v>
      </c>
      <c r="H822" s="163">
        <v>111.1</v>
      </c>
      <c r="I822" s="162">
        <f t="shared" si="12"/>
        <v>17.262274704785579</v>
      </c>
    </row>
    <row r="823" spans="1:9" ht="21.75" customHeight="1">
      <c r="A823" s="169"/>
      <c r="B823" s="168" t="s">
        <v>181</v>
      </c>
      <c r="C823" s="167">
        <v>10</v>
      </c>
      <c r="D823" s="167">
        <v>6</v>
      </c>
      <c r="E823" s="166" t="s">
        <v>309</v>
      </c>
      <c r="F823" s="165">
        <v>0</v>
      </c>
      <c r="G823" s="164">
        <v>643.6</v>
      </c>
      <c r="H823" s="163">
        <v>111.1</v>
      </c>
      <c r="I823" s="162">
        <f t="shared" si="12"/>
        <v>17.262274704785579</v>
      </c>
    </row>
    <row r="824" spans="1:9" ht="53.25" customHeight="1">
      <c r="A824" s="169"/>
      <c r="B824" s="168" t="s">
        <v>131</v>
      </c>
      <c r="C824" s="167">
        <v>10</v>
      </c>
      <c r="D824" s="167">
        <v>6</v>
      </c>
      <c r="E824" s="166" t="s">
        <v>309</v>
      </c>
      <c r="F824" s="165" t="s">
        <v>130</v>
      </c>
      <c r="G824" s="164">
        <v>24</v>
      </c>
      <c r="H824" s="163"/>
      <c r="I824" s="162">
        <f t="shared" si="12"/>
        <v>0</v>
      </c>
    </row>
    <row r="825" spans="1:9" ht="21.75" customHeight="1">
      <c r="A825" s="169"/>
      <c r="B825" s="168" t="s">
        <v>123</v>
      </c>
      <c r="C825" s="167">
        <v>10</v>
      </c>
      <c r="D825" s="167">
        <v>6</v>
      </c>
      <c r="E825" s="166" t="s">
        <v>309</v>
      </c>
      <c r="F825" s="165" t="s">
        <v>122</v>
      </c>
      <c r="G825" s="164">
        <v>24</v>
      </c>
      <c r="H825" s="163"/>
      <c r="I825" s="162">
        <f t="shared" si="12"/>
        <v>0</v>
      </c>
    </row>
    <row r="826" spans="1:9" ht="32.25" customHeight="1">
      <c r="A826" s="169"/>
      <c r="B826" s="168" t="s">
        <v>141</v>
      </c>
      <c r="C826" s="167">
        <v>10</v>
      </c>
      <c r="D826" s="167">
        <v>6</v>
      </c>
      <c r="E826" s="166" t="s">
        <v>309</v>
      </c>
      <c r="F826" s="165" t="s">
        <v>140</v>
      </c>
      <c r="G826" s="164">
        <v>24</v>
      </c>
      <c r="H826" s="163"/>
      <c r="I826" s="162">
        <f t="shared" si="12"/>
        <v>0</v>
      </c>
    </row>
    <row r="827" spans="1:9" ht="21.75" customHeight="1">
      <c r="A827" s="169"/>
      <c r="B827" s="168" t="s">
        <v>139</v>
      </c>
      <c r="C827" s="167">
        <v>10</v>
      </c>
      <c r="D827" s="167">
        <v>6</v>
      </c>
      <c r="E827" s="166" t="s">
        <v>309</v>
      </c>
      <c r="F827" s="165" t="s">
        <v>138</v>
      </c>
      <c r="G827" s="164">
        <v>594.1</v>
      </c>
      <c r="H827" s="163">
        <v>111.1</v>
      </c>
      <c r="I827" s="162">
        <f t="shared" si="12"/>
        <v>18.700555462043425</v>
      </c>
    </row>
    <row r="828" spans="1:9" ht="21.75" customHeight="1">
      <c r="A828" s="169"/>
      <c r="B828" s="168" t="s">
        <v>137</v>
      </c>
      <c r="C828" s="167">
        <v>10</v>
      </c>
      <c r="D828" s="167">
        <v>6</v>
      </c>
      <c r="E828" s="166" t="s">
        <v>309</v>
      </c>
      <c r="F828" s="165" t="s">
        <v>136</v>
      </c>
      <c r="G828" s="164">
        <v>594.1</v>
      </c>
      <c r="H828" s="163">
        <v>111.1</v>
      </c>
      <c r="I828" s="162">
        <f t="shared" si="12"/>
        <v>18.700555462043425</v>
      </c>
    </row>
    <row r="829" spans="1:9" ht="21.75" customHeight="1">
      <c r="A829" s="169"/>
      <c r="B829" s="168" t="s">
        <v>552</v>
      </c>
      <c r="C829" s="167">
        <v>10</v>
      </c>
      <c r="D829" s="167">
        <v>6</v>
      </c>
      <c r="E829" s="166" t="s">
        <v>309</v>
      </c>
      <c r="F829" s="165" t="s">
        <v>551</v>
      </c>
      <c r="G829" s="164">
        <v>352.1</v>
      </c>
      <c r="H829" s="163">
        <v>98.2</v>
      </c>
      <c r="I829" s="162">
        <f t="shared" si="12"/>
        <v>27.889804032945186</v>
      </c>
    </row>
    <row r="830" spans="1:9" ht="12.75" customHeight="1">
      <c r="A830" s="169"/>
      <c r="B830" s="168" t="s">
        <v>135</v>
      </c>
      <c r="C830" s="167">
        <v>10</v>
      </c>
      <c r="D830" s="167">
        <v>6</v>
      </c>
      <c r="E830" s="166" t="s">
        <v>309</v>
      </c>
      <c r="F830" s="165" t="s">
        <v>133</v>
      </c>
      <c r="G830" s="164">
        <v>242</v>
      </c>
      <c r="H830" s="163">
        <v>13</v>
      </c>
      <c r="I830" s="162">
        <f t="shared" si="12"/>
        <v>5.3719008264462813</v>
      </c>
    </row>
    <row r="831" spans="1:9" ht="12.75" customHeight="1">
      <c r="A831" s="169"/>
      <c r="B831" s="168" t="s">
        <v>178</v>
      </c>
      <c r="C831" s="167">
        <v>10</v>
      </c>
      <c r="D831" s="167">
        <v>6</v>
      </c>
      <c r="E831" s="166" t="s">
        <v>309</v>
      </c>
      <c r="F831" s="165" t="s">
        <v>177</v>
      </c>
      <c r="G831" s="164">
        <v>25.5</v>
      </c>
      <c r="H831" s="163"/>
      <c r="I831" s="162">
        <f t="shared" si="12"/>
        <v>0</v>
      </c>
    </row>
    <row r="832" spans="1:9" ht="12.75" customHeight="1">
      <c r="A832" s="169"/>
      <c r="B832" s="168" t="s">
        <v>600</v>
      </c>
      <c r="C832" s="167">
        <v>10</v>
      </c>
      <c r="D832" s="167">
        <v>6</v>
      </c>
      <c r="E832" s="166" t="s">
        <v>309</v>
      </c>
      <c r="F832" s="165" t="s">
        <v>599</v>
      </c>
      <c r="G832" s="164">
        <v>25.5</v>
      </c>
      <c r="H832" s="163"/>
      <c r="I832" s="162">
        <f t="shared" si="12"/>
        <v>0</v>
      </c>
    </row>
    <row r="833" spans="1:9" ht="21.75" customHeight="1">
      <c r="A833" s="169"/>
      <c r="B833" s="168" t="s">
        <v>598</v>
      </c>
      <c r="C833" s="167">
        <v>10</v>
      </c>
      <c r="D833" s="167">
        <v>6</v>
      </c>
      <c r="E833" s="166" t="s">
        <v>309</v>
      </c>
      <c r="F833" s="165" t="s">
        <v>597</v>
      </c>
      <c r="G833" s="164">
        <v>16</v>
      </c>
      <c r="H833" s="163"/>
      <c r="I833" s="162">
        <f t="shared" si="12"/>
        <v>0</v>
      </c>
    </row>
    <row r="834" spans="1:9" ht="12.75" customHeight="1">
      <c r="A834" s="169"/>
      <c r="B834" s="168" t="s">
        <v>596</v>
      </c>
      <c r="C834" s="167">
        <v>10</v>
      </c>
      <c r="D834" s="167">
        <v>6</v>
      </c>
      <c r="E834" s="166" t="s">
        <v>309</v>
      </c>
      <c r="F834" s="165" t="s">
        <v>595</v>
      </c>
      <c r="G834" s="164">
        <v>5.7</v>
      </c>
      <c r="H834" s="163"/>
      <c r="I834" s="162">
        <f t="shared" si="12"/>
        <v>0</v>
      </c>
    </row>
    <row r="835" spans="1:9" ht="12.75" customHeight="1">
      <c r="A835" s="169"/>
      <c r="B835" s="168" t="s">
        <v>594</v>
      </c>
      <c r="C835" s="167">
        <v>10</v>
      </c>
      <c r="D835" s="167">
        <v>6</v>
      </c>
      <c r="E835" s="166" t="s">
        <v>309</v>
      </c>
      <c r="F835" s="165" t="s">
        <v>593</v>
      </c>
      <c r="G835" s="164">
        <v>3.8</v>
      </c>
      <c r="H835" s="163"/>
      <c r="I835" s="162">
        <f t="shared" si="12"/>
        <v>0</v>
      </c>
    </row>
    <row r="836" spans="1:9" ht="21.75" customHeight="1">
      <c r="A836" s="169"/>
      <c r="B836" s="168" t="s">
        <v>395</v>
      </c>
      <c r="C836" s="167">
        <v>10</v>
      </c>
      <c r="D836" s="167">
        <v>6</v>
      </c>
      <c r="E836" s="166" t="s">
        <v>394</v>
      </c>
      <c r="F836" s="165">
        <v>0</v>
      </c>
      <c r="G836" s="164">
        <v>4370.82</v>
      </c>
      <c r="H836" s="163">
        <f>H837</f>
        <v>883.9</v>
      </c>
      <c r="I836" s="162">
        <f t="shared" si="12"/>
        <v>20.222749964537549</v>
      </c>
    </row>
    <row r="837" spans="1:9" ht="21.75" customHeight="1">
      <c r="A837" s="169"/>
      <c r="B837" s="168" t="s">
        <v>393</v>
      </c>
      <c r="C837" s="167">
        <v>10</v>
      </c>
      <c r="D837" s="167">
        <v>6</v>
      </c>
      <c r="E837" s="166" t="s">
        <v>392</v>
      </c>
      <c r="F837" s="165">
        <v>0</v>
      </c>
      <c r="G837" s="164">
        <v>4370.82</v>
      </c>
      <c r="H837" s="163">
        <f>H838+H850</f>
        <v>883.9</v>
      </c>
      <c r="I837" s="162">
        <f t="shared" si="12"/>
        <v>20.222749964537549</v>
      </c>
    </row>
    <row r="838" spans="1:9" ht="21.75" customHeight="1">
      <c r="A838" s="169"/>
      <c r="B838" s="168" t="s">
        <v>308</v>
      </c>
      <c r="C838" s="167">
        <v>10</v>
      </c>
      <c r="D838" s="167">
        <v>6</v>
      </c>
      <c r="E838" s="166" t="s">
        <v>307</v>
      </c>
      <c r="F838" s="165">
        <v>0</v>
      </c>
      <c r="G838" s="164">
        <v>2985.42</v>
      </c>
      <c r="H838" s="163">
        <v>602</v>
      </c>
      <c r="I838" s="162">
        <f t="shared" si="12"/>
        <v>20.164666948034114</v>
      </c>
    </row>
    <row r="839" spans="1:9" ht="53.25" customHeight="1">
      <c r="A839" s="169"/>
      <c r="B839" s="168" t="s">
        <v>131</v>
      </c>
      <c r="C839" s="167">
        <v>10</v>
      </c>
      <c r="D839" s="167">
        <v>6</v>
      </c>
      <c r="E839" s="166" t="s">
        <v>307</v>
      </c>
      <c r="F839" s="165" t="s">
        <v>130</v>
      </c>
      <c r="G839" s="164">
        <v>2985.42</v>
      </c>
      <c r="H839" s="163">
        <v>602</v>
      </c>
      <c r="I839" s="162">
        <f t="shared" si="12"/>
        <v>20.164666948034114</v>
      </c>
    </row>
    <row r="840" spans="1:9" ht="12.75" customHeight="1">
      <c r="A840" s="169"/>
      <c r="B840" s="168" t="s">
        <v>129</v>
      </c>
      <c r="C840" s="167">
        <v>10</v>
      </c>
      <c r="D840" s="167">
        <v>6</v>
      </c>
      <c r="E840" s="166" t="s">
        <v>307</v>
      </c>
      <c r="F840" s="165" t="s">
        <v>128</v>
      </c>
      <c r="G840" s="164">
        <v>821.65</v>
      </c>
      <c r="H840" s="163">
        <v>157</v>
      </c>
      <c r="I840" s="162">
        <f t="shared" si="12"/>
        <v>19.107892655023427</v>
      </c>
    </row>
    <row r="841" spans="1:9" ht="12.75" customHeight="1">
      <c r="A841" s="169"/>
      <c r="B841" s="168" t="s">
        <v>127</v>
      </c>
      <c r="C841" s="167">
        <v>10</v>
      </c>
      <c r="D841" s="167">
        <v>6</v>
      </c>
      <c r="E841" s="166" t="s">
        <v>307</v>
      </c>
      <c r="F841" s="165" t="s">
        <v>126</v>
      </c>
      <c r="G841" s="164">
        <v>631.08000000000004</v>
      </c>
      <c r="H841" s="163">
        <v>120.6</v>
      </c>
      <c r="I841" s="162">
        <f t="shared" si="12"/>
        <v>19.110096976611519</v>
      </c>
    </row>
    <row r="842" spans="1:9" ht="32.25" customHeight="1">
      <c r="A842" s="169"/>
      <c r="B842" s="168" t="s">
        <v>125</v>
      </c>
      <c r="C842" s="167">
        <v>10</v>
      </c>
      <c r="D842" s="167">
        <v>6</v>
      </c>
      <c r="E842" s="166" t="s">
        <v>307</v>
      </c>
      <c r="F842" s="165" t="s">
        <v>124</v>
      </c>
      <c r="G842" s="164">
        <v>190.57</v>
      </c>
      <c r="H842" s="163">
        <v>36.4</v>
      </c>
      <c r="I842" s="162">
        <f t="shared" si="12"/>
        <v>19.100592957968203</v>
      </c>
    </row>
    <row r="843" spans="1:9" ht="21.75" customHeight="1">
      <c r="A843" s="169"/>
      <c r="B843" s="168" t="s">
        <v>123</v>
      </c>
      <c r="C843" s="167">
        <v>10</v>
      </c>
      <c r="D843" s="167">
        <v>6</v>
      </c>
      <c r="E843" s="166" t="s">
        <v>307</v>
      </c>
      <c r="F843" s="165" t="s">
        <v>122</v>
      </c>
      <c r="G843" s="164">
        <v>2163.77</v>
      </c>
      <c r="H843" s="163">
        <v>445</v>
      </c>
      <c r="I843" s="162">
        <f t="shared" si="12"/>
        <v>20.565956640493212</v>
      </c>
    </row>
    <row r="844" spans="1:9" ht="32.25" customHeight="1">
      <c r="A844" s="169"/>
      <c r="B844" s="168" t="s">
        <v>121</v>
      </c>
      <c r="C844" s="167">
        <v>10</v>
      </c>
      <c r="D844" s="167">
        <v>6</v>
      </c>
      <c r="E844" s="166" t="s">
        <v>307</v>
      </c>
      <c r="F844" s="165" t="s">
        <v>120</v>
      </c>
      <c r="G844" s="164">
        <v>1661.88</v>
      </c>
      <c r="H844" s="163">
        <v>341.8</v>
      </c>
      <c r="I844" s="162">
        <f t="shared" si="12"/>
        <v>20.567068621079741</v>
      </c>
    </row>
    <row r="845" spans="1:9" ht="32.25" customHeight="1">
      <c r="A845" s="169"/>
      <c r="B845" s="168" t="s">
        <v>119</v>
      </c>
      <c r="C845" s="167">
        <v>10</v>
      </c>
      <c r="D845" s="167">
        <v>6</v>
      </c>
      <c r="E845" s="166" t="s">
        <v>307</v>
      </c>
      <c r="F845" s="165" t="s">
        <v>117</v>
      </c>
      <c r="G845" s="164">
        <v>501.89</v>
      </c>
      <c r="H845" s="163">
        <v>103.3</v>
      </c>
      <c r="I845" s="162">
        <f t="shared" ref="I845:I908" si="13">H845/G845*100</f>
        <v>20.582199286696287</v>
      </c>
    </row>
    <row r="846" spans="1:9" ht="21.75" customHeight="1">
      <c r="A846" s="169"/>
      <c r="B846" s="168" t="s">
        <v>266</v>
      </c>
      <c r="C846" s="167">
        <v>10</v>
      </c>
      <c r="D846" s="167">
        <v>6</v>
      </c>
      <c r="E846" s="166" t="s">
        <v>617</v>
      </c>
      <c r="F846" s="165">
        <v>0</v>
      </c>
      <c r="G846" s="164">
        <v>189.3</v>
      </c>
      <c r="H846" s="163"/>
      <c r="I846" s="162">
        <f t="shared" si="13"/>
        <v>0</v>
      </c>
    </row>
    <row r="847" spans="1:9" ht="53.25" customHeight="1">
      <c r="A847" s="169"/>
      <c r="B847" s="168" t="s">
        <v>131</v>
      </c>
      <c r="C847" s="167">
        <v>10</v>
      </c>
      <c r="D847" s="167">
        <v>6</v>
      </c>
      <c r="E847" s="166" t="s">
        <v>617</v>
      </c>
      <c r="F847" s="165" t="s">
        <v>130</v>
      </c>
      <c r="G847" s="164">
        <v>189.3</v>
      </c>
      <c r="H847" s="163"/>
      <c r="I847" s="162">
        <f t="shared" si="13"/>
        <v>0</v>
      </c>
    </row>
    <row r="848" spans="1:9" ht="21.75" customHeight="1">
      <c r="A848" s="169"/>
      <c r="B848" s="168" t="s">
        <v>123</v>
      </c>
      <c r="C848" s="167">
        <v>10</v>
      </c>
      <c r="D848" s="167">
        <v>6</v>
      </c>
      <c r="E848" s="166" t="s">
        <v>617</v>
      </c>
      <c r="F848" s="165" t="s">
        <v>122</v>
      </c>
      <c r="G848" s="164">
        <v>189.3</v>
      </c>
      <c r="H848" s="163"/>
      <c r="I848" s="162">
        <f t="shared" si="13"/>
        <v>0</v>
      </c>
    </row>
    <row r="849" spans="1:9" ht="32.25" customHeight="1">
      <c r="A849" s="169"/>
      <c r="B849" s="168" t="s">
        <v>121</v>
      </c>
      <c r="C849" s="167">
        <v>10</v>
      </c>
      <c r="D849" s="167">
        <v>6</v>
      </c>
      <c r="E849" s="166" t="s">
        <v>617</v>
      </c>
      <c r="F849" s="165" t="s">
        <v>120</v>
      </c>
      <c r="G849" s="164">
        <v>189.3</v>
      </c>
      <c r="H849" s="163"/>
      <c r="I849" s="162">
        <f t="shared" si="13"/>
        <v>0</v>
      </c>
    </row>
    <row r="850" spans="1:9" ht="42.75" customHeight="1">
      <c r="A850" s="169"/>
      <c r="B850" s="168" t="s">
        <v>306</v>
      </c>
      <c r="C850" s="167">
        <v>10</v>
      </c>
      <c r="D850" s="167">
        <v>6</v>
      </c>
      <c r="E850" s="166" t="s">
        <v>305</v>
      </c>
      <c r="F850" s="165">
        <v>0</v>
      </c>
      <c r="G850" s="164">
        <v>1196.0999999999999</v>
      </c>
      <c r="H850" s="163">
        <v>281.89999999999998</v>
      </c>
      <c r="I850" s="162">
        <f t="shared" si="13"/>
        <v>23.568263523116798</v>
      </c>
    </row>
    <row r="851" spans="1:9" ht="21.75" customHeight="1">
      <c r="A851" s="169"/>
      <c r="B851" s="168" t="s">
        <v>139</v>
      </c>
      <c r="C851" s="167">
        <v>10</v>
      </c>
      <c r="D851" s="167">
        <v>6</v>
      </c>
      <c r="E851" s="166" t="s">
        <v>305</v>
      </c>
      <c r="F851" s="165" t="s">
        <v>138</v>
      </c>
      <c r="G851" s="164">
        <v>1196.0999999999999</v>
      </c>
      <c r="H851" s="163">
        <v>281.89999999999998</v>
      </c>
      <c r="I851" s="162">
        <f t="shared" si="13"/>
        <v>23.568263523116798</v>
      </c>
    </row>
    <row r="852" spans="1:9" ht="21.75" customHeight="1">
      <c r="A852" s="169"/>
      <c r="B852" s="168" t="s">
        <v>137</v>
      </c>
      <c r="C852" s="167">
        <v>10</v>
      </c>
      <c r="D852" s="167">
        <v>6</v>
      </c>
      <c r="E852" s="166" t="s">
        <v>305</v>
      </c>
      <c r="F852" s="165" t="s">
        <v>136</v>
      </c>
      <c r="G852" s="164">
        <v>1196.0999999999999</v>
      </c>
      <c r="H852" s="163">
        <v>281.89999999999998</v>
      </c>
      <c r="I852" s="162">
        <f t="shared" si="13"/>
        <v>23.568263523116798</v>
      </c>
    </row>
    <row r="853" spans="1:9" ht="12.75" customHeight="1">
      <c r="A853" s="169"/>
      <c r="B853" s="168" t="s">
        <v>135</v>
      </c>
      <c r="C853" s="167">
        <v>10</v>
      </c>
      <c r="D853" s="167">
        <v>6</v>
      </c>
      <c r="E853" s="166" t="s">
        <v>305</v>
      </c>
      <c r="F853" s="165" t="s">
        <v>133</v>
      </c>
      <c r="G853" s="164">
        <v>1196.0999999999999</v>
      </c>
      <c r="H853" s="163">
        <v>281.89999999999998</v>
      </c>
      <c r="I853" s="162">
        <f t="shared" si="13"/>
        <v>23.568263523116798</v>
      </c>
    </row>
    <row r="854" spans="1:9" ht="21.75" customHeight="1">
      <c r="A854" s="169"/>
      <c r="B854" s="168" t="s">
        <v>391</v>
      </c>
      <c r="C854" s="167">
        <v>10</v>
      </c>
      <c r="D854" s="167">
        <v>6</v>
      </c>
      <c r="E854" s="166" t="s">
        <v>390</v>
      </c>
      <c r="F854" s="165">
        <v>0</v>
      </c>
      <c r="G854" s="164">
        <v>797.4</v>
      </c>
      <c r="H854" s="163"/>
      <c r="I854" s="162">
        <f t="shared" si="13"/>
        <v>0</v>
      </c>
    </row>
    <row r="855" spans="1:9" ht="12.75" customHeight="1">
      <c r="A855" s="169"/>
      <c r="B855" s="168" t="s">
        <v>384</v>
      </c>
      <c r="C855" s="167">
        <v>10</v>
      </c>
      <c r="D855" s="167">
        <v>6</v>
      </c>
      <c r="E855" s="166" t="s">
        <v>389</v>
      </c>
      <c r="F855" s="165">
        <v>0</v>
      </c>
      <c r="G855" s="164">
        <v>797.4</v>
      </c>
      <c r="H855" s="163"/>
      <c r="I855" s="162">
        <f t="shared" si="13"/>
        <v>0</v>
      </c>
    </row>
    <row r="856" spans="1:9" ht="21.75" customHeight="1">
      <c r="A856" s="169"/>
      <c r="B856" s="168" t="s">
        <v>139</v>
      </c>
      <c r="C856" s="167">
        <v>10</v>
      </c>
      <c r="D856" s="167">
        <v>6</v>
      </c>
      <c r="E856" s="166" t="s">
        <v>389</v>
      </c>
      <c r="F856" s="165" t="s">
        <v>138</v>
      </c>
      <c r="G856" s="164">
        <v>797.4</v>
      </c>
      <c r="H856" s="163"/>
      <c r="I856" s="162">
        <f t="shared" si="13"/>
        <v>0</v>
      </c>
    </row>
    <row r="857" spans="1:9" ht="21.75" customHeight="1">
      <c r="A857" s="169"/>
      <c r="B857" s="168" t="s">
        <v>137</v>
      </c>
      <c r="C857" s="167">
        <v>10</v>
      </c>
      <c r="D857" s="167">
        <v>6</v>
      </c>
      <c r="E857" s="166" t="s">
        <v>389</v>
      </c>
      <c r="F857" s="165" t="s">
        <v>136</v>
      </c>
      <c r="G857" s="164">
        <v>797.4</v>
      </c>
      <c r="H857" s="163"/>
      <c r="I857" s="162">
        <f t="shared" si="13"/>
        <v>0</v>
      </c>
    </row>
    <row r="858" spans="1:9" ht="12.75" customHeight="1">
      <c r="A858" s="169"/>
      <c r="B858" s="168" t="s">
        <v>135</v>
      </c>
      <c r="C858" s="167">
        <v>10</v>
      </c>
      <c r="D858" s="167">
        <v>6</v>
      </c>
      <c r="E858" s="166" t="s">
        <v>389</v>
      </c>
      <c r="F858" s="165" t="s">
        <v>133</v>
      </c>
      <c r="G858" s="164">
        <v>797.4</v>
      </c>
      <c r="H858" s="163"/>
      <c r="I858" s="162">
        <f t="shared" si="13"/>
        <v>0</v>
      </c>
    </row>
    <row r="859" spans="1:9" ht="12.75" customHeight="1">
      <c r="A859" s="169"/>
      <c r="B859" s="180" t="s">
        <v>243</v>
      </c>
      <c r="C859" s="179">
        <v>11</v>
      </c>
      <c r="D859" s="179">
        <v>0</v>
      </c>
      <c r="E859" s="178">
        <v>0</v>
      </c>
      <c r="F859" s="177">
        <v>0</v>
      </c>
      <c r="G859" s="162">
        <v>9800.607</v>
      </c>
      <c r="H859" s="176">
        <v>3149</v>
      </c>
      <c r="I859" s="162">
        <f t="shared" si="13"/>
        <v>32.130662927306439</v>
      </c>
    </row>
    <row r="860" spans="1:9" ht="12.75" customHeight="1">
      <c r="A860" s="169"/>
      <c r="B860" s="175" t="s">
        <v>242</v>
      </c>
      <c r="C860" s="174">
        <v>11</v>
      </c>
      <c r="D860" s="174">
        <v>1</v>
      </c>
      <c r="E860" s="173">
        <v>0</v>
      </c>
      <c r="F860" s="172">
        <v>0</v>
      </c>
      <c r="G860" s="171">
        <v>9800.607</v>
      </c>
      <c r="H860" s="170">
        <v>3149</v>
      </c>
      <c r="I860" s="162">
        <f t="shared" si="13"/>
        <v>32.130662927306439</v>
      </c>
    </row>
    <row r="861" spans="1:9" ht="32.25" customHeight="1">
      <c r="A861" s="169"/>
      <c r="B861" s="168" t="s">
        <v>388</v>
      </c>
      <c r="C861" s="167">
        <v>11</v>
      </c>
      <c r="D861" s="167">
        <v>1</v>
      </c>
      <c r="E861" s="166" t="s">
        <v>387</v>
      </c>
      <c r="F861" s="165">
        <v>0</v>
      </c>
      <c r="G861" s="164">
        <v>5167.9170000000004</v>
      </c>
      <c r="H861" s="163">
        <f>H862</f>
        <v>1519.9</v>
      </c>
      <c r="I861" s="162">
        <f t="shared" si="13"/>
        <v>29.410302061739767</v>
      </c>
    </row>
    <row r="862" spans="1:9" ht="32.25" customHeight="1">
      <c r="A862" s="169"/>
      <c r="B862" s="168" t="s">
        <v>386</v>
      </c>
      <c r="C862" s="167">
        <v>11</v>
      </c>
      <c r="D862" s="167">
        <v>1</v>
      </c>
      <c r="E862" s="166" t="s">
        <v>385</v>
      </c>
      <c r="F862" s="165">
        <v>0</v>
      </c>
      <c r="G862" s="164">
        <v>5167.9170000000004</v>
      </c>
      <c r="H862" s="163">
        <f>H863+H867</f>
        <v>1519.9</v>
      </c>
      <c r="I862" s="162">
        <f t="shared" si="13"/>
        <v>29.410302061739767</v>
      </c>
    </row>
    <row r="863" spans="1:9" ht="21.75" customHeight="1">
      <c r="A863" s="169"/>
      <c r="B863" s="168" t="s">
        <v>241</v>
      </c>
      <c r="C863" s="167">
        <v>11</v>
      </c>
      <c r="D863" s="167">
        <v>1</v>
      </c>
      <c r="E863" s="166" t="s">
        <v>240</v>
      </c>
      <c r="F863" s="165">
        <v>0</v>
      </c>
      <c r="G863" s="164">
        <v>4638.53</v>
      </c>
      <c r="H863" s="163">
        <v>1464</v>
      </c>
      <c r="I863" s="162">
        <f t="shared" si="13"/>
        <v>31.561723218347193</v>
      </c>
    </row>
    <row r="864" spans="1:9" ht="21.75" customHeight="1">
      <c r="A864" s="169"/>
      <c r="B864" s="168" t="s">
        <v>114</v>
      </c>
      <c r="C864" s="167">
        <v>11</v>
      </c>
      <c r="D864" s="167">
        <v>1</v>
      </c>
      <c r="E864" s="166" t="s">
        <v>240</v>
      </c>
      <c r="F864" s="165" t="s">
        <v>113</v>
      </c>
      <c r="G864" s="164">
        <v>4638.53</v>
      </c>
      <c r="H864" s="163">
        <v>1464</v>
      </c>
      <c r="I864" s="162">
        <f t="shared" si="13"/>
        <v>31.561723218347193</v>
      </c>
    </row>
    <row r="865" spans="1:9" ht="12.75" customHeight="1">
      <c r="A865" s="169"/>
      <c r="B865" s="168" t="s">
        <v>208</v>
      </c>
      <c r="C865" s="167">
        <v>11</v>
      </c>
      <c r="D865" s="167">
        <v>1</v>
      </c>
      <c r="E865" s="166" t="s">
        <v>240</v>
      </c>
      <c r="F865" s="165" t="s">
        <v>207</v>
      </c>
      <c r="G865" s="164">
        <v>4638.53</v>
      </c>
      <c r="H865" s="163">
        <v>1464</v>
      </c>
      <c r="I865" s="162">
        <f t="shared" si="13"/>
        <v>31.561723218347193</v>
      </c>
    </row>
    <row r="866" spans="1:9" ht="42.75" customHeight="1">
      <c r="A866" s="169"/>
      <c r="B866" s="168" t="s">
        <v>206</v>
      </c>
      <c r="C866" s="167">
        <v>11</v>
      </c>
      <c r="D866" s="167">
        <v>1</v>
      </c>
      <c r="E866" s="166" t="s">
        <v>240</v>
      </c>
      <c r="F866" s="165" t="s">
        <v>204</v>
      </c>
      <c r="G866" s="164">
        <v>4638.53</v>
      </c>
      <c r="H866" s="163">
        <v>1464</v>
      </c>
      <c r="I866" s="162">
        <f t="shared" si="13"/>
        <v>31.561723218347193</v>
      </c>
    </row>
    <row r="867" spans="1:9" ht="21.75" customHeight="1">
      <c r="A867" s="169"/>
      <c r="B867" s="168" t="s">
        <v>156</v>
      </c>
      <c r="C867" s="167">
        <v>11</v>
      </c>
      <c r="D867" s="167">
        <v>1</v>
      </c>
      <c r="E867" s="166" t="s">
        <v>239</v>
      </c>
      <c r="F867" s="165">
        <v>0</v>
      </c>
      <c r="G867" s="164">
        <v>529.38699999999994</v>
      </c>
      <c r="H867" s="163">
        <v>55.9</v>
      </c>
      <c r="I867" s="162">
        <f t="shared" si="13"/>
        <v>10.559382833352538</v>
      </c>
    </row>
    <row r="868" spans="1:9" ht="21.75" customHeight="1">
      <c r="A868" s="169"/>
      <c r="B868" s="168" t="s">
        <v>114</v>
      </c>
      <c r="C868" s="167">
        <v>11</v>
      </c>
      <c r="D868" s="167">
        <v>1</v>
      </c>
      <c r="E868" s="166" t="s">
        <v>239</v>
      </c>
      <c r="F868" s="165" t="s">
        <v>113</v>
      </c>
      <c r="G868" s="164">
        <v>529.38699999999994</v>
      </c>
      <c r="H868" s="163">
        <v>55.9</v>
      </c>
      <c r="I868" s="162">
        <f t="shared" si="13"/>
        <v>10.559382833352538</v>
      </c>
    </row>
    <row r="869" spans="1:9" ht="12.75" customHeight="1">
      <c r="A869" s="169"/>
      <c r="B869" s="168" t="s">
        <v>208</v>
      </c>
      <c r="C869" s="167">
        <v>11</v>
      </c>
      <c r="D869" s="167">
        <v>1</v>
      </c>
      <c r="E869" s="166" t="s">
        <v>239</v>
      </c>
      <c r="F869" s="165" t="s">
        <v>207</v>
      </c>
      <c r="G869" s="164">
        <v>529.38699999999994</v>
      </c>
      <c r="H869" s="163">
        <v>55.9</v>
      </c>
      <c r="I869" s="162">
        <f t="shared" si="13"/>
        <v>10.559382833352538</v>
      </c>
    </row>
    <row r="870" spans="1:9" ht="42.75" customHeight="1">
      <c r="A870" s="169"/>
      <c r="B870" s="168" t="s">
        <v>206</v>
      </c>
      <c r="C870" s="167">
        <v>11</v>
      </c>
      <c r="D870" s="167">
        <v>1</v>
      </c>
      <c r="E870" s="166" t="s">
        <v>239</v>
      </c>
      <c r="F870" s="165" t="s">
        <v>204</v>
      </c>
      <c r="G870" s="164">
        <v>529.38699999999994</v>
      </c>
      <c r="H870" s="163">
        <v>55.9</v>
      </c>
      <c r="I870" s="162">
        <f t="shared" si="13"/>
        <v>10.559382833352538</v>
      </c>
    </row>
    <row r="871" spans="1:9" ht="32.25" customHeight="1">
      <c r="A871" s="169"/>
      <c r="B871" s="168" t="s">
        <v>388</v>
      </c>
      <c r="C871" s="167">
        <v>11</v>
      </c>
      <c r="D871" s="167">
        <v>1</v>
      </c>
      <c r="E871" s="166" t="s">
        <v>387</v>
      </c>
      <c r="F871" s="165">
        <v>0</v>
      </c>
      <c r="G871" s="164">
        <v>4632.6899999999996</v>
      </c>
      <c r="H871" s="163">
        <f>H872</f>
        <v>1629.1</v>
      </c>
      <c r="I871" s="162">
        <f t="shared" si="13"/>
        <v>35.165314320621498</v>
      </c>
    </row>
    <row r="872" spans="1:9" ht="32.25" customHeight="1">
      <c r="A872" s="169"/>
      <c r="B872" s="168" t="s">
        <v>386</v>
      </c>
      <c r="C872" s="167">
        <v>11</v>
      </c>
      <c r="D872" s="167">
        <v>1</v>
      </c>
      <c r="E872" s="166" t="s">
        <v>385</v>
      </c>
      <c r="F872" s="165">
        <v>0</v>
      </c>
      <c r="G872" s="164">
        <v>4632.6899999999996</v>
      </c>
      <c r="H872" s="163">
        <f>H877+H881</f>
        <v>1629.1</v>
      </c>
      <c r="I872" s="162">
        <f t="shared" si="13"/>
        <v>35.165314320621498</v>
      </c>
    </row>
    <row r="873" spans="1:9" ht="21.75" customHeight="1">
      <c r="A873" s="169"/>
      <c r="B873" s="168" t="s">
        <v>616</v>
      </c>
      <c r="C873" s="167">
        <v>11</v>
      </c>
      <c r="D873" s="167">
        <v>1</v>
      </c>
      <c r="E873" s="166" t="s">
        <v>615</v>
      </c>
      <c r="F873" s="165">
        <v>0</v>
      </c>
      <c r="G873" s="164">
        <v>550.66</v>
      </c>
      <c r="H873" s="163"/>
      <c r="I873" s="162">
        <f t="shared" si="13"/>
        <v>0</v>
      </c>
    </row>
    <row r="874" spans="1:9" ht="21.75" customHeight="1">
      <c r="A874" s="169"/>
      <c r="B874" s="168" t="s">
        <v>114</v>
      </c>
      <c r="C874" s="167">
        <v>11</v>
      </c>
      <c r="D874" s="167">
        <v>1</v>
      </c>
      <c r="E874" s="166" t="s">
        <v>615</v>
      </c>
      <c r="F874" s="165" t="s">
        <v>113</v>
      </c>
      <c r="G874" s="164">
        <v>550.66</v>
      </c>
      <c r="H874" s="163"/>
      <c r="I874" s="162">
        <f t="shared" si="13"/>
        <v>0</v>
      </c>
    </row>
    <row r="875" spans="1:9" ht="12.75" customHeight="1">
      <c r="A875" s="169"/>
      <c r="B875" s="168" t="s">
        <v>208</v>
      </c>
      <c r="C875" s="167">
        <v>11</v>
      </c>
      <c r="D875" s="167">
        <v>1</v>
      </c>
      <c r="E875" s="166" t="s">
        <v>615</v>
      </c>
      <c r="F875" s="165" t="s">
        <v>207</v>
      </c>
      <c r="G875" s="164">
        <v>550.66</v>
      </c>
      <c r="H875" s="163"/>
      <c r="I875" s="162">
        <f t="shared" si="13"/>
        <v>0</v>
      </c>
    </row>
    <row r="876" spans="1:9" ht="42.75" customHeight="1">
      <c r="A876" s="169"/>
      <c r="B876" s="168" t="s">
        <v>206</v>
      </c>
      <c r="C876" s="167">
        <v>11</v>
      </c>
      <c r="D876" s="167">
        <v>1</v>
      </c>
      <c r="E876" s="166" t="s">
        <v>615</v>
      </c>
      <c r="F876" s="165" t="s">
        <v>204</v>
      </c>
      <c r="G876" s="164">
        <v>550.66</v>
      </c>
      <c r="H876" s="163"/>
      <c r="I876" s="162">
        <f t="shared" si="13"/>
        <v>0</v>
      </c>
    </row>
    <row r="877" spans="1:9" ht="21.75" customHeight="1">
      <c r="A877" s="169"/>
      <c r="B877" s="168" t="s">
        <v>152</v>
      </c>
      <c r="C877" s="167">
        <v>11</v>
      </c>
      <c r="D877" s="167">
        <v>1</v>
      </c>
      <c r="E877" s="166" t="s">
        <v>238</v>
      </c>
      <c r="F877" s="165">
        <v>0</v>
      </c>
      <c r="G877" s="164">
        <v>2932.03</v>
      </c>
      <c r="H877" s="163">
        <v>1013.6</v>
      </c>
      <c r="I877" s="162">
        <f t="shared" si="13"/>
        <v>34.569905492099331</v>
      </c>
    </row>
    <row r="878" spans="1:9" ht="21.75" customHeight="1">
      <c r="A878" s="169"/>
      <c r="B878" s="168" t="s">
        <v>114</v>
      </c>
      <c r="C878" s="167">
        <v>11</v>
      </c>
      <c r="D878" s="167">
        <v>1</v>
      </c>
      <c r="E878" s="166" t="s">
        <v>238</v>
      </c>
      <c r="F878" s="165" t="s">
        <v>113</v>
      </c>
      <c r="G878" s="164">
        <v>2932.03</v>
      </c>
      <c r="H878" s="163">
        <v>1013.6</v>
      </c>
      <c r="I878" s="162">
        <f t="shared" si="13"/>
        <v>34.569905492099331</v>
      </c>
    </row>
    <row r="879" spans="1:9" ht="12.75" customHeight="1">
      <c r="A879" s="169"/>
      <c r="B879" s="168" t="s">
        <v>208</v>
      </c>
      <c r="C879" s="167">
        <v>11</v>
      </c>
      <c r="D879" s="167">
        <v>1</v>
      </c>
      <c r="E879" s="166" t="s">
        <v>238</v>
      </c>
      <c r="F879" s="165" t="s">
        <v>207</v>
      </c>
      <c r="G879" s="164">
        <v>2932.03</v>
      </c>
      <c r="H879" s="163">
        <v>1013.6</v>
      </c>
      <c r="I879" s="162">
        <f t="shared" si="13"/>
        <v>34.569905492099331</v>
      </c>
    </row>
    <row r="880" spans="1:9" ht="42.75" customHeight="1">
      <c r="A880" s="169"/>
      <c r="B880" s="168" t="s">
        <v>206</v>
      </c>
      <c r="C880" s="167">
        <v>11</v>
      </c>
      <c r="D880" s="167">
        <v>1</v>
      </c>
      <c r="E880" s="166" t="s">
        <v>238</v>
      </c>
      <c r="F880" s="165" t="s">
        <v>204</v>
      </c>
      <c r="G880" s="164">
        <v>2932.03</v>
      </c>
      <c r="H880" s="163">
        <v>1013.6</v>
      </c>
      <c r="I880" s="162">
        <f t="shared" si="13"/>
        <v>34.569905492099331</v>
      </c>
    </row>
    <row r="881" spans="1:9" ht="12.75" customHeight="1">
      <c r="A881" s="169"/>
      <c r="B881" s="168" t="s">
        <v>384</v>
      </c>
      <c r="C881" s="167">
        <v>11</v>
      </c>
      <c r="D881" s="167">
        <v>1</v>
      </c>
      <c r="E881" s="166" t="s">
        <v>237</v>
      </c>
      <c r="F881" s="165">
        <v>0</v>
      </c>
      <c r="G881" s="164">
        <v>1150</v>
      </c>
      <c r="H881" s="163">
        <v>615.5</v>
      </c>
      <c r="I881" s="162">
        <f t="shared" si="13"/>
        <v>53.521739130434788</v>
      </c>
    </row>
    <row r="882" spans="1:9" ht="21.75" customHeight="1">
      <c r="A882" s="169"/>
      <c r="B882" s="168" t="s">
        <v>139</v>
      </c>
      <c r="C882" s="167">
        <v>11</v>
      </c>
      <c r="D882" s="167">
        <v>1</v>
      </c>
      <c r="E882" s="166" t="s">
        <v>237</v>
      </c>
      <c r="F882" s="165" t="s">
        <v>138</v>
      </c>
      <c r="G882" s="164">
        <v>1150</v>
      </c>
      <c r="H882" s="163">
        <v>615.5</v>
      </c>
      <c r="I882" s="162">
        <f t="shared" si="13"/>
        <v>53.521739130434788</v>
      </c>
    </row>
    <row r="883" spans="1:9" ht="21.75" customHeight="1">
      <c r="A883" s="169"/>
      <c r="B883" s="168" t="s">
        <v>137</v>
      </c>
      <c r="C883" s="167">
        <v>11</v>
      </c>
      <c r="D883" s="167">
        <v>1</v>
      </c>
      <c r="E883" s="166" t="s">
        <v>237</v>
      </c>
      <c r="F883" s="165" t="s">
        <v>136</v>
      </c>
      <c r="G883" s="164">
        <v>1150</v>
      </c>
      <c r="H883" s="163">
        <v>615.5</v>
      </c>
      <c r="I883" s="162">
        <f t="shared" si="13"/>
        <v>53.521739130434788</v>
      </c>
    </row>
    <row r="884" spans="1:9" ht="12.75" customHeight="1">
      <c r="A884" s="169"/>
      <c r="B884" s="168" t="s">
        <v>135</v>
      </c>
      <c r="C884" s="167">
        <v>11</v>
      </c>
      <c r="D884" s="167">
        <v>1</v>
      </c>
      <c r="E884" s="166" t="s">
        <v>237</v>
      </c>
      <c r="F884" s="165" t="s">
        <v>133</v>
      </c>
      <c r="G884" s="164">
        <v>1150</v>
      </c>
      <c r="H884" s="163">
        <v>615.5</v>
      </c>
      <c r="I884" s="162">
        <f t="shared" si="13"/>
        <v>53.521739130434788</v>
      </c>
    </row>
    <row r="885" spans="1:9" ht="12.75" customHeight="1">
      <c r="A885" s="169"/>
      <c r="B885" s="180" t="s">
        <v>236</v>
      </c>
      <c r="C885" s="179">
        <v>12</v>
      </c>
      <c r="D885" s="179">
        <v>0</v>
      </c>
      <c r="E885" s="178">
        <v>0</v>
      </c>
      <c r="F885" s="177">
        <v>0</v>
      </c>
      <c r="G885" s="162">
        <v>1579.08</v>
      </c>
      <c r="H885" s="176">
        <v>527.79999999999995</v>
      </c>
      <c r="I885" s="162">
        <f t="shared" si="13"/>
        <v>33.424525673176788</v>
      </c>
    </row>
    <row r="886" spans="1:9" ht="12.75" customHeight="1">
      <c r="A886" s="169"/>
      <c r="B886" s="175" t="s">
        <v>235</v>
      </c>
      <c r="C886" s="174">
        <v>12</v>
      </c>
      <c r="D886" s="174">
        <v>2</v>
      </c>
      <c r="E886" s="173">
        <v>0</v>
      </c>
      <c r="F886" s="172">
        <v>0</v>
      </c>
      <c r="G886" s="171">
        <v>1579.08</v>
      </c>
      <c r="H886" s="170">
        <v>527.79999999999995</v>
      </c>
      <c r="I886" s="162">
        <f t="shared" si="13"/>
        <v>33.424525673176788</v>
      </c>
    </row>
    <row r="887" spans="1:9" ht="21.75" customHeight="1">
      <c r="A887" s="169"/>
      <c r="B887" s="168" t="s">
        <v>158</v>
      </c>
      <c r="C887" s="167">
        <v>12</v>
      </c>
      <c r="D887" s="167">
        <v>2</v>
      </c>
      <c r="E887" s="166" t="s">
        <v>383</v>
      </c>
      <c r="F887" s="165">
        <v>0</v>
      </c>
      <c r="G887" s="164">
        <v>1342.63</v>
      </c>
      <c r="H887" s="163">
        <v>527.79999999999995</v>
      </c>
      <c r="I887" s="162">
        <f t="shared" si="13"/>
        <v>39.310904716861678</v>
      </c>
    </row>
    <row r="888" spans="1:9" ht="21.75" customHeight="1">
      <c r="A888" s="169"/>
      <c r="B888" s="168" t="s">
        <v>158</v>
      </c>
      <c r="C888" s="167">
        <v>12</v>
      </c>
      <c r="D888" s="167">
        <v>2</v>
      </c>
      <c r="E888" s="166" t="s">
        <v>234</v>
      </c>
      <c r="F888" s="165">
        <v>0</v>
      </c>
      <c r="G888" s="164">
        <v>1342.63</v>
      </c>
      <c r="H888" s="163">
        <v>527.79999999999995</v>
      </c>
      <c r="I888" s="162">
        <f t="shared" si="13"/>
        <v>39.310904716861678</v>
      </c>
    </row>
    <row r="889" spans="1:9" ht="21.75" customHeight="1">
      <c r="A889" s="169"/>
      <c r="B889" s="168" t="s">
        <v>114</v>
      </c>
      <c r="C889" s="167">
        <v>12</v>
      </c>
      <c r="D889" s="167">
        <v>2</v>
      </c>
      <c r="E889" s="166" t="s">
        <v>234</v>
      </c>
      <c r="F889" s="165" t="s">
        <v>113</v>
      </c>
      <c r="G889" s="164">
        <v>1342.63</v>
      </c>
      <c r="H889" s="163">
        <v>527.79999999999995</v>
      </c>
      <c r="I889" s="162">
        <f t="shared" si="13"/>
        <v>39.310904716861678</v>
      </c>
    </row>
    <row r="890" spans="1:9" ht="12.75" customHeight="1">
      <c r="A890" s="169"/>
      <c r="B890" s="168" t="s">
        <v>208</v>
      </c>
      <c r="C890" s="167">
        <v>12</v>
      </c>
      <c r="D890" s="167">
        <v>2</v>
      </c>
      <c r="E890" s="166" t="s">
        <v>234</v>
      </c>
      <c r="F890" s="165" t="s">
        <v>207</v>
      </c>
      <c r="G890" s="164">
        <v>1342.63</v>
      </c>
      <c r="H890" s="163">
        <v>527.79999999999995</v>
      </c>
      <c r="I890" s="162">
        <f t="shared" si="13"/>
        <v>39.310904716861678</v>
      </c>
    </row>
    <row r="891" spans="1:9" ht="42.75" customHeight="1">
      <c r="A891" s="169"/>
      <c r="B891" s="168" t="s">
        <v>206</v>
      </c>
      <c r="C891" s="167">
        <v>12</v>
      </c>
      <c r="D891" s="167">
        <v>2</v>
      </c>
      <c r="E891" s="166" t="s">
        <v>234</v>
      </c>
      <c r="F891" s="165" t="s">
        <v>204</v>
      </c>
      <c r="G891" s="164">
        <v>1342.63</v>
      </c>
      <c r="H891" s="163">
        <v>527.79999999999995</v>
      </c>
      <c r="I891" s="162">
        <f t="shared" si="13"/>
        <v>39.310904716861678</v>
      </c>
    </row>
    <row r="892" spans="1:9" ht="21.75" customHeight="1">
      <c r="A892" s="169"/>
      <c r="B892" s="168" t="s">
        <v>158</v>
      </c>
      <c r="C892" s="167">
        <v>12</v>
      </c>
      <c r="D892" s="167">
        <v>2</v>
      </c>
      <c r="E892" s="166" t="s">
        <v>383</v>
      </c>
      <c r="F892" s="165">
        <v>0</v>
      </c>
      <c r="G892" s="164">
        <v>236.45</v>
      </c>
      <c r="H892" s="163"/>
      <c r="I892" s="162">
        <f t="shared" si="13"/>
        <v>0</v>
      </c>
    </row>
    <row r="893" spans="1:9" ht="21.75" customHeight="1">
      <c r="A893" s="169"/>
      <c r="B893" s="168" t="s">
        <v>614</v>
      </c>
      <c r="C893" s="167">
        <v>12</v>
      </c>
      <c r="D893" s="167">
        <v>2</v>
      </c>
      <c r="E893" s="166" t="s">
        <v>613</v>
      </c>
      <c r="F893" s="165">
        <v>0</v>
      </c>
      <c r="G893" s="164">
        <v>236.45</v>
      </c>
      <c r="H893" s="163"/>
      <c r="I893" s="162">
        <f t="shared" si="13"/>
        <v>0</v>
      </c>
    </row>
    <row r="894" spans="1:9" ht="21.75" customHeight="1">
      <c r="A894" s="169"/>
      <c r="B894" s="168" t="s">
        <v>114</v>
      </c>
      <c r="C894" s="167">
        <v>12</v>
      </c>
      <c r="D894" s="167">
        <v>2</v>
      </c>
      <c r="E894" s="166" t="s">
        <v>613</v>
      </c>
      <c r="F894" s="165" t="s">
        <v>113</v>
      </c>
      <c r="G894" s="164">
        <v>236.45</v>
      </c>
      <c r="H894" s="163"/>
      <c r="I894" s="162">
        <f t="shared" si="13"/>
        <v>0</v>
      </c>
    </row>
    <row r="895" spans="1:9" ht="12.75" customHeight="1">
      <c r="A895" s="169"/>
      <c r="B895" s="168" t="s">
        <v>208</v>
      </c>
      <c r="C895" s="167">
        <v>12</v>
      </c>
      <c r="D895" s="167">
        <v>2</v>
      </c>
      <c r="E895" s="166" t="s">
        <v>613</v>
      </c>
      <c r="F895" s="165" t="s">
        <v>207</v>
      </c>
      <c r="G895" s="164">
        <v>236.45</v>
      </c>
      <c r="H895" s="163"/>
      <c r="I895" s="162">
        <f t="shared" si="13"/>
        <v>0</v>
      </c>
    </row>
    <row r="896" spans="1:9" ht="42.75" customHeight="1">
      <c r="A896" s="169"/>
      <c r="B896" s="168" t="s">
        <v>206</v>
      </c>
      <c r="C896" s="167">
        <v>12</v>
      </c>
      <c r="D896" s="167">
        <v>2</v>
      </c>
      <c r="E896" s="166" t="s">
        <v>613</v>
      </c>
      <c r="F896" s="165" t="s">
        <v>204</v>
      </c>
      <c r="G896" s="164">
        <v>236.45</v>
      </c>
      <c r="H896" s="163"/>
      <c r="I896" s="162">
        <f t="shared" si="13"/>
        <v>0</v>
      </c>
    </row>
    <row r="897" spans="1:9" ht="34.5" customHeight="1">
      <c r="A897" s="169"/>
      <c r="B897" s="180" t="s">
        <v>296</v>
      </c>
      <c r="C897" s="179">
        <v>14</v>
      </c>
      <c r="D897" s="179">
        <v>0</v>
      </c>
      <c r="E897" s="178">
        <v>0</v>
      </c>
      <c r="F897" s="177">
        <v>0</v>
      </c>
      <c r="G897" s="162">
        <v>34297.21</v>
      </c>
      <c r="H897" s="176">
        <v>5548.5</v>
      </c>
      <c r="I897" s="162">
        <f t="shared" si="13"/>
        <v>16.177700751752113</v>
      </c>
    </row>
    <row r="898" spans="1:9" ht="30" customHeight="1">
      <c r="A898" s="169"/>
      <c r="B898" s="175" t="s">
        <v>295</v>
      </c>
      <c r="C898" s="174">
        <v>14</v>
      </c>
      <c r="D898" s="174">
        <v>1</v>
      </c>
      <c r="E898" s="173">
        <v>0</v>
      </c>
      <c r="F898" s="172">
        <v>0</v>
      </c>
      <c r="G898" s="171">
        <v>21030.19</v>
      </c>
      <c r="H898" s="170">
        <v>5373.5</v>
      </c>
      <c r="I898" s="162">
        <f t="shared" si="13"/>
        <v>25.551362113228649</v>
      </c>
    </row>
    <row r="899" spans="1:9" ht="21.75" customHeight="1">
      <c r="A899" s="169"/>
      <c r="B899" s="168" t="s">
        <v>376</v>
      </c>
      <c r="C899" s="167">
        <v>14</v>
      </c>
      <c r="D899" s="167">
        <v>1</v>
      </c>
      <c r="E899" s="166" t="s">
        <v>375</v>
      </c>
      <c r="F899" s="165">
        <v>0</v>
      </c>
      <c r="G899" s="164">
        <v>9615.89</v>
      </c>
      <c r="H899" s="163">
        <f>H904+H908</f>
        <v>2260.8000000000002</v>
      </c>
      <c r="I899" s="162">
        <f t="shared" si="13"/>
        <v>23.511084257411433</v>
      </c>
    </row>
    <row r="900" spans="1:9" ht="21.75" customHeight="1">
      <c r="A900" s="169"/>
      <c r="B900" s="168" t="s">
        <v>294</v>
      </c>
      <c r="C900" s="167">
        <v>14</v>
      </c>
      <c r="D900" s="167">
        <v>1</v>
      </c>
      <c r="E900" s="166" t="s">
        <v>382</v>
      </c>
      <c r="F900" s="165">
        <v>0</v>
      </c>
      <c r="G900" s="164">
        <v>800</v>
      </c>
      <c r="H900" s="163"/>
      <c r="I900" s="162">
        <f t="shared" si="13"/>
        <v>0</v>
      </c>
    </row>
    <row r="901" spans="1:9" ht="12.75" customHeight="1">
      <c r="A901" s="169"/>
      <c r="B901" s="168" t="s">
        <v>277</v>
      </c>
      <c r="C901" s="167">
        <v>14</v>
      </c>
      <c r="D901" s="167">
        <v>1</v>
      </c>
      <c r="E901" s="166" t="s">
        <v>382</v>
      </c>
      <c r="F901" s="165" t="s">
        <v>276</v>
      </c>
      <c r="G901" s="164">
        <v>800</v>
      </c>
      <c r="H901" s="163"/>
      <c r="I901" s="162">
        <f t="shared" si="13"/>
        <v>0</v>
      </c>
    </row>
    <row r="902" spans="1:9" ht="12.75" customHeight="1">
      <c r="A902" s="169"/>
      <c r="B902" s="168" t="s">
        <v>290</v>
      </c>
      <c r="C902" s="167">
        <v>14</v>
      </c>
      <c r="D902" s="167">
        <v>1</v>
      </c>
      <c r="E902" s="166" t="s">
        <v>382</v>
      </c>
      <c r="F902" s="165" t="s">
        <v>289</v>
      </c>
      <c r="G902" s="164">
        <v>800</v>
      </c>
      <c r="H902" s="163"/>
      <c r="I902" s="162">
        <f t="shared" si="13"/>
        <v>0</v>
      </c>
    </row>
    <row r="903" spans="1:9" ht="12.75" customHeight="1">
      <c r="A903" s="169"/>
      <c r="B903" s="168" t="s">
        <v>288</v>
      </c>
      <c r="C903" s="167">
        <v>14</v>
      </c>
      <c r="D903" s="167">
        <v>1</v>
      </c>
      <c r="E903" s="166" t="s">
        <v>382</v>
      </c>
      <c r="F903" s="165" t="s">
        <v>286</v>
      </c>
      <c r="G903" s="164">
        <v>800</v>
      </c>
      <c r="H903" s="163"/>
      <c r="I903" s="162">
        <f t="shared" si="13"/>
        <v>0</v>
      </c>
    </row>
    <row r="904" spans="1:9" ht="21.75" customHeight="1">
      <c r="A904" s="169"/>
      <c r="B904" s="168" t="s">
        <v>293</v>
      </c>
      <c r="C904" s="167">
        <v>14</v>
      </c>
      <c r="D904" s="167">
        <v>1</v>
      </c>
      <c r="E904" s="166" t="s">
        <v>292</v>
      </c>
      <c r="F904" s="165">
        <v>0</v>
      </c>
      <c r="G904" s="164">
        <v>455</v>
      </c>
      <c r="H904" s="163">
        <v>50</v>
      </c>
      <c r="I904" s="162">
        <f t="shared" si="13"/>
        <v>10.989010989010989</v>
      </c>
    </row>
    <row r="905" spans="1:9" ht="12.75" customHeight="1">
      <c r="A905" s="169"/>
      <c r="B905" s="168" t="s">
        <v>277</v>
      </c>
      <c r="C905" s="167">
        <v>14</v>
      </c>
      <c r="D905" s="167">
        <v>1</v>
      </c>
      <c r="E905" s="166" t="s">
        <v>292</v>
      </c>
      <c r="F905" s="165" t="s">
        <v>276</v>
      </c>
      <c r="G905" s="164">
        <v>455</v>
      </c>
      <c r="H905" s="163">
        <v>50</v>
      </c>
      <c r="I905" s="162">
        <f t="shared" si="13"/>
        <v>10.989010989010989</v>
      </c>
    </row>
    <row r="906" spans="1:9" ht="12.75" customHeight="1">
      <c r="A906" s="169"/>
      <c r="B906" s="168" t="s">
        <v>290</v>
      </c>
      <c r="C906" s="167">
        <v>14</v>
      </c>
      <c r="D906" s="167">
        <v>1</v>
      </c>
      <c r="E906" s="166" t="s">
        <v>292</v>
      </c>
      <c r="F906" s="165" t="s">
        <v>289</v>
      </c>
      <c r="G906" s="164">
        <v>455</v>
      </c>
      <c r="H906" s="163">
        <v>50</v>
      </c>
      <c r="I906" s="162">
        <f t="shared" si="13"/>
        <v>10.989010989010989</v>
      </c>
    </row>
    <row r="907" spans="1:9" ht="12.75" customHeight="1">
      <c r="A907" s="169"/>
      <c r="B907" s="168" t="s">
        <v>288</v>
      </c>
      <c r="C907" s="167">
        <v>14</v>
      </c>
      <c r="D907" s="167">
        <v>1</v>
      </c>
      <c r="E907" s="166" t="s">
        <v>292</v>
      </c>
      <c r="F907" s="165" t="s">
        <v>286</v>
      </c>
      <c r="G907" s="164">
        <v>455</v>
      </c>
      <c r="H907" s="163">
        <v>50</v>
      </c>
      <c r="I907" s="162">
        <f t="shared" si="13"/>
        <v>10.989010989010989</v>
      </c>
    </row>
    <row r="908" spans="1:9" ht="21.75" customHeight="1">
      <c r="A908" s="169"/>
      <c r="B908" s="168" t="s">
        <v>291</v>
      </c>
      <c r="C908" s="167">
        <v>14</v>
      </c>
      <c r="D908" s="167">
        <v>1</v>
      </c>
      <c r="E908" s="166" t="s">
        <v>287</v>
      </c>
      <c r="F908" s="165">
        <v>0</v>
      </c>
      <c r="G908" s="164">
        <v>8360.89</v>
      </c>
      <c r="H908" s="163">
        <v>2210.8000000000002</v>
      </c>
      <c r="I908" s="162">
        <f t="shared" si="13"/>
        <v>26.442161061800839</v>
      </c>
    </row>
    <row r="909" spans="1:9" ht="12.75" customHeight="1">
      <c r="A909" s="169"/>
      <c r="B909" s="168" t="s">
        <v>277</v>
      </c>
      <c r="C909" s="167">
        <v>14</v>
      </c>
      <c r="D909" s="167">
        <v>1</v>
      </c>
      <c r="E909" s="166" t="s">
        <v>287</v>
      </c>
      <c r="F909" s="165" t="s">
        <v>276</v>
      </c>
      <c r="G909" s="164">
        <v>8360.89</v>
      </c>
      <c r="H909" s="163">
        <v>2210.8000000000002</v>
      </c>
      <c r="I909" s="162">
        <f t="shared" ref="I909:I942" si="14">H909/G909*100</f>
        <v>26.442161061800839</v>
      </c>
    </row>
    <row r="910" spans="1:9" ht="12.75" customHeight="1">
      <c r="A910" s="169"/>
      <c r="B910" s="168" t="s">
        <v>290</v>
      </c>
      <c r="C910" s="167">
        <v>14</v>
      </c>
      <c r="D910" s="167">
        <v>1</v>
      </c>
      <c r="E910" s="166" t="s">
        <v>287</v>
      </c>
      <c r="F910" s="165" t="s">
        <v>289</v>
      </c>
      <c r="G910" s="164">
        <v>8360.89</v>
      </c>
      <c r="H910" s="163">
        <v>2210.8000000000002</v>
      </c>
      <c r="I910" s="162">
        <f t="shared" si="14"/>
        <v>26.442161061800839</v>
      </c>
    </row>
    <row r="911" spans="1:9" ht="12.75" customHeight="1">
      <c r="A911" s="169"/>
      <c r="B911" s="168" t="s">
        <v>288</v>
      </c>
      <c r="C911" s="167">
        <v>14</v>
      </c>
      <c r="D911" s="167">
        <v>1</v>
      </c>
      <c r="E911" s="166" t="s">
        <v>287</v>
      </c>
      <c r="F911" s="165" t="s">
        <v>286</v>
      </c>
      <c r="G911" s="164">
        <v>8360.89</v>
      </c>
      <c r="H911" s="163">
        <v>2210.8000000000002</v>
      </c>
      <c r="I911" s="162">
        <f t="shared" si="14"/>
        <v>26.442161061800839</v>
      </c>
    </row>
    <row r="912" spans="1:9" ht="21.75" customHeight="1">
      <c r="A912" s="169"/>
      <c r="B912" s="168" t="s">
        <v>376</v>
      </c>
      <c r="C912" s="167">
        <v>14</v>
      </c>
      <c r="D912" s="167">
        <v>1</v>
      </c>
      <c r="E912" s="166" t="s">
        <v>375</v>
      </c>
      <c r="F912" s="165">
        <v>0</v>
      </c>
      <c r="G912" s="164">
        <v>11414.3</v>
      </c>
      <c r="H912" s="163">
        <v>3112.7</v>
      </c>
      <c r="I912" s="162">
        <f t="shared" si="14"/>
        <v>27.270178635571167</v>
      </c>
    </row>
    <row r="913" spans="1:9" ht="32.25" customHeight="1">
      <c r="A913" s="169"/>
      <c r="B913" s="168" t="s">
        <v>381</v>
      </c>
      <c r="C913" s="167">
        <v>14</v>
      </c>
      <c r="D913" s="167">
        <v>1</v>
      </c>
      <c r="E913" s="166" t="s">
        <v>380</v>
      </c>
      <c r="F913" s="165">
        <v>0</v>
      </c>
      <c r="G913" s="164">
        <v>11414.3</v>
      </c>
      <c r="H913" s="163">
        <v>3112.7</v>
      </c>
      <c r="I913" s="162">
        <f t="shared" si="14"/>
        <v>27.270178635571167</v>
      </c>
    </row>
    <row r="914" spans="1:9" ht="12.75" customHeight="1">
      <c r="A914" s="169"/>
      <c r="B914" s="168" t="s">
        <v>277</v>
      </c>
      <c r="C914" s="167">
        <v>14</v>
      </c>
      <c r="D914" s="167">
        <v>1</v>
      </c>
      <c r="E914" s="166" t="s">
        <v>380</v>
      </c>
      <c r="F914" s="165" t="s">
        <v>276</v>
      </c>
      <c r="G914" s="164">
        <v>11414.3</v>
      </c>
      <c r="H914" s="163">
        <v>3112.7</v>
      </c>
      <c r="I914" s="162">
        <f t="shared" si="14"/>
        <v>27.270178635571167</v>
      </c>
    </row>
    <row r="915" spans="1:9" ht="12.75" customHeight="1">
      <c r="A915" s="169"/>
      <c r="B915" s="168" t="s">
        <v>290</v>
      </c>
      <c r="C915" s="167">
        <v>14</v>
      </c>
      <c r="D915" s="167">
        <v>1</v>
      </c>
      <c r="E915" s="166" t="s">
        <v>380</v>
      </c>
      <c r="F915" s="165" t="s">
        <v>289</v>
      </c>
      <c r="G915" s="164">
        <v>11414.3</v>
      </c>
      <c r="H915" s="163">
        <v>3112.7</v>
      </c>
      <c r="I915" s="162">
        <f t="shared" si="14"/>
        <v>27.270178635571167</v>
      </c>
    </row>
    <row r="916" spans="1:9" ht="12.75" customHeight="1">
      <c r="A916" s="169"/>
      <c r="B916" s="168" t="s">
        <v>288</v>
      </c>
      <c r="C916" s="167">
        <v>14</v>
      </c>
      <c r="D916" s="167">
        <v>1</v>
      </c>
      <c r="E916" s="166" t="s">
        <v>380</v>
      </c>
      <c r="F916" s="165" t="s">
        <v>286</v>
      </c>
      <c r="G916" s="164">
        <v>11414.3</v>
      </c>
      <c r="H916" s="163">
        <v>3112.7</v>
      </c>
      <c r="I916" s="162">
        <f t="shared" si="14"/>
        <v>27.270178635571167</v>
      </c>
    </row>
    <row r="917" spans="1:9" ht="20.25" customHeight="1">
      <c r="A917" s="169"/>
      <c r="B917" s="175" t="s">
        <v>285</v>
      </c>
      <c r="C917" s="174">
        <v>14</v>
      </c>
      <c r="D917" s="174">
        <v>3</v>
      </c>
      <c r="E917" s="173">
        <v>0</v>
      </c>
      <c r="F917" s="172">
        <v>0</v>
      </c>
      <c r="G917" s="171">
        <v>13267.02</v>
      </c>
      <c r="H917" s="170">
        <v>175</v>
      </c>
      <c r="I917" s="162">
        <f t="shared" si="14"/>
        <v>1.3190603466339841</v>
      </c>
    </row>
    <row r="918" spans="1:9" ht="32.25" customHeight="1">
      <c r="A918" s="169"/>
      <c r="B918" s="168" t="s">
        <v>611</v>
      </c>
      <c r="C918" s="167">
        <v>14</v>
      </c>
      <c r="D918" s="167">
        <v>3</v>
      </c>
      <c r="E918" s="166" t="s">
        <v>612</v>
      </c>
      <c r="F918" s="165">
        <v>0</v>
      </c>
      <c r="G918" s="164">
        <v>153</v>
      </c>
      <c r="H918" s="163">
        <v>153</v>
      </c>
      <c r="I918" s="162">
        <f t="shared" si="14"/>
        <v>100</v>
      </c>
    </row>
    <row r="919" spans="1:9" ht="32.25" customHeight="1">
      <c r="A919" s="169"/>
      <c r="B919" s="168" t="s">
        <v>611</v>
      </c>
      <c r="C919" s="167">
        <v>14</v>
      </c>
      <c r="D919" s="167">
        <v>3</v>
      </c>
      <c r="E919" s="166" t="s">
        <v>610</v>
      </c>
      <c r="F919" s="165">
        <v>0</v>
      </c>
      <c r="G919" s="164">
        <v>153</v>
      </c>
      <c r="H919" s="163">
        <v>153</v>
      </c>
      <c r="I919" s="162">
        <f t="shared" si="14"/>
        <v>100</v>
      </c>
    </row>
    <row r="920" spans="1:9" ht="12.75" customHeight="1">
      <c r="A920" s="169"/>
      <c r="B920" s="168" t="s">
        <v>277</v>
      </c>
      <c r="C920" s="167">
        <v>14</v>
      </c>
      <c r="D920" s="167">
        <v>3</v>
      </c>
      <c r="E920" s="166" t="s">
        <v>610</v>
      </c>
      <c r="F920" s="165" t="s">
        <v>276</v>
      </c>
      <c r="G920" s="164">
        <v>153</v>
      </c>
      <c r="H920" s="163">
        <v>153</v>
      </c>
      <c r="I920" s="162">
        <f t="shared" si="14"/>
        <v>100</v>
      </c>
    </row>
    <row r="921" spans="1:9" ht="12.75" customHeight="1">
      <c r="A921" s="169"/>
      <c r="B921" s="168" t="s">
        <v>281</v>
      </c>
      <c r="C921" s="167">
        <v>14</v>
      </c>
      <c r="D921" s="167">
        <v>3</v>
      </c>
      <c r="E921" s="166" t="s">
        <v>610</v>
      </c>
      <c r="F921" s="165" t="s">
        <v>279</v>
      </c>
      <c r="G921" s="164">
        <v>153</v>
      </c>
      <c r="H921" s="163">
        <v>153</v>
      </c>
      <c r="I921" s="162">
        <f t="shared" si="14"/>
        <v>100</v>
      </c>
    </row>
    <row r="922" spans="1:9" ht="21.75" customHeight="1">
      <c r="A922" s="169"/>
      <c r="B922" s="168" t="s">
        <v>376</v>
      </c>
      <c r="C922" s="167">
        <v>14</v>
      </c>
      <c r="D922" s="167">
        <v>3</v>
      </c>
      <c r="E922" s="166" t="s">
        <v>375</v>
      </c>
      <c r="F922" s="165">
        <v>0</v>
      </c>
      <c r="G922" s="164">
        <v>478.26</v>
      </c>
      <c r="H922" s="163">
        <v>22</v>
      </c>
      <c r="I922" s="162">
        <f t="shared" si="14"/>
        <v>4.600008363651571</v>
      </c>
    </row>
    <row r="923" spans="1:9" ht="21.75" customHeight="1">
      <c r="A923" s="169"/>
      <c r="B923" s="168" t="s">
        <v>379</v>
      </c>
      <c r="C923" s="167">
        <v>14</v>
      </c>
      <c r="D923" s="167">
        <v>3</v>
      </c>
      <c r="E923" s="166" t="s">
        <v>378</v>
      </c>
      <c r="F923" s="165">
        <v>0</v>
      </c>
      <c r="G923" s="164">
        <v>414.58800000000002</v>
      </c>
      <c r="H923" s="163">
        <v>22</v>
      </c>
      <c r="I923" s="162">
        <f t="shared" si="14"/>
        <v>5.3064729321639792</v>
      </c>
    </row>
    <row r="924" spans="1:9" ht="12.75" customHeight="1">
      <c r="A924" s="169"/>
      <c r="B924" s="168" t="s">
        <v>277</v>
      </c>
      <c r="C924" s="167">
        <v>14</v>
      </c>
      <c r="D924" s="167">
        <v>3</v>
      </c>
      <c r="E924" s="166" t="s">
        <v>378</v>
      </c>
      <c r="F924" s="165" t="s">
        <v>276</v>
      </c>
      <c r="G924" s="164">
        <v>414.58800000000002</v>
      </c>
      <c r="H924" s="163">
        <v>22</v>
      </c>
      <c r="I924" s="162">
        <f t="shared" si="14"/>
        <v>5.3064729321639792</v>
      </c>
    </row>
    <row r="925" spans="1:9" ht="12.75" customHeight="1">
      <c r="A925" s="169"/>
      <c r="B925" s="168" t="s">
        <v>281</v>
      </c>
      <c r="C925" s="167">
        <v>14</v>
      </c>
      <c r="D925" s="167">
        <v>3</v>
      </c>
      <c r="E925" s="166" t="s">
        <v>378</v>
      </c>
      <c r="F925" s="165" t="s">
        <v>279</v>
      </c>
      <c r="G925" s="164">
        <v>414.58800000000002</v>
      </c>
      <c r="H925" s="163">
        <v>22</v>
      </c>
      <c r="I925" s="162">
        <f t="shared" si="14"/>
        <v>5.3064729321639792</v>
      </c>
    </row>
    <row r="926" spans="1:9" ht="32.25" customHeight="1">
      <c r="A926" s="169"/>
      <c r="B926" s="168" t="s">
        <v>284</v>
      </c>
      <c r="C926" s="167">
        <v>14</v>
      </c>
      <c r="D926" s="167">
        <v>3</v>
      </c>
      <c r="E926" s="166" t="s">
        <v>283</v>
      </c>
      <c r="F926" s="165">
        <v>0</v>
      </c>
      <c r="G926" s="164">
        <v>63.671999999999997</v>
      </c>
      <c r="H926" s="163"/>
      <c r="I926" s="162">
        <f t="shared" si="14"/>
        <v>0</v>
      </c>
    </row>
    <row r="927" spans="1:9" ht="12.75" customHeight="1">
      <c r="A927" s="169"/>
      <c r="B927" s="168" t="s">
        <v>277</v>
      </c>
      <c r="C927" s="167">
        <v>14</v>
      </c>
      <c r="D927" s="167">
        <v>3</v>
      </c>
      <c r="E927" s="166" t="s">
        <v>283</v>
      </c>
      <c r="F927" s="165" t="s">
        <v>276</v>
      </c>
      <c r="G927" s="164">
        <v>63.671999999999997</v>
      </c>
      <c r="H927" s="163"/>
      <c r="I927" s="162">
        <f t="shared" si="14"/>
        <v>0</v>
      </c>
    </row>
    <row r="928" spans="1:9" ht="12.75" customHeight="1">
      <c r="A928" s="169"/>
      <c r="B928" s="168" t="s">
        <v>281</v>
      </c>
      <c r="C928" s="167">
        <v>14</v>
      </c>
      <c r="D928" s="167">
        <v>3</v>
      </c>
      <c r="E928" s="166" t="s">
        <v>283</v>
      </c>
      <c r="F928" s="165" t="s">
        <v>279</v>
      </c>
      <c r="G928" s="164">
        <v>63.671999999999997</v>
      </c>
      <c r="H928" s="163"/>
      <c r="I928" s="162">
        <f t="shared" si="14"/>
        <v>0</v>
      </c>
    </row>
    <row r="929" spans="1:9" ht="21.75" customHeight="1">
      <c r="A929" s="169"/>
      <c r="B929" s="168" t="s">
        <v>376</v>
      </c>
      <c r="C929" s="167">
        <v>14</v>
      </c>
      <c r="D929" s="167">
        <v>3</v>
      </c>
      <c r="E929" s="166" t="s">
        <v>375</v>
      </c>
      <c r="F929" s="165">
        <v>0</v>
      </c>
      <c r="G929" s="164">
        <v>12485.76</v>
      </c>
      <c r="H929" s="163"/>
      <c r="I929" s="162">
        <f t="shared" si="14"/>
        <v>0</v>
      </c>
    </row>
    <row r="930" spans="1:9" ht="53.25" customHeight="1">
      <c r="A930" s="169"/>
      <c r="B930" s="168" t="s">
        <v>103</v>
      </c>
      <c r="C930" s="167">
        <v>14</v>
      </c>
      <c r="D930" s="167">
        <v>3</v>
      </c>
      <c r="E930" s="166" t="s">
        <v>377</v>
      </c>
      <c r="F930" s="165">
        <v>0</v>
      </c>
      <c r="G930" s="164">
        <v>10230</v>
      </c>
      <c r="H930" s="163"/>
      <c r="I930" s="162">
        <f t="shared" si="14"/>
        <v>0</v>
      </c>
    </row>
    <row r="931" spans="1:9" ht="12.75" customHeight="1">
      <c r="A931" s="169"/>
      <c r="B931" s="168" t="s">
        <v>277</v>
      </c>
      <c r="C931" s="167">
        <v>14</v>
      </c>
      <c r="D931" s="167">
        <v>3</v>
      </c>
      <c r="E931" s="166" t="s">
        <v>377</v>
      </c>
      <c r="F931" s="165" t="s">
        <v>276</v>
      </c>
      <c r="G931" s="164">
        <v>10230</v>
      </c>
      <c r="H931" s="163"/>
      <c r="I931" s="162">
        <f t="shared" si="14"/>
        <v>0</v>
      </c>
    </row>
    <row r="932" spans="1:9" ht="12.75" customHeight="1">
      <c r="A932" s="169"/>
      <c r="B932" s="168" t="s">
        <v>281</v>
      </c>
      <c r="C932" s="167">
        <v>14</v>
      </c>
      <c r="D932" s="167">
        <v>3</v>
      </c>
      <c r="E932" s="166" t="s">
        <v>377</v>
      </c>
      <c r="F932" s="165" t="s">
        <v>279</v>
      </c>
      <c r="G932" s="164">
        <v>10230</v>
      </c>
      <c r="H932" s="163"/>
      <c r="I932" s="162">
        <f t="shared" si="14"/>
        <v>0</v>
      </c>
    </row>
    <row r="933" spans="1:9" ht="32.25" customHeight="1">
      <c r="A933" s="169"/>
      <c r="B933" s="168" t="s">
        <v>282</v>
      </c>
      <c r="C933" s="167">
        <v>14</v>
      </c>
      <c r="D933" s="167">
        <v>3</v>
      </c>
      <c r="E933" s="166" t="s">
        <v>280</v>
      </c>
      <c r="F933" s="165">
        <v>0</v>
      </c>
      <c r="G933" s="164">
        <v>2245.7600000000002</v>
      </c>
      <c r="H933" s="163"/>
      <c r="I933" s="162">
        <f t="shared" si="14"/>
        <v>0</v>
      </c>
    </row>
    <row r="934" spans="1:9" ht="12.75" customHeight="1">
      <c r="A934" s="169"/>
      <c r="B934" s="168" t="s">
        <v>277</v>
      </c>
      <c r="C934" s="167">
        <v>14</v>
      </c>
      <c r="D934" s="167">
        <v>3</v>
      </c>
      <c r="E934" s="166" t="s">
        <v>280</v>
      </c>
      <c r="F934" s="165" t="s">
        <v>276</v>
      </c>
      <c r="G934" s="164">
        <v>2245.7600000000002</v>
      </c>
      <c r="H934" s="163"/>
      <c r="I934" s="162">
        <f t="shared" si="14"/>
        <v>0</v>
      </c>
    </row>
    <row r="935" spans="1:9" ht="12.75" customHeight="1">
      <c r="A935" s="169"/>
      <c r="B935" s="168" t="s">
        <v>281</v>
      </c>
      <c r="C935" s="167">
        <v>14</v>
      </c>
      <c r="D935" s="167">
        <v>3</v>
      </c>
      <c r="E935" s="166" t="s">
        <v>280</v>
      </c>
      <c r="F935" s="165" t="s">
        <v>279</v>
      </c>
      <c r="G935" s="164">
        <v>2245.7600000000002</v>
      </c>
      <c r="H935" s="163"/>
      <c r="I935" s="162">
        <f t="shared" si="14"/>
        <v>0</v>
      </c>
    </row>
    <row r="936" spans="1:9" ht="42.75" customHeight="1">
      <c r="A936" s="169"/>
      <c r="B936" s="168" t="s">
        <v>278</v>
      </c>
      <c r="C936" s="167">
        <v>14</v>
      </c>
      <c r="D936" s="167">
        <v>3</v>
      </c>
      <c r="E936" s="166" t="s">
        <v>274</v>
      </c>
      <c r="F936" s="165">
        <v>0</v>
      </c>
      <c r="G936" s="164">
        <v>10</v>
      </c>
      <c r="H936" s="163"/>
      <c r="I936" s="162">
        <f t="shared" si="14"/>
        <v>0</v>
      </c>
    </row>
    <row r="937" spans="1:9" ht="12.75" customHeight="1">
      <c r="A937" s="169"/>
      <c r="B937" s="168" t="s">
        <v>277</v>
      </c>
      <c r="C937" s="167">
        <v>14</v>
      </c>
      <c r="D937" s="167">
        <v>3</v>
      </c>
      <c r="E937" s="166" t="s">
        <v>274</v>
      </c>
      <c r="F937" s="165" t="s">
        <v>276</v>
      </c>
      <c r="G937" s="164">
        <v>10</v>
      </c>
      <c r="H937" s="163"/>
      <c r="I937" s="162">
        <f t="shared" si="14"/>
        <v>0</v>
      </c>
    </row>
    <row r="938" spans="1:9" ht="12.75" customHeight="1">
      <c r="A938" s="169"/>
      <c r="B938" s="168" t="s">
        <v>275</v>
      </c>
      <c r="C938" s="167">
        <v>14</v>
      </c>
      <c r="D938" s="167">
        <v>3</v>
      </c>
      <c r="E938" s="166" t="s">
        <v>274</v>
      </c>
      <c r="F938" s="165" t="s">
        <v>273</v>
      </c>
      <c r="G938" s="164">
        <v>10</v>
      </c>
      <c r="H938" s="163"/>
      <c r="I938" s="162">
        <f t="shared" si="14"/>
        <v>0</v>
      </c>
    </row>
    <row r="939" spans="1:9" ht="21.75" customHeight="1">
      <c r="A939" s="169"/>
      <c r="B939" s="168" t="s">
        <v>376</v>
      </c>
      <c r="C939" s="167">
        <v>14</v>
      </c>
      <c r="D939" s="167">
        <v>3</v>
      </c>
      <c r="E939" s="166" t="s">
        <v>375</v>
      </c>
      <c r="F939" s="165">
        <v>0</v>
      </c>
      <c r="G939" s="164">
        <v>150</v>
      </c>
      <c r="H939" s="163"/>
      <c r="I939" s="162">
        <f t="shared" si="14"/>
        <v>0</v>
      </c>
    </row>
    <row r="940" spans="1:9" ht="32.25" customHeight="1">
      <c r="A940" s="169"/>
      <c r="B940" s="168" t="s">
        <v>374</v>
      </c>
      <c r="C940" s="167">
        <v>14</v>
      </c>
      <c r="D940" s="167">
        <v>3</v>
      </c>
      <c r="E940" s="166" t="s">
        <v>373</v>
      </c>
      <c r="F940" s="165">
        <v>0</v>
      </c>
      <c r="G940" s="164">
        <v>150</v>
      </c>
      <c r="H940" s="163"/>
      <c r="I940" s="162">
        <f t="shared" si="14"/>
        <v>0</v>
      </c>
    </row>
    <row r="941" spans="1:9" ht="12.75" customHeight="1">
      <c r="A941" s="169"/>
      <c r="B941" s="168" t="s">
        <v>277</v>
      </c>
      <c r="C941" s="167">
        <v>14</v>
      </c>
      <c r="D941" s="167">
        <v>3</v>
      </c>
      <c r="E941" s="166" t="s">
        <v>373</v>
      </c>
      <c r="F941" s="165" t="s">
        <v>276</v>
      </c>
      <c r="G941" s="164">
        <v>150</v>
      </c>
      <c r="H941" s="163"/>
      <c r="I941" s="162">
        <f t="shared" si="14"/>
        <v>0</v>
      </c>
    </row>
    <row r="942" spans="1:9" ht="13.5" customHeight="1">
      <c r="A942" s="169"/>
      <c r="B942" s="168" t="s">
        <v>281</v>
      </c>
      <c r="C942" s="167">
        <v>14</v>
      </c>
      <c r="D942" s="167">
        <v>3</v>
      </c>
      <c r="E942" s="166" t="s">
        <v>373</v>
      </c>
      <c r="F942" s="165" t="s">
        <v>279</v>
      </c>
      <c r="G942" s="164">
        <v>150</v>
      </c>
      <c r="H942" s="163"/>
      <c r="I942" s="162">
        <f t="shared" si="14"/>
        <v>0</v>
      </c>
    </row>
    <row r="943" spans="1:9" ht="25.5" customHeight="1">
      <c r="A943" s="160"/>
      <c r="B943" s="161"/>
      <c r="C943" s="158"/>
      <c r="D943" s="158"/>
      <c r="E943" s="158"/>
      <c r="F943" s="158"/>
      <c r="G943" s="158"/>
      <c r="H943" s="158"/>
      <c r="I943" s="158"/>
    </row>
    <row r="944" spans="1:9" ht="11.25" customHeight="1">
      <c r="A944" s="160"/>
      <c r="B944" s="159"/>
      <c r="C944" s="158"/>
      <c r="D944" s="158"/>
      <c r="E944" s="158"/>
      <c r="F944" s="158"/>
      <c r="G944" s="158"/>
      <c r="H944" s="158"/>
      <c r="I944" s="158"/>
    </row>
    <row r="945" spans="1:9" ht="12.75" customHeight="1">
      <c r="A945" s="158" t="s">
        <v>372</v>
      </c>
      <c r="B945" s="158"/>
      <c r="C945" s="158"/>
      <c r="D945" s="158"/>
      <c r="E945" s="158"/>
      <c r="F945" s="158"/>
      <c r="G945" s="158"/>
      <c r="H945" s="158"/>
      <c r="I945" s="158"/>
    </row>
  </sheetData>
  <autoFilter ref="B12:I12"/>
  <mergeCells count="2">
    <mergeCell ref="B9:J9"/>
    <mergeCell ref="B10:I10"/>
  </mergeCells>
  <pageMargins left="0.78740157480314965" right="0.39370078740157483" top="0.39370078740157483" bottom="0.39370078740157483" header="0.31496062992125984" footer="0.31496062992125984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6"/>
  <sheetViews>
    <sheetView showGridLines="0" workbookViewId="0">
      <selection activeCell="A11" sqref="A11:I11"/>
    </sheetView>
  </sheetViews>
  <sheetFormatPr defaultRowHeight="12.75"/>
  <cols>
    <col min="1" max="1" width="44" style="106" customWidth="1"/>
    <col min="2" max="2" width="6.28515625" style="106" customWidth="1"/>
    <col min="3" max="4" width="5.7109375" style="106" customWidth="1"/>
    <col min="5" max="5" width="9.5703125" style="106" customWidth="1"/>
    <col min="6" max="6" width="8" style="106" customWidth="1"/>
    <col min="7" max="9" width="12.140625" style="106" customWidth="1"/>
    <col min="10" max="235" width="9.140625" style="106" customWidth="1"/>
    <col min="236" max="16384" width="9.140625" style="106"/>
  </cols>
  <sheetData>
    <row r="1" spans="1:11">
      <c r="A1" s="126"/>
      <c r="B1" s="107"/>
      <c r="C1" s="107"/>
      <c r="D1" s="108"/>
      <c r="E1" s="108"/>
      <c r="F1" s="107"/>
      <c r="G1" s="107"/>
      <c r="H1" s="107"/>
      <c r="I1" s="213" t="s">
        <v>638</v>
      </c>
      <c r="J1" s="107"/>
      <c r="K1" s="107"/>
    </row>
    <row r="2" spans="1:11">
      <c r="A2" s="124"/>
      <c r="B2" s="107"/>
      <c r="C2" s="107"/>
      <c r="E2" s="120" t="s">
        <v>573</v>
      </c>
      <c r="F2" s="107"/>
      <c r="G2" s="120"/>
      <c r="H2" s="120"/>
      <c r="I2" s="215" t="s">
        <v>586</v>
      </c>
      <c r="J2" s="107"/>
      <c r="K2" s="107"/>
    </row>
    <row r="3" spans="1:11">
      <c r="A3" s="119"/>
      <c r="B3" s="119"/>
      <c r="C3" s="119"/>
      <c r="D3" s="120"/>
      <c r="E3" s="120"/>
      <c r="F3" s="119"/>
      <c r="G3" s="120"/>
      <c r="H3" s="120"/>
      <c r="I3" s="215" t="s">
        <v>371</v>
      </c>
      <c r="J3" s="107"/>
      <c r="K3" s="107"/>
    </row>
    <row r="4" spans="1:11">
      <c r="A4" s="119"/>
      <c r="B4" s="120" t="s">
        <v>573</v>
      </c>
      <c r="C4" s="120"/>
      <c r="D4" s="120"/>
      <c r="E4" s="120"/>
      <c r="F4" s="119"/>
      <c r="G4" s="120"/>
      <c r="H4" s="120"/>
      <c r="I4" s="215" t="s">
        <v>634</v>
      </c>
      <c r="J4" s="107"/>
      <c r="K4" s="107"/>
    </row>
    <row r="5" spans="1:11">
      <c r="A5" s="119"/>
      <c r="B5" s="120" t="s">
        <v>573</v>
      </c>
      <c r="C5" s="120"/>
      <c r="D5" s="120"/>
      <c r="E5" s="120"/>
      <c r="F5" s="119"/>
      <c r="G5" s="120"/>
      <c r="H5" s="120"/>
      <c r="I5" s="215" t="s">
        <v>635</v>
      </c>
      <c r="J5" s="107"/>
      <c r="K5" s="107"/>
    </row>
    <row r="6" spans="1:11">
      <c r="A6" s="107"/>
      <c r="B6" s="123"/>
      <c r="C6" s="123"/>
      <c r="D6" s="123"/>
      <c r="E6" s="123"/>
      <c r="F6" s="107"/>
      <c r="G6" s="123"/>
      <c r="H6" s="123"/>
      <c r="I6" s="215" t="s">
        <v>636</v>
      </c>
      <c r="J6" s="107"/>
      <c r="K6" s="107"/>
    </row>
    <row r="7" spans="1:11">
      <c r="A7" s="107"/>
      <c r="B7" s="107"/>
      <c r="C7" s="107"/>
      <c r="D7" s="107"/>
      <c r="E7" s="107"/>
      <c r="F7" s="107"/>
      <c r="G7" s="107"/>
      <c r="H7" s="107"/>
      <c r="I7" s="196"/>
      <c r="J7" s="107"/>
      <c r="K7" s="107"/>
    </row>
    <row r="8" spans="1:11">
      <c r="A8" s="107"/>
      <c r="B8" s="107"/>
      <c r="C8" s="107"/>
      <c r="D8" s="107"/>
      <c r="E8" s="107"/>
      <c r="F8" s="107"/>
      <c r="G8" s="107"/>
      <c r="H8" s="107"/>
      <c r="I8" s="196"/>
      <c r="J8" s="107"/>
      <c r="K8" s="107"/>
    </row>
    <row r="9" spans="1:11" ht="15.75">
      <c r="A9" s="225" t="s">
        <v>644</v>
      </c>
      <c r="B9" s="225"/>
      <c r="C9" s="225"/>
      <c r="D9" s="225"/>
      <c r="E9" s="225"/>
      <c r="F9" s="225"/>
      <c r="G9" s="225"/>
      <c r="H9" s="225"/>
      <c r="I9" s="225"/>
      <c r="J9" s="107"/>
      <c r="K9" s="107"/>
    </row>
    <row r="10" spans="1:11" ht="20.25" customHeight="1">
      <c r="A10" s="223" t="s">
        <v>645</v>
      </c>
      <c r="B10" s="223"/>
      <c r="C10" s="223"/>
      <c r="D10" s="223"/>
      <c r="E10" s="223"/>
      <c r="F10" s="223"/>
      <c r="G10" s="223"/>
      <c r="H10" s="223"/>
      <c r="I10" s="223"/>
      <c r="J10" s="197"/>
      <c r="K10" s="197"/>
    </row>
    <row r="11" spans="1:11" ht="20.25" customHeight="1">
      <c r="A11" s="223" t="s">
        <v>646</v>
      </c>
      <c r="B11" s="223"/>
      <c r="C11" s="223"/>
      <c r="D11" s="223"/>
      <c r="E11" s="223"/>
      <c r="F11" s="223"/>
      <c r="G11" s="223"/>
      <c r="H11" s="223"/>
      <c r="I11" s="223"/>
      <c r="J11" s="198"/>
      <c r="K11" s="198"/>
    </row>
    <row r="12" spans="1:11" ht="12.75" customHeight="1">
      <c r="A12" s="199"/>
      <c r="B12" s="199"/>
      <c r="C12" s="199"/>
      <c r="D12" s="199"/>
      <c r="E12" s="199"/>
      <c r="F12" s="199"/>
      <c r="G12" s="199"/>
      <c r="H12" s="199"/>
      <c r="I12" s="224"/>
      <c r="J12" s="224"/>
      <c r="K12" s="224"/>
    </row>
    <row r="13" spans="1:11" ht="12.75" customHeight="1">
      <c r="A13" s="119"/>
      <c r="B13" s="122"/>
      <c r="C13" s="119"/>
      <c r="D13" s="119"/>
      <c r="E13" s="119"/>
      <c r="F13" s="119"/>
      <c r="G13" s="119"/>
      <c r="H13" s="119"/>
      <c r="I13" s="119"/>
      <c r="J13" s="107"/>
    </row>
    <row r="14" spans="1:11" ht="12.75" customHeight="1">
      <c r="A14" s="119"/>
      <c r="B14" s="119"/>
      <c r="C14" s="119"/>
      <c r="D14" s="119"/>
      <c r="E14" s="119"/>
      <c r="F14" s="119"/>
      <c r="G14" s="119"/>
      <c r="H14" s="119"/>
      <c r="I14" s="104" t="s">
        <v>3</v>
      </c>
      <c r="J14" s="107"/>
    </row>
    <row r="15" spans="1:11" ht="42" customHeight="1">
      <c r="A15" s="134" t="s">
        <v>1</v>
      </c>
      <c r="B15" s="134" t="s">
        <v>575</v>
      </c>
      <c r="C15" s="134" t="s">
        <v>339</v>
      </c>
      <c r="D15" s="134" t="s">
        <v>338</v>
      </c>
      <c r="E15" s="134" t="s">
        <v>337</v>
      </c>
      <c r="F15" s="134" t="s">
        <v>336</v>
      </c>
      <c r="G15" s="181" t="s">
        <v>571</v>
      </c>
      <c r="H15" s="18" t="s">
        <v>605</v>
      </c>
      <c r="I15" s="18" t="s">
        <v>606</v>
      </c>
      <c r="J15" s="105"/>
    </row>
    <row r="16" spans="1:11" s="132" customFormat="1" ht="12.75" customHeight="1">
      <c r="A16" s="121" t="s">
        <v>604</v>
      </c>
      <c r="B16" s="200"/>
      <c r="C16" s="200"/>
      <c r="D16" s="200"/>
      <c r="E16" s="200"/>
      <c r="F16" s="200"/>
      <c r="G16" s="201">
        <v>848449.63500000001</v>
      </c>
      <c r="H16" s="202">
        <f>H17+H68+H91+H241+H336+H569+H777+H861</f>
        <v>209909.3</v>
      </c>
      <c r="I16" s="202">
        <f>H16/G16*100</f>
        <v>24.74033712089463</v>
      </c>
      <c r="J16" s="105"/>
    </row>
    <row r="17" spans="1:10" s="132" customFormat="1" ht="12" customHeight="1">
      <c r="A17" s="141" t="s">
        <v>334</v>
      </c>
      <c r="B17" s="137">
        <v>901</v>
      </c>
      <c r="C17" s="115">
        <v>0</v>
      </c>
      <c r="D17" s="115">
        <v>0</v>
      </c>
      <c r="E17" s="117">
        <v>0</v>
      </c>
      <c r="F17" s="116">
        <v>0</v>
      </c>
      <c r="G17" s="201">
        <v>4385.21</v>
      </c>
      <c r="H17" s="201">
        <f>H18</f>
        <v>930</v>
      </c>
      <c r="I17" s="202">
        <f t="shared" ref="I17:I80" si="0">H17/G17*100</f>
        <v>21.207650260762883</v>
      </c>
      <c r="J17" s="121"/>
    </row>
    <row r="18" spans="1:10" ht="12" customHeight="1">
      <c r="A18" s="142" t="s">
        <v>271</v>
      </c>
      <c r="B18" s="112">
        <v>901</v>
      </c>
      <c r="C18" s="133">
        <v>1</v>
      </c>
      <c r="D18" s="133">
        <v>0</v>
      </c>
      <c r="E18" s="111">
        <v>0</v>
      </c>
      <c r="F18" s="110">
        <v>0</v>
      </c>
      <c r="G18" s="203">
        <v>4385.21</v>
      </c>
      <c r="H18" s="203">
        <f>H19</f>
        <v>930</v>
      </c>
      <c r="I18" s="202">
        <f t="shared" si="0"/>
        <v>21.207650260762883</v>
      </c>
      <c r="J18" s="109"/>
    </row>
    <row r="19" spans="1:10" ht="32.25" customHeight="1">
      <c r="A19" s="142" t="s">
        <v>333</v>
      </c>
      <c r="B19" s="112">
        <v>901</v>
      </c>
      <c r="C19" s="133">
        <v>1</v>
      </c>
      <c r="D19" s="133">
        <v>3</v>
      </c>
      <c r="E19" s="111">
        <v>0</v>
      </c>
      <c r="F19" s="110">
        <v>0</v>
      </c>
      <c r="G19" s="203">
        <v>4385.21</v>
      </c>
      <c r="H19" s="203">
        <f>H20+H35+H49+H61</f>
        <v>930</v>
      </c>
      <c r="I19" s="202">
        <f t="shared" si="0"/>
        <v>21.207650260762883</v>
      </c>
      <c r="J19" s="109"/>
    </row>
    <row r="20" spans="1:10" ht="21.75" customHeight="1">
      <c r="A20" s="142" t="s">
        <v>543</v>
      </c>
      <c r="B20" s="112">
        <v>901</v>
      </c>
      <c r="C20" s="133">
        <v>1</v>
      </c>
      <c r="D20" s="133">
        <v>3</v>
      </c>
      <c r="E20" s="111" t="s">
        <v>544</v>
      </c>
      <c r="F20" s="110">
        <v>0</v>
      </c>
      <c r="G20" s="203">
        <v>1146.49</v>
      </c>
      <c r="H20" s="203">
        <f>H21</f>
        <v>245.5</v>
      </c>
      <c r="I20" s="202">
        <f t="shared" si="0"/>
        <v>21.413182845031358</v>
      </c>
      <c r="J20" s="109"/>
    </row>
    <row r="21" spans="1:10" ht="21.75" customHeight="1">
      <c r="A21" s="142" t="s">
        <v>546</v>
      </c>
      <c r="B21" s="112">
        <v>901</v>
      </c>
      <c r="C21" s="133">
        <v>1</v>
      </c>
      <c r="D21" s="133">
        <v>3</v>
      </c>
      <c r="E21" s="111" t="s">
        <v>557</v>
      </c>
      <c r="F21" s="110">
        <v>0</v>
      </c>
      <c r="G21" s="203">
        <v>1146.49</v>
      </c>
      <c r="H21" s="203">
        <f>H22</f>
        <v>245.5</v>
      </c>
      <c r="I21" s="202">
        <f t="shared" si="0"/>
        <v>21.413182845031358</v>
      </c>
      <c r="J21" s="109"/>
    </row>
    <row r="22" spans="1:10" ht="21.75" customHeight="1">
      <c r="A22" s="142" t="s">
        <v>181</v>
      </c>
      <c r="B22" s="112">
        <v>901</v>
      </c>
      <c r="C22" s="133">
        <v>1</v>
      </c>
      <c r="D22" s="133">
        <v>3</v>
      </c>
      <c r="E22" s="111" t="s">
        <v>268</v>
      </c>
      <c r="F22" s="110">
        <v>0</v>
      </c>
      <c r="G22" s="203">
        <v>1146.49</v>
      </c>
      <c r="H22" s="203">
        <f>H26</f>
        <v>245.5</v>
      </c>
      <c r="I22" s="202">
        <f t="shared" si="0"/>
        <v>21.413182845031358</v>
      </c>
      <c r="J22" s="109"/>
    </row>
    <row r="23" spans="1:10" ht="53.25" customHeight="1">
      <c r="A23" s="142" t="s">
        <v>131</v>
      </c>
      <c r="B23" s="112">
        <v>901</v>
      </c>
      <c r="C23" s="133">
        <v>1</v>
      </c>
      <c r="D23" s="133">
        <v>3</v>
      </c>
      <c r="E23" s="111" t="s">
        <v>268</v>
      </c>
      <c r="F23" s="110" t="s">
        <v>130</v>
      </c>
      <c r="G23" s="203">
        <v>74.5</v>
      </c>
      <c r="H23" s="203"/>
      <c r="I23" s="202">
        <f t="shared" si="0"/>
        <v>0</v>
      </c>
      <c r="J23" s="109"/>
    </row>
    <row r="24" spans="1:10" ht="21.75" customHeight="1">
      <c r="A24" s="142" t="s">
        <v>123</v>
      </c>
      <c r="B24" s="112">
        <v>901</v>
      </c>
      <c r="C24" s="133">
        <v>1</v>
      </c>
      <c r="D24" s="133">
        <v>3</v>
      </c>
      <c r="E24" s="111" t="s">
        <v>268</v>
      </c>
      <c r="F24" s="110" t="s">
        <v>122</v>
      </c>
      <c r="G24" s="203">
        <v>74.5</v>
      </c>
      <c r="H24" s="203"/>
      <c r="I24" s="202">
        <f t="shared" si="0"/>
        <v>0</v>
      </c>
      <c r="J24" s="109"/>
    </row>
    <row r="25" spans="1:10" ht="32.25" customHeight="1">
      <c r="A25" s="142" t="s">
        <v>141</v>
      </c>
      <c r="B25" s="112">
        <v>901</v>
      </c>
      <c r="C25" s="133">
        <v>1</v>
      </c>
      <c r="D25" s="133">
        <v>3</v>
      </c>
      <c r="E25" s="111" t="s">
        <v>268</v>
      </c>
      <c r="F25" s="110" t="s">
        <v>140</v>
      </c>
      <c r="G25" s="203">
        <v>74.5</v>
      </c>
      <c r="H25" s="203"/>
      <c r="I25" s="202">
        <f t="shared" si="0"/>
        <v>0</v>
      </c>
      <c r="J25" s="109"/>
    </row>
    <row r="26" spans="1:10" ht="21.75" customHeight="1">
      <c r="A26" s="142" t="s">
        <v>139</v>
      </c>
      <c r="B26" s="112">
        <v>901</v>
      </c>
      <c r="C26" s="133">
        <v>1</v>
      </c>
      <c r="D26" s="133">
        <v>3</v>
      </c>
      <c r="E26" s="111" t="s">
        <v>268</v>
      </c>
      <c r="F26" s="110" t="s">
        <v>138</v>
      </c>
      <c r="G26" s="203">
        <v>1063.99</v>
      </c>
      <c r="H26" s="203">
        <f>H27</f>
        <v>245.5</v>
      </c>
      <c r="I26" s="202">
        <f t="shared" si="0"/>
        <v>23.073525127115857</v>
      </c>
      <c r="J26" s="109"/>
    </row>
    <row r="27" spans="1:10" ht="21.75" customHeight="1">
      <c r="A27" s="142" t="s">
        <v>137</v>
      </c>
      <c r="B27" s="112">
        <v>901</v>
      </c>
      <c r="C27" s="133">
        <v>1</v>
      </c>
      <c r="D27" s="133">
        <v>3</v>
      </c>
      <c r="E27" s="111" t="s">
        <v>268</v>
      </c>
      <c r="F27" s="110" t="s">
        <v>136</v>
      </c>
      <c r="G27" s="203">
        <v>1063.99</v>
      </c>
      <c r="H27" s="203">
        <f>H28+H29</f>
        <v>245.5</v>
      </c>
      <c r="I27" s="202">
        <f t="shared" si="0"/>
        <v>23.073525127115857</v>
      </c>
      <c r="J27" s="109"/>
    </row>
    <row r="28" spans="1:10" ht="21.75" customHeight="1">
      <c r="A28" s="142" t="s">
        <v>552</v>
      </c>
      <c r="B28" s="112">
        <v>901</v>
      </c>
      <c r="C28" s="133">
        <v>1</v>
      </c>
      <c r="D28" s="133">
        <v>3</v>
      </c>
      <c r="E28" s="111" t="s">
        <v>268</v>
      </c>
      <c r="F28" s="110" t="s">
        <v>551</v>
      </c>
      <c r="G28" s="203">
        <v>50</v>
      </c>
      <c r="H28" s="203">
        <v>6.7</v>
      </c>
      <c r="I28" s="202">
        <f t="shared" si="0"/>
        <v>13.4</v>
      </c>
      <c r="J28" s="109"/>
    </row>
    <row r="29" spans="1:10" ht="12" customHeight="1">
      <c r="A29" s="142" t="s">
        <v>135</v>
      </c>
      <c r="B29" s="112">
        <v>901</v>
      </c>
      <c r="C29" s="133">
        <v>1</v>
      </c>
      <c r="D29" s="133">
        <v>3</v>
      </c>
      <c r="E29" s="111" t="s">
        <v>268</v>
      </c>
      <c r="F29" s="110" t="s">
        <v>133</v>
      </c>
      <c r="G29" s="203">
        <v>1013.99</v>
      </c>
      <c r="H29" s="203">
        <v>238.8</v>
      </c>
      <c r="I29" s="202">
        <f t="shared" si="0"/>
        <v>23.550528111717078</v>
      </c>
      <c r="J29" s="109"/>
    </row>
    <row r="30" spans="1:10" ht="12" customHeight="1">
      <c r="A30" s="142" t="s">
        <v>178</v>
      </c>
      <c r="B30" s="112">
        <v>901</v>
      </c>
      <c r="C30" s="133">
        <v>1</v>
      </c>
      <c r="D30" s="133">
        <v>3</v>
      </c>
      <c r="E30" s="111" t="s">
        <v>268</v>
      </c>
      <c r="F30" s="110" t="s">
        <v>177</v>
      </c>
      <c r="G30" s="203">
        <v>8</v>
      </c>
      <c r="H30" s="203"/>
      <c r="I30" s="202">
        <f t="shared" si="0"/>
        <v>0</v>
      </c>
      <c r="J30" s="109"/>
    </row>
    <row r="31" spans="1:10" ht="12" customHeight="1">
      <c r="A31" s="142" t="s">
        <v>600</v>
      </c>
      <c r="B31" s="112">
        <v>901</v>
      </c>
      <c r="C31" s="133">
        <v>1</v>
      </c>
      <c r="D31" s="133">
        <v>3</v>
      </c>
      <c r="E31" s="111" t="s">
        <v>268</v>
      </c>
      <c r="F31" s="110" t="s">
        <v>599</v>
      </c>
      <c r="G31" s="203">
        <v>8</v>
      </c>
      <c r="H31" s="203"/>
      <c r="I31" s="202">
        <f t="shared" si="0"/>
        <v>0</v>
      </c>
      <c r="J31" s="109"/>
    </row>
    <row r="32" spans="1:10" ht="21.75" customHeight="1">
      <c r="A32" s="142" t="s">
        <v>598</v>
      </c>
      <c r="B32" s="112">
        <v>901</v>
      </c>
      <c r="C32" s="133">
        <v>1</v>
      </c>
      <c r="D32" s="133">
        <v>3</v>
      </c>
      <c r="E32" s="111" t="s">
        <v>268</v>
      </c>
      <c r="F32" s="110" t="s">
        <v>597</v>
      </c>
      <c r="G32" s="203">
        <v>1</v>
      </c>
      <c r="H32" s="203"/>
      <c r="I32" s="202">
        <f t="shared" si="0"/>
        <v>0</v>
      </c>
      <c r="J32" s="109"/>
    </row>
    <row r="33" spans="1:10" ht="12" customHeight="1">
      <c r="A33" s="142" t="s">
        <v>596</v>
      </c>
      <c r="B33" s="112">
        <v>901</v>
      </c>
      <c r="C33" s="133">
        <v>1</v>
      </c>
      <c r="D33" s="133">
        <v>3</v>
      </c>
      <c r="E33" s="111" t="s">
        <v>268</v>
      </c>
      <c r="F33" s="110" t="s">
        <v>595</v>
      </c>
      <c r="G33" s="203">
        <v>4</v>
      </c>
      <c r="H33" s="203"/>
      <c r="I33" s="202">
        <f t="shared" si="0"/>
        <v>0</v>
      </c>
      <c r="J33" s="109"/>
    </row>
    <row r="34" spans="1:10" ht="12" customHeight="1">
      <c r="A34" s="142" t="s">
        <v>594</v>
      </c>
      <c r="B34" s="112">
        <v>901</v>
      </c>
      <c r="C34" s="133">
        <v>1</v>
      </c>
      <c r="D34" s="133">
        <v>3</v>
      </c>
      <c r="E34" s="111" t="s">
        <v>268</v>
      </c>
      <c r="F34" s="110" t="s">
        <v>593</v>
      </c>
      <c r="G34" s="203">
        <v>3</v>
      </c>
      <c r="H34" s="203"/>
      <c r="I34" s="202">
        <f t="shared" si="0"/>
        <v>0</v>
      </c>
      <c r="J34" s="109"/>
    </row>
    <row r="35" spans="1:10" ht="21.75" customHeight="1">
      <c r="A35" s="142" t="s">
        <v>543</v>
      </c>
      <c r="B35" s="112">
        <v>901</v>
      </c>
      <c r="C35" s="133">
        <v>1</v>
      </c>
      <c r="D35" s="133">
        <v>3</v>
      </c>
      <c r="E35" s="111" t="s">
        <v>544</v>
      </c>
      <c r="F35" s="110">
        <v>0</v>
      </c>
      <c r="G35" s="203">
        <v>345.24</v>
      </c>
      <c r="H35" s="203">
        <f>H36</f>
        <v>94.5</v>
      </c>
      <c r="I35" s="202">
        <f t="shared" si="0"/>
        <v>27.372262773722628</v>
      </c>
      <c r="J35" s="109"/>
    </row>
    <row r="36" spans="1:10" ht="21.75" customHeight="1">
      <c r="A36" s="142" t="s">
        <v>546</v>
      </c>
      <c r="B36" s="112">
        <v>901</v>
      </c>
      <c r="C36" s="133">
        <v>1</v>
      </c>
      <c r="D36" s="133">
        <v>3</v>
      </c>
      <c r="E36" s="111" t="s">
        <v>557</v>
      </c>
      <c r="F36" s="110">
        <v>0</v>
      </c>
      <c r="G36" s="203">
        <v>345.24</v>
      </c>
      <c r="H36" s="203">
        <f>H37</f>
        <v>94.5</v>
      </c>
      <c r="I36" s="202">
        <f t="shared" si="0"/>
        <v>27.372262773722628</v>
      </c>
      <c r="J36" s="109"/>
    </row>
    <row r="37" spans="1:10" ht="21.75" customHeight="1">
      <c r="A37" s="142" t="s">
        <v>132</v>
      </c>
      <c r="B37" s="112">
        <v>901</v>
      </c>
      <c r="C37" s="133">
        <v>1</v>
      </c>
      <c r="D37" s="133">
        <v>3</v>
      </c>
      <c r="E37" s="111" t="s">
        <v>556</v>
      </c>
      <c r="F37" s="110">
        <v>0</v>
      </c>
      <c r="G37" s="203">
        <v>345.24</v>
      </c>
      <c r="H37" s="203">
        <f>H38</f>
        <v>94.5</v>
      </c>
      <c r="I37" s="202">
        <f t="shared" si="0"/>
        <v>27.372262773722628</v>
      </c>
      <c r="J37" s="109"/>
    </row>
    <row r="38" spans="1:10" ht="53.25" customHeight="1">
      <c r="A38" s="142" t="s">
        <v>131</v>
      </c>
      <c r="B38" s="112">
        <v>901</v>
      </c>
      <c r="C38" s="133">
        <v>1</v>
      </c>
      <c r="D38" s="133">
        <v>3</v>
      </c>
      <c r="E38" s="111" t="s">
        <v>556</v>
      </c>
      <c r="F38" s="110" t="s">
        <v>130</v>
      </c>
      <c r="G38" s="203">
        <v>345.24</v>
      </c>
      <c r="H38" s="203">
        <f>H39</f>
        <v>94.5</v>
      </c>
      <c r="I38" s="202">
        <f t="shared" si="0"/>
        <v>27.372262773722628</v>
      </c>
      <c r="J38" s="109"/>
    </row>
    <row r="39" spans="1:10" ht="12" customHeight="1">
      <c r="A39" s="142" t="s">
        <v>129</v>
      </c>
      <c r="B39" s="112">
        <v>901</v>
      </c>
      <c r="C39" s="133">
        <v>1</v>
      </c>
      <c r="D39" s="133">
        <v>3</v>
      </c>
      <c r="E39" s="111" t="s">
        <v>556</v>
      </c>
      <c r="F39" s="110" t="s">
        <v>128</v>
      </c>
      <c r="G39" s="203">
        <v>345.24</v>
      </c>
      <c r="H39" s="203">
        <f>H40+H41</f>
        <v>94.5</v>
      </c>
      <c r="I39" s="202">
        <f t="shared" si="0"/>
        <v>27.372262773722628</v>
      </c>
      <c r="J39" s="109"/>
    </row>
    <row r="40" spans="1:10" ht="12" customHeight="1">
      <c r="A40" s="142" t="s">
        <v>127</v>
      </c>
      <c r="B40" s="112">
        <v>901</v>
      </c>
      <c r="C40" s="133">
        <v>1</v>
      </c>
      <c r="D40" s="133">
        <v>3</v>
      </c>
      <c r="E40" s="111" t="s">
        <v>556</v>
      </c>
      <c r="F40" s="110" t="s">
        <v>126</v>
      </c>
      <c r="G40" s="203">
        <v>265.16000000000003</v>
      </c>
      <c r="H40" s="203">
        <v>72.599999999999994</v>
      </c>
      <c r="I40" s="202">
        <f t="shared" si="0"/>
        <v>27.379695278322519</v>
      </c>
      <c r="J40" s="109"/>
    </row>
    <row r="41" spans="1:10" ht="32.25" customHeight="1">
      <c r="A41" s="142" t="s">
        <v>125</v>
      </c>
      <c r="B41" s="112">
        <v>901</v>
      </c>
      <c r="C41" s="133">
        <v>1</v>
      </c>
      <c r="D41" s="133">
        <v>3</v>
      </c>
      <c r="E41" s="111" t="s">
        <v>556</v>
      </c>
      <c r="F41" s="110" t="s">
        <v>124</v>
      </c>
      <c r="G41" s="203">
        <v>80.08</v>
      </c>
      <c r="H41" s="203">
        <v>21.9</v>
      </c>
      <c r="I41" s="202">
        <f t="shared" si="0"/>
        <v>27.347652347652346</v>
      </c>
      <c r="J41" s="109"/>
    </row>
    <row r="42" spans="1:10" ht="21.75" customHeight="1">
      <c r="A42" s="142" t="s">
        <v>543</v>
      </c>
      <c r="B42" s="112">
        <v>901</v>
      </c>
      <c r="C42" s="133">
        <v>1</v>
      </c>
      <c r="D42" s="133">
        <v>3</v>
      </c>
      <c r="E42" s="111" t="s">
        <v>544</v>
      </c>
      <c r="F42" s="110">
        <v>0</v>
      </c>
      <c r="G42" s="203">
        <v>125</v>
      </c>
      <c r="H42" s="203"/>
      <c r="I42" s="202">
        <f t="shared" si="0"/>
        <v>0</v>
      </c>
      <c r="J42" s="109"/>
    </row>
    <row r="43" spans="1:10" ht="21.75" customHeight="1">
      <c r="A43" s="142" t="s">
        <v>567</v>
      </c>
      <c r="B43" s="112">
        <v>901</v>
      </c>
      <c r="C43" s="133">
        <v>1</v>
      </c>
      <c r="D43" s="133">
        <v>3</v>
      </c>
      <c r="E43" s="111" t="s">
        <v>566</v>
      </c>
      <c r="F43" s="110">
        <v>0</v>
      </c>
      <c r="G43" s="203">
        <v>125</v>
      </c>
      <c r="H43" s="203"/>
      <c r="I43" s="202">
        <f t="shared" si="0"/>
        <v>0</v>
      </c>
      <c r="J43" s="109"/>
    </row>
    <row r="44" spans="1:10" ht="21.75" customHeight="1">
      <c r="A44" s="142" t="s">
        <v>241</v>
      </c>
      <c r="B44" s="112">
        <v>901</v>
      </c>
      <c r="C44" s="133">
        <v>1</v>
      </c>
      <c r="D44" s="133">
        <v>3</v>
      </c>
      <c r="E44" s="111" t="s">
        <v>568</v>
      </c>
      <c r="F44" s="110">
        <v>0</v>
      </c>
      <c r="G44" s="203">
        <v>125</v>
      </c>
      <c r="H44" s="203"/>
      <c r="I44" s="202">
        <f t="shared" si="0"/>
        <v>0</v>
      </c>
      <c r="J44" s="109"/>
    </row>
    <row r="45" spans="1:10" ht="53.25" customHeight="1">
      <c r="A45" s="142" t="s">
        <v>131</v>
      </c>
      <c r="B45" s="112">
        <v>901</v>
      </c>
      <c r="C45" s="133">
        <v>1</v>
      </c>
      <c r="D45" s="133">
        <v>3</v>
      </c>
      <c r="E45" s="111" t="s">
        <v>568</v>
      </c>
      <c r="F45" s="110" t="s">
        <v>130</v>
      </c>
      <c r="G45" s="203">
        <v>125</v>
      </c>
      <c r="H45" s="203"/>
      <c r="I45" s="202">
        <f t="shared" si="0"/>
        <v>0</v>
      </c>
      <c r="J45" s="109"/>
    </row>
    <row r="46" spans="1:10" ht="21.75" customHeight="1">
      <c r="A46" s="142" t="s">
        <v>123</v>
      </c>
      <c r="B46" s="112">
        <v>901</v>
      </c>
      <c r="C46" s="133">
        <v>1</v>
      </c>
      <c r="D46" s="133">
        <v>3</v>
      </c>
      <c r="E46" s="111" t="s">
        <v>568</v>
      </c>
      <c r="F46" s="110" t="s">
        <v>122</v>
      </c>
      <c r="G46" s="203">
        <v>125</v>
      </c>
      <c r="H46" s="203"/>
      <c r="I46" s="202">
        <f t="shared" si="0"/>
        <v>0</v>
      </c>
      <c r="J46" s="109"/>
    </row>
    <row r="47" spans="1:10" ht="32.25" customHeight="1">
      <c r="A47" s="142" t="s">
        <v>121</v>
      </c>
      <c r="B47" s="112">
        <v>901</v>
      </c>
      <c r="C47" s="133">
        <v>1</v>
      </c>
      <c r="D47" s="133">
        <v>3</v>
      </c>
      <c r="E47" s="111" t="s">
        <v>568</v>
      </c>
      <c r="F47" s="110" t="s">
        <v>120</v>
      </c>
      <c r="G47" s="203">
        <v>95</v>
      </c>
      <c r="H47" s="203"/>
      <c r="I47" s="202">
        <f t="shared" si="0"/>
        <v>0</v>
      </c>
      <c r="J47" s="109"/>
    </row>
    <row r="48" spans="1:10" ht="32.25" customHeight="1">
      <c r="A48" s="142" t="s">
        <v>119</v>
      </c>
      <c r="B48" s="112">
        <v>901</v>
      </c>
      <c r="C48" s="133">
        <v>1</v>
      </c>
      <c r="D48" s="133">
        <v>3</v>
      </c>
      <c r="E48" s="111" t="s">
        <v>568</v>
      </c>
      <c r="F48" s="110" t="s">
        <v>117</v>
      </c>
      <c r="G48" s="203">
        <v>30</v>
      </c>
      <c r="H48" s="203"/>
      <c r="I48" s="202">
        <f t="shared" si="0"/>
        <v>0</v>
      </c>
      <c r="J48" s="109"/>
    </row>
    <row r="49" spans="1:10" ht="21.75" customHeight="1">
      <c r="A49" s="142" t="s">
        <v>543</v>
      </c>
      <c r="B49" s="112">
        <v>901</v>
      </c>
      <c r="C49" s="133">
        <v>1</v>
      </c>
      <c r="D49" s="133">
        <v>3</v>
      </c>
      <c r="E49" s="111" t="s">
        <v>544</v>
      </c>
      <c r="F49" s="110">
        <v>0</v>
      </c>
      <c r="G49" s="203">
        <v>1774.18</v>
      </c>
      <c r="H49" s="203">
        <f>H50</f>
        <v>390.5</v>
      </c>
      <c r="I49" s="202">
        <f t="shared" si="0"/>
        <v>22.010168077647137</v>
      </c>
      <c r="J49" s="109"/>
    </row>
    <row r="50" spans="1:10" ht="21.75" customHeight="1">
      <c r="A50" s="142" t="s">
        <v>567</v>
      </c>
      <c r="B50" s="112">
        <v>901</v>
      </c>
      <c r="C50" s="133">
        <v>1</v>
      </c>
      <c r="D50" s="133">
        <v>3</v>
      </c>
      <c r="E50" s="111" t="s">
        <v>566</v>
      </c>
      <c r="F50" s="110">
        <v>0</v>
      </c>
      <c r="G50" s="203">
        <v>1774.18</v>
      </c>
      <c r="H50" s="203">
        <f>H51</f>
        <v>390.5</v>
      </c>
      <c r="I50" s="202">
        <f t="shared" si="0"/>
        <v>22.010168077647137</v>
      </c>
      <c r="J50" s="109"/>
    </row>
    <row r="51" spans="1:10" ht="21.75" customHeight="1">
      <c r="A51" s="142" t="s">
        <v>132</v>
      </c>
      <c r="B51" s="112">
        <v>901</v>
      </c>
      <c r="C51" s="133">
        <v>1</v>
      </c>
      <c r="D51" s="133">
        <v>3</v>
      </c>
      <c r="E51" s="111" t="s">
        <v>332</v>
      </c>
      <c r="F51" s="110">
        <v>0</v>
      </c>
      <c r="G51" s="203">
        <v>1107.9000000000001</v>
      </c>
      <c r="H51" s="203">
        <f>H52</f>
        <v>390.5</v>
      </c>
      <c r="I51" s="202">
        <f t="shared" si="0"/>
        <v>35.246863435328095</v>
      </c>
      <c r="J51" s="109"/>
    </row>
    <row r="52" spans="1:10" ht="53.25" customHeight="1">
      <c r="A52" s="142" t="s">
        <v>131</v>
      </c>
      <c r="B52" s="112">
        <v>901</v>
      </c>
      <c r="C52" s="133">
        <v>1</v>
      </c>
      <c r="D52" s="133">
        <v>3</v>
      </c>
      <c r="E52" s="111" t="s">
        <v>332</v>
      </c>
      <c r="F52" s="110" t="s">
        <v>130</v>
      </c>
      <c r="G52" s="203">
        <v>1107.9000000000001</v>
      </c>
      <c r="H52" s="203">
        <f>H53</f>
        <v>390.5</v>
      </c>
      <c r="I52" s="202">
        <f t="shared" si="0"/>
        <v>35.246863435328095</v>
      </c>
      <c r="J52" s="109"/>
    </row>
    <row r="53" spans="1:10" ht="21.75" customHeight="1">
      <c r="A53" s="142" t="s">
        <v>123</v>
      </c>
      <c r="B53" s="112">
        <v>901</v>
      </c>
      <c r="C53" s="133">
        <v>1</v>
      </c>
      <c r="D53" s="133">
        <v>3</v>
      </c>
      <c r="E53" s="111" t="s">
        <v>332</v>
      </c>
      <c r="F53" s="110" t="s">
        <v>122</v>
      </c>
      <c r="G53" s="203">
        <v>1107.9000000000001</v>
      </c>
      <c r="H53" s="203">
        <f>H54+H55</f>
        <v>390.5</v>
      </c>
      <c r="I53" s="202">
        <f t="shared" si="0"/>
        <v>35.246863435328095</v>
      </c>
      <c r="J53" s="109"/>
    </row>
    <row r="54" spans="1:10" ht="32.25" customHeight="1">
      <c r="A54" s="142" t="s">
        <v>121</v>
      </c>
      <c r="B54" s="112">
        <v>901</v>
      </c>
      <c r="C54" s="133">
        <v>1</v>
      </c>
      <c r="D54" s="133">
        <v>3</v>
      </c>
      <c r="E54" s="111" t="s">
        <v>332</v>
      </c>
      <c r="F54" s="110" t="s">
        <v>120</v>
      </c>
      <c r="G54" s="203">
        <v>851.93</v>
      </c>
      <c r="H54" s="203">
        <v>193.1</v>
      </c>
      <c r="I54" s="202">
        <f t="shared" si="0"/>
        <v>22.666181493784702</v>
      </c>
      <c r="J54" s="109"/>
    </row>
    <row r="55" spans="1:10" ht="32.25" customHeight="1">
      <c r="A55" s="142" t="s">
        <v>119</v>
      </c>
      <c r="B55" s="112">
        <v>901</v>
      </c>
      <c r="C55" s="133">
        <v>1</v>
      </c>
      <c r="D55" s="133">
        <v>3</v>
      </c>
      <c r="E55" s="111" t="s">
        <v>332</v>
      </c>
      <c r="F55" s="110" t="s">
        <v>117</v>
      </c>
      <c r="G55" s="203">
        <v>255.97</v>
      </c>
      <c r="H55" s="203">
        <v>197.4</v>
      </c>
      <c r="I55" s="202">
        <f t="shared" si="0"/>
        <v>77.11841231394304</v>
      </c>
      <c r="J55" s="109"/>
    </row>
    <row r="56" spans="1:10" ht="21.75" customHeight="1">
      <c r="A56" s="142" t="s">
        <v>266</v>
      </c>
      <c r="B56" s="112">
        <v>901</v>
      </c>
      <c r="C56" s="133">
        <v>1</v>
      </c>
      <c r="D56" s="133">
        <v>3</v>
      </c>
      <c r="E56" s="111" t="s">
        <v>630</v>
      </c>
      <c r="F56" s="110">
        <v>0</v>
      </c>
      <c r="G56" s="203">
        <v>666.28</v>
      </c>
      <c r="H56" s="203"/>
      <c r="I56" s="202">
        <f t="shared" si="0"/>
        <v>0</v>
      </c>
      <c r="J56" s="109"/>
    </row>
    <row r="57" spans="1:10" ht="53.25" customHeight="1">
      <c r="A57" s="142" t="s">
        <v>131</v>
      </c>
      <c r="B57" s="112">
        <v>901</v>
      </c>
      <c r="C57" s="133">
        <v>1</v>
      </c>
      <c r="D57" s="133">
        <v>3</v>
      </c>
      <c r="E57" s="111" t="s">
        <v>630</v>
      </c>
      <c r="F57" s="110" t="s">
        <v>130</v>
      </c>
      <c r="G57" s="203">
        <v>666.28</v>
      </c>
      <c r="H57" s="203"/>
      <c r="I57" s="202">
        <f t="shared" si="0"/>
        <v>0</v>
      </c>
      <c r="J57" s="109"/>
    </row>
    <row r="58" spans="1:10" ht="21.75" customHeight="1">
      <c r="A58" s="142" t="s">
        <v>123</v>
      </c>
      <c r="B58" s="112">
        <v>901</v>
      </c>
      <c r="C58" s="133">
        <v>1</v>
      </c>
      <c r="D58" s="133">
        <v>3</v>
      </c>
      <c r="E58" s="111" t="s">
        <v>630</v>
      </c>
      <c r="F58" s="110" t="s">
        <v>122</v>
      </c>
      <c r="G58" s="203">
        <v>666.28</v>
      </c>
      <c r="H58" s="203"/>
      <c r="I58" s="202">
        <f t="shared" si="0"/>
        <v>0</v>
      </c>
      <c r="J58" s="109"/>
    </row>
    <row r="59" spans="1:10" ht="32.25" customHeight="1">
      <c r="A59" s="142" t="s">
        <v>121</v>
      </c>
      <c r="B59" s="112">
        <v>901</v>
      </c>
      <c r="C59" s="133">
        <v>1</v>
      </c>
      <c r="D59" s="133">
        <v>3</v>
      </c>
      <c r="E59" s="111" t="s">
        <v>630</v>
      </c>
      <c r="F59" s="110" t="s">
        <v>120</v>
      </c>
      <c r="G59" s="203">
        <v>511.75</v>
      </c>
      <c r="H59" s="203"/>
      <c r="I59" s="202">
        <f t="shared" si="0"/>
        <v>0</v>
      </c>
      <c r="J59" s="109"/>
    </row>
    <row r="60" spans="1:10" ht="32.25" customHeight="1">
      <c r="A60" s="142" t="s">
        <v>119</v>
      </c>
      <c r="B60" s="112">
        <v>901</v>
      </c>
      <c r="C60" s="133">
        <v>1</v>
      </c>
      <c r="D60" s="133">
        <v>3</v>
      </c>
      <c r="E60" s="111" t="s">
        <v>630</v>
      </c>
      <c r="F60" s="110" t="s">
        <v>117</v>
      </c>
      <c r="G60" s="203">
        <v>154.53</v>
      </c>
      <c r="H60" s="203"/>
      <c r="I60" s="202">
        <f t="shared" si="0"/>
        <v>0</v>
      </c>
      <c r="J60" s="109"/>
    </row>
    <row r="61" spans="1:10" ht="21.75" customHeight="1">
      <c r="A61" s="142" t="s">
        <v>543</v>
      </c>
      <c r="B61" s="112">
        <v>901</v>
      </c>
      <c r="C61" s="133">
        <v>1</v>
      </c>
      <c r="D61" s="133">
        <v>3</v>
      </c>
      <c r="E61" s="111" t="s">
        <v>544</v>
      </c>
      <c r="F61" s="110">
        <v>0</v>
      </c>
      <c r="G61" s="203">
        <v>994.3</v>
      </c>
      <c r="H61" s="203">
        <f>H62</f>
        <v>199.5</v>
      </c>
      <c r="I61" s="202">
        <f t="shared" si="0"/>
        <v>20.064366891280301</v>
      </c>
      <c r="J61" s="109"/>
    </row>
    <row r="62" spans="1:10" ht="21.75" customHeight="1">
      <c r="A62" s="142" t="s">
        <v>565</v>
      </c>
      <c r="B62" s="112">
        <v>901</v>
      </c>
      <c r="C62" s="133">
        <v>1</v>
      </c>
      <c r="D62" s="133">
        <v>3</v>
      </c>
      <c r="E62" s="111" t="s">
        <v>564</v>
      </c>
      <c r="F62" s="110">
        <v>0</v>
      </c>
      <c r="G62" s="203">
        <v>994.3</v>
      </c>
      <c r="H62" s="203">
        <f>H63</f>
        <v>199.5</v>
      </c>
      <c r="I62" s="202">
        <f t="shared" si="0"/>
        <v>20.064366891280301</v>
      </c>
      <c r="J62" s="109"/>
    </row>
    <row r="63" spans="1:10" ht="21.75" customHeight="1">
      <c r="A63" s="142" t="s">
        <v>132</v>
      </c>
      <c r="B63" s="112">
        <v>901</v>
      </c>
      <c r="C63" s="133">
        <v>1</v>
      </c>
      <c r="D63" s="133">
        <v>3</v>
      </c>
      <c r="E63" s="111" t="s">
        <v>331</v>
      </c>
      <c r="F63" s="110">
        <v>0</v>
      </c>
      <c r="G63" s="203">
        <v>994.3</v>
      </c>
      <c r="H63" s="203">
        <f>H64</f>
        <v>199.5</v>
      </c>
      <c r="I63" s="202">
        <f t="shared" si="0"/>
        <v>20.064366891280301</v>
      </c>
      <c r="J63" s="109"/>
    </row>
    <row r="64" spans="1:10" ht="53.25" customHeight="1">
      <c r="A64" s="142" t="s">
        <v>131</v>
      </c>
      <c r="B64" s="112">
        <v>901</v>
      </c>
      <c r="C64" s="133">
        <v>1</v>
      </c>
      <c r="D64" s="133">
        <v>3</v>
      </c>
      <c r="E64" s="111" t="s">
        <v>331</v>
      </c>
      <c r="F64" s="110" t="s">
        <v>130</v>
      </c>
      <c r="G64" s="203">
        <v>994.3</v>
      </c>
      <c r="H64" s="203">
        <f>H65</f>
        <v>199.5</v>
      </c>
      <c r="I64" s="202">
        <f t="shared" si="0"/>
        <v>20.064366891280301</v>
      </c>
      <c r="J64" s="109"/>
    </row>
    <row r="65" spans="1:10" ht="21.75" customHeight="1">
      <c r="A65" s="142" t="s">
        <v>123</v>
      </c>
      <c r="B65" s="112">
        <v>901</v>
      </c>
      <c r="C65" s="133">
        <v>1</v>
      </c>
      <c r="D65" s="133">
        <v>3</v>
      </c>
      <c r="E65" s="111" t="s">
        <v>331</v>
      </c>
      <c r="F65" s="110" t="s">
        <v>122</v>
      </c>
      <c r="G65" s="203">
        <v>994.3</v>
      </c>
      <c r="H65" s="203">
        <f>H66+H67</f>
        <v>199.5</v>
      </c>
      <c r="I65" s="202">
        <f t="shared" si="0"/>
        <v>20.064366891280301</v>
      </c>
      <c r="J65" s="109"/>
    </row>
    <row r="66" spans="1:10" ht="32.25" customHeight="1">
      <c r="A66" s="142" t="s">
        <v>121</v>
      </c>
      <c r="B66" s="112">
        <v>901</v>
      </c>
      <c r="C66" s="133">
        <v>1</v>
      </c>
      <c r="D66" s="133">
        <v>3</v>
      </c>
      <c r="E66" s="111" t="s">
        <v>331</v>
      </c>
      <c r="F66" s="110" t="s">
        <v>120</v>
      </c>
      <c r="G66" s="203">
        <v>763.67</v>
      </c>
      <c r="H66" s="203">
        <v>153.19999999999999</v>
      </c>
      <c r="I66" s="202">
        <f t="shared" si="0"/>
        <v>20.06102112168869</v>
      </c>
      <c r="J66" s="109"/>
    </row>
    <row r="67" spans="1:10" ht="32.25" customHeight="1">
      <c r="A67" s="142" t="s">
        <v>119</v>
      </c>
      <c r="B67" s="112">
        <v>901</v>
      </c>
      <c r="C67" s="133">
        <v>1</v>
      </c>
      <c r="D67" s="133">
        <v>3</v>
      </c>
      <c r="E67" s="111" t="s">
        <v>331</v>
      </c>
      <c r="F67" s="110" t="s">
        <v>117</v>
      </c>
      <c r="G67" s="203">
        <v>230.63</v>
      </c>
      <c r="H67" s="203">
        <v>46.3</v>
      </c>
      <c r="I67" s="202">
        <f t="shared" si="0"/>
        <v>20.075445518796339</v>
      </c>
      <c r="J67" s="109"/>
    </row>
    <row r="68" spans="1:10" s="132" customFormat="1" ht="12" customHeight="1">
      <c r="A68" s="141" t="s">
        <v>330</v>
      </c>
      <c r="B68" s="137">
        <v>911</v>
      </c>
      <c r="C68" s="115">
        <v>0</v>
      </c>
      <c r="D68" s="115">
        <v>0</v>
      </c>
      <c r="E68" s="117">
        <v>0</v>
      </c>
      <c r="F68" s="116">
        <v>0</v>
      </c>
      <c r="G68" s="201">
        <v>2130.65</v>
      </c>
      <c r="H68" s="201">
        <f>H69</f>
        <v>650.69999999999993</v>
      </c>
      <c r="I68" s="202">
        <f t="shared" si="0"/>
        <v>30.539976063642545</v>
      </c>
      <c r="J68" s="121"/>
    </row>
    <row r="69" spans="1:10" ht="12" customHeight="1">
      <c r="A69" s="142" t="s">
        <v>271</v>
      </c>
      <c r="B69" s="112">
        <v>911</v>
      </c>
      <c r="C69" s="133">
        <v>1</v>
      </c>
      <c r="D69" s="133">
        <v>0</v>
      </c>
      <c r="E69" s="111">
        <v>0</v>
      </c>
      <c r="F69" s="110">
        <v>0</v>
      </c>
      <c r="G69" s="203">
        <v>2130.65</v>
      </c>
      <c r="H69" s="203">
        <f>H70</f>
        <v>650.69999999999993</v>
      </c>
      <c r="I69" s="202">
        <f t="shared" si="0"/>
        <v>30.539976063642545</v>
      </c>
      <c r="J69" s="109"/>
    </row>
    <row r="70" spans="1:10" ht="32.25" customHeight="1">
      <c r="A70" s="142" t="s">
        <v>303</v>
      </c>
      <c r="B70" s="112">
        <v>911</v>
      </c>
      <c r="C70" s="133">
        <v>1</v>
      </c>
      <c r="D70" s="133">
        <v>6</v>
      </c>
      <c r="E70" s="111">
        <v>0</v>
      </c>
      <c r="F70" s="110">
        <v>0</v>
      </c>
      <c r="G70" s="203">
        <v>2130.65</v>
      </c>
      <c r="H70" s="203">
        <f>H71+H84</f>
        <v>650.69999999999993</v>
      </c>
      <c r="I70" s="202">
        <f t="shared" si="0"/>
        <v>30.539976063642545</v>
      </c>
      <c r="J70" s="109"/>
    </row>
    <row r="71" spans="1:10" ht="21.75" customHeight="1">
      <c r="A71" s="142" t="s">
        <v>543</v>
      </c>
      <c r="B71" s="112">
        <v>911</v>
      </c>
      <c r="C71" s="133">
        <v>1</v>
      </c>
      <c r="D71" s="133">
        <v>6</v>
      </c>
      <c r="E71" s="111" t="s">
        <v>544</v>
      </c>
      <c r="F71" s="110">
        <v>0</v>
      </c>
      <c r="G71" s="203">
        <v>264.05</v>
      </c>
      <c r="H71" s="203">
        <f>H72</f>
        <v>14.4</v>
      </c>
      <c r="I71" s="202">
        <f t="shared" si="0"/>
        <v>5.4535125923120615</v>
      </c>
      <c r="J71" s="109"/>
    </row>
    <row r="72" spans="1:10" ht="21.75" customHeight="1">
      <c r="A72" s="142" t="s">
        <v>546</v>
      </c>
      <c r="B72" s="112">
        <v>911</v>
      </c>
      <c r="C72" s="133">
        <v>1</v>
      </c>
      <c r="D72" s="133">
        <v>6</v>
      </c>
      <c r="E72" s="111" t="s">
        <v>545</v>
      </c>
      <c r="F72" s="110">
        <v>0</v>
      </c>
      <c r="G72" s="203">
        <v>264.05</v>
      </c>
      <c r="H72" s="203">
        <f>H73</f>
        <v>14.4</v>
      </c>
      <c r="I72" s="202">
        <f t="shared" si="0"/>
        <v>5.4535125923120615</v>
      </c>
      <c r="J72" s="109"/>
    </row>
    <row r="73" spans="1:10" ht="21.75" customHeight="1">
      <c r="A73" s="142" t="s">
        <v>181</v>
      </c>
      <c r="B73" s="112">
        <v>911</v>
      </c>
      <c r="C73" s="133">
        <v>1</v>
      </c>
      <c r="D73" s="133">
        <v>6</v>
      </c>
      <c r="E73" s="111" t="s">
        <v>329</v>
      </c>
      <c r="F73" s="110">
        <v>0</v>
      </c>
      <c r="G73" s="203">
        <v>264.05</v>
      </c>
      <c r="H73" s="203">
        <f>H77</f>
        <v>14.4</v>
      </c>
      <c r="I73" s="202">
        <f t="shared" si="0"/>
        <v>5.4535125923120615</v>
      </c>
      <c r="J73" s="109"/>
    </row>
    <row r="74" spans="1:10" ht="53.25" customHeight="1">
      <c r="A74" s="142" t="s">
        <v>131</v>
      </c>
      <c r="B74" s="112">
        <v>911</v>
      </c>
      <c r="C74" s="133">
        <v>1</v>
      </c>
      <c r="D74" s="133">
        <v>6</v>
      </c>
      <c r="E74" s="111" t="s">
        <v>329</v>
      </c>
      <c r="F74" s="110" t="s">
        <v>130</v>
      </c>
      <c r="G74" s="203">
        <v>6.75</v>
      </c>
      <c r="H74" s="203"/>
      <c r="I74" s="202">
        <f t="shared" si="0"/>
        <v>0</v>
      </c>
      <c r="J74" s="109"/>
    </row>
    <row r="75" spans="1:10" ht="21.75" customHeight="1">
      <c r="A75" s="142" t="s">
        <v>123</v>
      </c>
      <c r="B75" s="112">
        <v>911</v>
      </c>
      <c r="C75" s="133">
        <v>1</v>
      </c>
      <c r="D75" s="133">
        <v>6</v>
      </c>
      <c r="E75" s="111" t="s">
        <v>329</v>
      </c>
      <c r="F75" s="110" t="s">
        <v>122</v>
      </c>
      <c r="G75" s="203">
        <v>6.75</v>
      </c>
      <c r="H75" s="203"/>
      <c r="I75" s="202">
        <f t="shared" si="0"/>
        <v>0</v>
      </c>
      <c r="J75" s="109"/>
    </row>
    <row r="76" spans="1:10" ht="32.25" customHeight="1">
      <c r="A76" s="142" t="s">
        <v>141</v>
      </c>
      <c r="B76" s="112">
        <v>911</v>
      </c>
      <c r="C76" s="133">
        <v>1</v>
      </c>
      <c r="D76" s="133">
        <v>6</v>
      </c>
      <c r="E76" s="111" t="s">
        <v>329</v>
      </c>
      <c r="F76" s="110" t="s">
        <v>140</v>
      </c>
      <c r="G76" s="203">
        <v>6.75</v>
      </c>
      <c r="H76" s="203"/>
      <c r="I76" s="202">
        <f t="shared" si="0"/>
        <v>0</v>
      </c>
      <c r="J76" s="109"/>
    </row>
    <row r="77" spans="1:10" ht="21.75" customHeight="1">
      <c r="A77" s="142" t="s">
        <v>139</v>
      </c>
      <c r="B77" s="112">
        <v>911</v>
      </c>
      <c r="C77" s="133">
        <v>1</v>
      </c>
      <c r="D77" s="133">
        <v>6</v>
      </c>
      <c r="E77" s="111" t="s">
        <v>329</v>
      </c>
      <c r="F77" s="110" t="s">
        <v>138</v>
      </c>
      <c r="G77" s="203">
        <v>255.3</v>
      </c>
      <c r="H77" s="203">
        <f>H78</f>
        <v>14.4</v>
      </c>
      <c r="I77" s="202">
        <f t="shared" si="0"/>
        <v>5.64042303172738</v>
      </c>
      <c r="J77" s="109"/>
    </row>
    <row r="78" spans="1:10" ht="21.75" customHeight="1">
      <c r="A78" s="142" t="s">
        <v>137</v>
      </c>
      <c r="B78" s="112">
        <v>911</v>
      </c>
      <c r="C78" s="133">
        <v>1</v>
      </c>
      <c r="D78" s="133">
        <v>6</v>
      </c>
      <c r="E78" s="111" t="s">
        <v>329</v>
      </c>
      <c r="F78" s="110" t="s">
        <v>136</v>
      </c>
      <c r="G78" s="203">
        <v>255.3</v>
      </c>
      <c r="H78" s="203">
        <f>H79+H80</f>
        <v>14.4</v>
      </c>
      <c r="I78" s="202">
        <f t="shared" si="0"/>
        <v>5.64042303172738</v>
      </c>
      <c r="J78" s="109"/>
    </row>
    <row r="79" spans="1:10" ht="21.75" customHeight="1">
      <c r="A79" s="142" t="s">
        <v>552</v>
      </c>
      <c r="B79" s="112">
        <v>911</v>
      </c>
      <c r="C79" s="133">
        <v>1</v>
      </c>
      <c r="D79" s="133">
        <v>6</v>
      </c>
      <c r="E79" s="111" t="s">
        <v>329</v>
      </c>
      <c r="F79" s="110" t="s">
        <v>551</v>
      </c>
      <c r="G79" s="203">
        <v>29</v>
      </c>
      <c r="H79" s="203">
        <v>4.4000000000000004</v>
      </c>
      <c r="I79" s="202">
        <f t="shared" si="0"/>
        <v>15.17241379310345</v>
      </c>
      <c r="J79" s="109"/>
    </row>
    <row r="80" spans="1:10" ht="12" customHeight="1">
      <c r="A80" s="142" t="s">
        <v>135</v>
      </c>
      <c r="B80" s="112">
        <v>911</v>
      </c>
      <c r="C80" s="133">
        <v>1</v>
      </c>
      <c r="D80" s="133">
        <v>6</v>
      </c>
      <c r="E80" s="111" t="s">
        <v>329</v>
      </c>
      <c r="F80" s="110" t="s">
        <v>133</v>
      </c>
      <c r="G80" s="203">
        <v>226.3</v>
      </c>
      <c r="H80" s="203">
        <v>10</v>
      </c>
      <c r="I80" s="202">
        <f t="shared" si="0"/>
        <v>4.4189129474149356</v>
      </c>
      <c r="J80" s="109"/>
    </row>
    <row r="81" spans="1:10" ht="12" customHeight="1">
      <c r="A81" s="142" t="s">
        <v>178</v>
      </c>
      <c r="B81" s="112">
        <v>911</v>
      </c>
      <c r="C81" s="133">
        <v>1</v>
      </c>
      <c r="D81" s="133">
        <v>6</v>
      </c>
      <c r="E81" s="111" t="s">
        <v>329</v>
      </c>
      <c r="F81" s="110" t="s">
        <v>177</v>
      </c>
      <c r="G81" s="203">
        <v>2</v>
      </c>
      <c r="H81" s="203"/>
      <c r="I81" s="202">
        <f t="shared" ref="I81:I144" si="1">H81/G81*100</f>
        <v>0</v>
      </c>
      <c r="J81" s="109"/>
    </row>
    <row r="82" spans="1:10" ht="12" customHeight="1">
      <c r="A82" s="142" t="s">
        <v>600</v>
      </c>
      <c r="B82" s="112">
        <v>911</v>
      </c>
      <c r="C82" s="133">
        <v>1</v>
      </c>
      <c r="D82" s="133">
        <v>6</v>
      </c>
      <c r="E82" s="111" t="s">
        <v>329</v>
      </c>
      <c r="F82" s="110" t="s">
        <v>599</v>
      </c>
      <c r="G82" s="203">
        <v>2</v>
      </c>
      <c r="H82" s="203"/>
      <c r="I82" s="202">
        <f t="shared" si="1"/>
        <v>0</v>
      </c>
      <c r="J82" s="109"/>
    </row>
    <row r="83" spans="1:10" ht="21.75" customHeight="1">
      <c r="A83" s="142" t="s">
        <v>598</v>
      </c>
      <c r="B83" s="112">
        <v>911</v>
      </c>
      <c r="C83" s="133">
        <v>1</v>
      </c>
      <c r="D83" s="133">
        <v>6</v>
      </c>
      <c r="E83" s="111" t="s">
        <v>329</v>
      </c>
      <c r="F83" s="110" t="s">
        <v>597</v>
      </c>
      <c r="G83" s="203">
        <v>2</v>
      </c>
      <c r="H83" s="203"/>
      <c r="I83" s="202">
        <f t="shared" si="1"/>
        <v>0</v>
      </c>
      <c r="J83" s="109"/>
    </row>
    <row r="84" spans="1:10" ht="21.75" customHeight="1">
      <c r="A84" s="142" t="s">
        <v>543</v>
      </c>
      <c r="B84" s="112">
        <v>911</v>
      </c>
      <c r="C84" s="133">
        <v>1</v>
      </c>
      <c r="D84" s="133">
        <v>6</v>
      </c>
      <c r="E84" s="111" t="s">
        <v>544</v>
      </c>
      <c r="F84" s="110">
        <v>0</v>
      </c>
      <c r="G84" s="203">
        <v>1866.6</v>
      </c>
      <c r="H84" s="203">
        <f>H85</f>
        <v>636.29999999999995</v>
      </c>
      <c r="I84" s="202">
        <f t="shared" si="1"/>
        <v>34.088717454194793</v>
      </c>
      <c r="J84" s="109"/>
    </row>
    <row r="85" spans="1:10" ht="21.75" customHeight="1">
      <c r="A85" s="142" t="s">
        <v>546</v>
      </c>
      <c r="B85" s="112">
        <v>911</v>
      </c>
      <c r="C85" s="133">
        <v>1</v>
      </c>
      <c r="D85" s="133">
        <v>6</v>
      </c>
      <c r="E85" s="111" t="s">
        <v>545</v>
      </c>
      <c r="F85" s="110">
        <v>0</v>
      </c>
      <c r="G85" s="203">
        <v>1866.6</v>
      </c>
      <c r="H85" s="203">
        <f>H86</f>
        <v>636.29999999999995</v>
      </c>
      <c r="I85" s="202">
        <f t="shared" si="1"/>
        <v>34.088717454194793</v>
      </c>
      <c r="J85" s="109"/>
    </row>
    <row r="86" spans="1:10" ht="21.75" customHeight="1">
      <c r="A86" s="142" t="s">
        <v>132</v>
      </c>
      <c r="B86" s="112">
        <v>911</v>
      </c>
      <c r="C86" s="133">
        <v>1</v>
      </c>
      <c r="D86" s="133">
        <v>6</v>
      </c>
      <c r="E86" s="111" t="s">
        <v>328</v>
      </c>
      <c r="F86" s="110">
        <v>0</v>
      </c>
      <c r="G86" s="203">
        <v>1866.6</v>
      </c>
      <c r="H86" s="203">
        <f>H87</f>
        <v>636.29999999999995</v>
      </c>
      <c r="I86" s="202">
        <f t="shared" si="1"/>
        <v>34.088717454194793</v>
      </c>
      <c r="J86" s="109"/>
    </row>
    <row r="87" spans="1:10" ht="53.25" customHeight="1">
      <c r="A87" s="142" t="s">
        <v>131</v>
      </c>
      <c r="B87" s="112">
        <v>911</v>
      </c>
      <c r="C87" s="133">
        <v>1</v>
      </c>
      <c r="D87" s="133">
        <v>6</v>
      </c>
      <c r="E87" s="111" t="s">
        <v>328</v>
      </c>
      <c r="F87" s="110" t="s">
        <v>130</v>
      </c>
      <c r="G87" s="203">
        <v>1866.6</v>
      </c>
      <c r="H87" s="203">
        <f>H88</f>
        <v>636.29999999999995</v>
      </c>
      <c r="I87" s="202">
        <f t="shared" si="1"/>
        <v>34.088717454194793</v>
      </c>
      <c r="J87" s="109"/>
    </row>
    <row r="88" spans="1:10" ht="21.75" customHeight="1">
      <c r="A88" s="142" t="s">
        <v>123</v>
      </c>
      <c r="B88" s="112">
        <v>911</v>
      </c>
      <c r="C88" s="133">
        <v>1</v>
      </c>
      <c r="D88" s="133">
        <v>6</v>
      </c>
      <c r="E88" s="111" t="s">
        <v>328</v>
      </c>
      <c r="F88" s="110" t="s">
        <v>122</v>
      </c>
      <c r="G88" s="203">
        <v>1866.6</v>
      </c>
      <c r="H88" s="203">
        <f>H89+H90</f>
        <v>636.29999999999995</v>
      </c>
      <c r="I88" s="202">
        <f t="shared" si="1"/>
        <v>34.088717454194793</v>
      </c>
      <c r="J88" s="109"/>
    </row>
    <row r="89" spans="1:10" ht="32.25" customHeight="1">
      <c r="A89" s="142" t="s">
        <v>121</v>
      </c>
      <c r="B89" s="112">
        <v>911</v>
      </c>
      <c r="C89" s="133">
        <v>1</v>
      </c>
      <c r="D89" s="133">
        <v>6</v>
      </c>
      <c r="E89" s="111" t="s">
        <v>328</v>
      </c>
      <c r="F89" s="110" t="s">
        <v>120</v>
      </c>
      <c r="G89" s="203">
        <v>1433.64</v>
      </c>
      <c r="H89" s="203">
        <v>471.5</v>
      </c>
      <c r="I89" s="202">
        <f t="shared" si="1"/>
        <v>32.88831226807288</v>
      </c>
      <c r="J89" s="109"/>
    </row>
    <row r="90" spans="1:10" ht="32.25" customHeight="1">
      <c r="A90" s="142" t="s">
        <v>119</v>
      </c>
      <c r="B90" s="112">
        <v>911</v>
      </c>
      <c r="C90" s="133">
        <v>1</v>
      </c>
      <c r="D90" s="133">
        <v>6</v>
      </c>
      <c r="E90" s="111" t="s">
        <v>328</v>
      </c>
      <c r="F90" s="110" t="s">
        <v>117</v>
      </c>
      <c r="G90" s="203">
        <v>432.96</v>
      </c>
      <c r="H90" s="203">
        <v>164.8</v>
      </c>
      <c r="I90" s="202">
        <f t="shared" si="1"/>
        <v>38.063562453806362</v>
      </c>
      <c r="J90" s="109"/>
    </row>
    <row r="91" spans="1:10" s="132" customFormat="1" ht="21.75" customHeight="1">
      <c r="A91" s="141" t="s">
        <v>327</v>
      </c>
      <c r="B91" s="137">
        <v>948</v>
      </c>
      <c r="C91" s="115">
        <v>0</v>
      </c>
      <c r="D91" s="115">
        <v>0</v>
      </c>
      <c r="E91" s="117">
        <v>0</v>
      </c>
      <c r="F91" s="116">
        <v>0</v>
      </c>
      <c r="G91" s="201">
        <v>151418.82</v>
      </c>
      <c r="H91" s="201">
        <f>H92</f>
        <v>36691.4</v>
      </c>
      <c r="I91" s="202">
        <f t="shared" si="1"/>
        <v>24.231730243307933</v>
      </c>
      <c r="J91" s="121"/>
    </row>
    <row r="92" spans="1:10" ht="12" customHeight="1">
      <c r="A92" s="142" t="s">
        <v>116</v>
      </c>
      <c r="B92" s="112">
        <v>948</v>
      </c>
      <c r="C92" s="133">
        <v>10</v>
      </c>
      <c r="D92" s="133">
        <v>0</v>
      </c>
      <c r="E92" s="111">
        <v>0</v>
      </c>
      <c r="F92" s="110">
        <v>0</v>
      </c>
      <c r="G92" s="203">
        <v>151418.82</v>
      </c>
      <c r="H92" s="203">
        <f>H93+H100+H173+H190</f>
        <v>36691.4</v>
      </c>
      <c r="I92" s="202">
        <f t="shared" si="1"/>
        <v>24.231730243307933</v>
      </c>
      <c r="J92" s="109"/>
    </row>
    <row r="93" spans="1:10" ht="12" customHeight="1">
      <c r="A93" s="142" t="s">
        <v>326</v>
      </c>
      <c r="B93" s="112">
        <v>948</v>
      </c>
      <c r="C93" s="133">
        <v>10</v>
      </c>
      <c r="D93" s="133">
        <v>1</v>
      </c>
      <c r="E93" s="111">
        <v>0</v>
      </c>
      <c r="F93" s="110">
        <v>0</v>
      </c>
      <c r="G93" s="203">
        <v>350</v>
      </c>
      <c r="H93" s="203">
        <f t="shared" ref="H93:H98" si="2">H94</f>
        <v>229.5</v>
      </c>
      <c r="I93" s="202">
        <f t="shared" si="1"/>
        <v>65.571428571428569</v>
      </c>
      <c r="J93" s="109"/>
    </row>
    <row r="94" spans="1:10" ht="21.75" customHeight="1">
      <c r="A94" s="142" t="s">
        <v>395</v>
      </c>
      <c r="B94" s="112">
        <v>948</v>
      </c>
      <c r="C94" s="133">
        <v>10</v>
      </c>
      <c r="D94" s="133">
        <v>1</v>
      </c>
      <c r="E94" s="111" t="s">
        <v>394</v>
      </c>
      <c r="F94" s="110">
        <v>0</v>
      </c>
      <c r="G94" s="203">
        <v>350</v>
      </c>
      <c r="H94" s="203">
        <f t="shared" si="2"/>
        <v>229.5</v>
      </c>
      <c r="I94" s="202">
        <f t="shared" si="1"/>
        <v>65.571428571428569</v>
      </c>
      <c r="J94" s="109"/>
    </row>
    <row r="95" spans="1:10" ht="32.25" customHeight="1">
      <c r="A95" s="142" t="s">
        <v>403</v>
      </c>
      <c r="B95" s="112">
        <v>948</v>
      </c>
      <c r="C95" s="133">
        <v>10</v>
      </c>
      <c r="D95" s="133">
        <v>1</v>
      </c>
      <c r="E95" s="111" t="s">
        <v>402</v>
      </c>
      <c r="F95" s="110">
        <v>0</v>
      </c>
      <c r="G95" s="203">
        <v>350</v>
      </c>
      <c r="H95" s="203">
        <f t="shared" si="2"/>
        <v>229.5</v>
      </c>
      <c r="I95" s="202">
        <f t="shared" si="1"/>
        <v>65.571428571428569</v>
      </c>
      <c r="J95" s="109"/>
    </row>
    <row r="96" spans="1:10" ht="12" customHeight="1">
      <c r="A96" s="142" t="s">
        <v>441</v>
      </c>
      <c r="B96" s="112">
        <v>948</v>
      </c>
      <c r="C96" s="133">
        <v>10</v>
      </c>
      <c r="D96" s="133">
        <v>1</v>
      </c>
      <c r="E96" s="111" t="s">
        <v>440</v>
      </c>
      <c r="F96" s="110">
        <v>0</v>
      </c>
      <c r="G96" s="203">
        <v>350</v>
      </c>
      <c r="H96" s="203">
        <f t="shared" si="2"/>
        <v>229.5</v>
      </c>
      <c r="I96" s="202">
        <f t="shared" si="1"/>
        <v>65.571428571428569</v>
      </c>
      <c r="J96" s="109"/>
    </row>
    <row r="97" spans="1:10" ht="12" customHeight="1">
      <c r="A97" s="142" t="s">
        <v>173</v>
      </c>
      <c r="B97" s="112">
        <v>948</v>
      </c>
      <c r="C97" s="133">
        <v>10</v>
      </c>
      <c r="D97" s="133">
        <v>1</v>
      </c>
      <c r="E97" s="111" t="s">
        <v>440</v>
      </c>
      <c r="F97" s="110" t="s">
        <v>172</v>
      </c>
      <c r="G97" s="203">
        <v>350</v>
      </c>
      <c r="H97" s="203">
        <f t="shared" si="2"/>
        <v>229.5</v>
      </c>
      <c r="I97" s="202">
        <f t="shared" si="1"/>
        <v>65.571428571428569</v>
      </c>
      <c r="J97" s="109"/>
    </row>
    <row r="98" spans="1:10" ht="12" customHeight="1">
      <c r="A98" s="142" t="s">
        <v>195</v>
      </c>
      <c r="B98" s="112">
        <v>948</v>
      </c>
      <c r="C98" s="133">
        <v>10</v>
      </c>
      <c r="D98" s="133">
        <v>1</v>
      </c>
      <c r="E98" s="111" t="s">
        <v>440</v>
      </c>
      <c r="F98" s="110" t="s">
        <v>194</v>
      </c>
      <c r="G98" s="203">
        <v>350</v>
      </c>
      <c r="H98" s="203">
        <f t="shared" si="2"/>
        <v>229.5</v>
      </c>
      <c r="I98" s="202">
        <f t="shared" si="1"/>
        <v>65.571428571428569</v>
      </c>
      <c r="J98" s="109"/>
    </row>
    <row r="99" spans="1:10" ht="12" customHeight="1">
      <c r="A99" s="142" t="s">
        <v>325</v>
      </c>
      <c r="B99" s="112">
        <v>948</v>
      </c>
      <c r="C99" s="133">
        <v>10</v>
      </c>
      <c r="D99" s="133">
        <v>1</v>
      </c>
      <c r="E99" s="111" t="s">
        <v>440</v>
      </c>
      <c r="F99" s="110" t="s">
        <v>323</v>
      </c>
      <c r="G99" s="203">
        <v>350</v>
      </c>
      <c r="H99" s="203">
        <v>229.5</v>
      </c>
      <c r="I99" s="202">
        <f t="shared" si="1"/>
        <v>65.571428571428569</v>
      </c>
      <c r="J99" s="109"/>
    </row>
    <row r="100" spans="1:10" ht="12" customHeight="1">
      <c r="A100" s="142" t="s">
        <v>115</v>
      </c>
      <c r="B100" s="112">
        <v>948</v>
      </c>
      <c r="C100" s="133">
        <v>10</v>
      </c>
      <c r="D100" s="133">
        <v>3</v>
      </c>
      <c r="E100" s="111">
        <v>0</v>
      </c>
      <c r="F100" s="110">
        <v>0</v>
      </c>
      <c r="G100" s="203">
        <v>69384</v>
      </c>
      <c r="H100" s="203">
        <f>H101+H112</f>
        <v>18640.699999999997</v>
      </c>
      <c r="I100" s="202">
        <f t="shared" si="1"/>
        <v>26.86599215957569</v>
      </c>
      <c r="J100" s="109"/>
    </row>
    <row r="101" spans="1:10" ht="21.75" customHeight="1">
      <c r="A101" s="142" t="s">
        <v>395</v>
      </c>
      <c r="B101" s="112">
        <v>948</v>
      </c>
      <c r="C101" s="133">
        <v>10</v>
      </c>
      <c r="D101" s="133">
        <v>3</v>
      </c>
      <c r="E101" s="111" t="s">
        <v>394</v>
      </c>
      <c r="F101" s="110">
        <v>0</v>
      </c>
      <c r="G101" s="203">
        <v>11519</v>
      </c>
      <c r="H101" s="203">
        <v>4074.5</v>
      </c>
      <c r="I101" s="202">
        <f t="shared" si="1"/>
        <v>35.371994096709784</v>
      </c>
      <c r="J101" s="109"/>
    </row>
    <row r="102" spans="1:10" ht="32.25" customHeight="1">
      <c r="A102" s="142" t="s">
        <v>403</v>
      </c>
      <c r="B102" s="112">
        <v>948</v>
      </c>
      <c r="C102" s="133">
        <v>10</v>
      </c>
      <c r="D102" s="133">
        <v>3</v>
      </c>
      <c r="E102" s="111" t="s">
        <v>402</v>
      </c>
      <c r="F102" s="110">
        <v>0</v>
      </c>
      <c r="G102" s="203">
        <v>11519</v>
      </c>
      <c r="H102" s="203">
        <v>4074.5</v>
      </c>
      <c r="I102" s="202">
        <f t="shared" si="1"/>
        <v>35.371994096709784</v>
      </c>
      <c r="J102" s="109"/>
    </row>
    <row r="103" spans="1:10" ht="21.75" customHeight="1">
      <c r="A103" s="142" t="s">
        <v>41</v>
      </c>
      <c r="B103" s="112">
        <v>948</v>
      </c>
      <c r="C103" s="133">
        <v>10</v>
      </c>
      <c r="D103" s="133">
        <v>3</v>
      </c>
      <c r="E103" s="111" t="s">
        <v>439</v>
      </c>
      <c r="F103" s="110">
        <v>0</v>
      </c>
      <c r="G103" s="203">
        <v>11519</v>
      </c>
      <c r="H103" s="203">
        <f>H104+H107</f>
        <v>4074.5</v>
      </c>
      <c r="I103" s="202">
        <f t="shared" si="1"/>
        <v>35.371994096709784</v>
      </c>
      <c r="J103" s="109"/>
    </row>
    <row r="104" spans="1:10" ht="21.75" customHeight="1">
      <c r="A104" s="142" t="s">
        <v>139</v>
      </c>
      <c r="B104" s="112">
        <v>948</v>
      </c>
      <c r="C104" s="133">
        <v>10</v>
      </c>
      <c r="D104" s="133">
        <v>3</v>
      </c>
      <c r="E104" s="111" t="s">
        <v>439</v>
      </c>
      <c r="F104" s="110" t="s">
        <v>138</v>
      </c>
      <c r="G104" s="203">
        <v>335.505</v>
      </c>
      <c r="H104" s="203">
        <v>55.4</v>
      </c>
      <c r="I104" s="202">
        <f t="shared" si="1"/>
        <v>16.512421573448979</v>
      </c>
      <c r="J104" s="109"/>
    </row>
    <row r="105" spans="1:10" ht="21.75" customHeight="1">
      <c r="A105" s="142" t="s">
        <v>137</v>
      </c>
      <c r="B105" s="112">
        <v>948</v>
      </c>
      <c r="C105" s="133">
        <v>10</v>
      </c>
      <c r="D105" s="133">
        <v>3</v>
      </c>
      <c r="E105" s="111" t="s">
        <v>439</v>
      </c>
      <c r="F105" s="110" t="s">
        <v>136</v>
      </c>
      <c r="G105" s="203">
        <v>335.505</v>
      </c>
      <c r="H105" s="203">
        <v>55.4</v>
      </c>
      <c r="I105" s="202">
        <f t="shared" si="1"/>
        <v>16.512421573448979</v>
      </c>
      <c r="J105" s="109"/>
    </row>
    <row r="106" spans="1:10" ht="12" customHeight="1">
      <c r="A106" s="142" t="s">
        <v>135</v>
      </c>
      <c r="B106" s="112">
        <v>948</v>
      </c>
      <c r="C106" s="133">
        <v>10</v>
      </c>
      <c r="D106" s="133">
        <v>3</v>
      </c>
      <c r="E106" s="111" t="s">
        <v>439</v>
      </c>
      <c r="F106" s="110" t="s">
        <v>133</v>
      </c>
      <c r="G106" s="203">
        <v>335.505</v>
      </c>
      <c r="H106" s="203">
        <v>55.4</v>
      </c>
      <c r="I106" s="202">
        <f t="shared" si="1"/>
        <v>16.512421573448979</v>
      </c>
      <c r="J106" s="109"/>
    </row>
    <row r="107" spans="1:10" ht="12" customHeight="1">
      <c r="A107" s="142" t="s">
        <v>173</v>
      </c>
      <c r="B107" s="112">
        <v>948</v>
      </c>
      <c r="C107" s="133">
        <v>10</v>
      </c>
      <c r="D107" s="133">
        <v>3</v>
      </c>
      <c r="E107" s="111" t="s">
        <v>439</v>
      </c>
      <c r="F107" s="110" t="s">
        <v>172</v>
      </c>
      <c r="G107" s="203">
        <v>11183.495000000001</v>
      </c>
      <c r="H107" s="203">
        <f>H109+H111</f>
        <v>4019.1</v>
      </c>
      <c r="I107" s="202">
        <f t="shared" si="1"/>
        <v>35.937781525363938</v>
      </c>
      <c r="J107" s="109"/>
    </row>
    <row r="108" spans="1:10" ht="12" customHeight="1">
      <c r="A108" s="142" t="s">
        <v>195</v>
      </c>
      <c r="B108" s="112">
        <v>948</v>
      </c>
      <c r="C108" s="133">
        <v>10</v>
      </c>
      <c r="D108" s="133">
        <v>3</v>
      </c>
      <c r="E108" s="111" t="s">
        <v>439</v>
      </c>
      <c r="F108" s="110" t="s">
        <v>194</v>
      </c>
      <c r="G108" s="203">
        <v>2683.97</v>
      </c>
      <c r="H108" s="203">
        <v>2674.6</v>
      </c>
      <c r="I108" s="202">
        <f t="shared" si="1"/>
        <v>99.650890285658932</v>
      </c>
      <c r="J108" s="109"/>
    </row>
    <row r="109" spans="1:10" ht="21.75" customHeight="1">
      <c r="A109" s="142" t="s">
        <v>193</v>
      </c>
      <c r="B109" s="112">
        <v>948</v>
      </c>
      <c r="C109" s="133">
        <v>10</v>
      </c>
      <c r="D109" s="133">
        <v>3</v>
      </c>
      <c r="E109" s="111" t="s">
        <v>439</v>
      </c>
      <c r="F109" s="110" t="s">
        <v>191</v>
      </c>
      <c r="G109" s="203">
        <v>2683.97</v>
      </c>
      <c r="H109" s="203">
        <v>2674.6</v>
      </c>
      <c r="I109" s="202">
        <f t="shared" si="1"/>
        <v>99.650890285658932</v>
      </c>
      <c r="J109" s="109"/>
    </row>
    <row r="110" spans="1:10" ht="21.75" customHeight="1">
      <c r="A110" s="142" t="s">
        <v>171</v>
      </c>
      <c r="B110" s="112">
        <v>948</v>
      </c>
      <c r="C110" s="133">
        <v>10</v>
      </c>
      <c r="D110" s="133">
        <v>3</v>
      </c>
      <c r="E110" s="111" t="s">
        <v>439</v>
      </c>
      <c r="F110" s="110" t="s">
        <v>170</v>
      </c>
      <c r="G110" s="203">
        <f>11183.495-2683.97</f>
        <v>8499.5250000000015</v>
      </c>
      <c r="H110" s="203">
        <v>1344.5</v>
      </c>
      <c r="I110" s="202">
        <f t="shared" si="1"/>
        <v>15.818531035557868</v>
      </c>
      <c r="J110" s="109"/>
    </row>
    <row r="111" spans="1:10" ht="21.75" customHeight="1">
      <c r="A111" s="142" t="s">
        <v>313</v>
      </c>
      <c r="B111" s="112">
        <v>948</v>
      </c>
      <c r="C111" s="133">
        <v>10</v>
      </c>
      <c r="D111" s="133">
        <v>3</v>
      </c>
      <c r="E111" s="111" t="s">
        <v>439</v>
      </c>
      <c r="F111" s="110" t="s">
        <v>311</v>
      </c>
      <c r="G111" s="203">
        <f>11183.495-2683.97</f>
        <v>8499.5250000000015</v>
      </c>
      <c r="H111" s="203">
        <v>1344.5</v>
      </c>
      <c r="I111" s="202">
        <f t="shared" si="1"/>
        <v>15.818531035557868</v>
      </c>
      <c r="J111" s="109"/>
    </row>
    <row r="112" spans="1:10" ht="21.75" customHeight="1">
      <c r="A112" s="142" t="s">
        <v>395</v>
      </c>
      <c r="B112" s="112">
        <v>948</v>
      </c>
      <c r="C112" s="133">
        <v>10</v>
      </c>
      <c r="D112" s="133">
        <v>3</v>
      </c>
      <c r="E112" s="111" t="s">
        <v>394</v>
      </c>
      <c r="F112" s="110">
        <v>0</v>
      </c>
      <c r="G112" s="203">
        <v>57857.599999999999</v>
      </c>
      <c r="H112" s="203">
        <f>H113</f>
        <v>14566.199999999999</v>
      </c>
      <c r="I112" s="202">
        <f t="shared" si="1"/>
        <v>25.175949227067836</v>
      </c>
      <c r="J112" s="109"/>
    </row>
    <row r="113" spans="1:10" ht="32.25" customHeight="1">
      <c r="A113" s="142" t="s">
        <v>403</v>
      </c>
      <c r="B113" s="112">
        <v>948</v>
      </c>
      <c r="C113" s="133">
        <v>10</v>
      </c>
      <c r="D113" s="133">
        <v>3</v>
      </c>
      <c r="E113" s="111" t="s">
        <v>402</v>
      </c>
      <c r="F113" s="110">
        <v>0</v>
      </c>
      <c r="G113" s="203">
        <v>57857.599999999999</v>
      </c>
      <c r="H113" s="203">
        <f>H114+H121+H128+H135+H156+H160</f>
        <v>14566.199999999999</v>
      </c>
      <c r="I113" s="202">
        <f t="shared" si="1"/>
        <v>25.175949227067836</v>
      </c>
      <c r="J113" s="109"/>
    </row>
    <row r="114" spans="1:10" ht="21.75" customHeight="1">
      <c r="A114" s="142" t="s">
        <v>321</v>
      </c>
      <c r="B114" s="112">
        <v>948</v>
      </c>
      <c r="C114" s="133">
        <v>10</v>
      </c>
      <c r="D114" s="133">
        <v>3</v>
      </c>
      <c r="E114" s="111" t="s">
        <v>320</v>
      </c>
      <c r="F114" s="110">
        <v>0</v>
      </c>
      <c r="G114" s="203">
        <v>33500</v>
      </c>
      <c r="H114" s="203">
        <f>H115+H118</f>
        <v>9700</v>
      </c>
      <c r="I114" s="202">
        <f t="shared" si="1"/>
        <v>28.955223880597014</v>
      </c>
      <c r="J114" s="109"/>
    </row>
    <row r="115" spans="1:10" ht="21.75" customHeight="1">
      <c r="A115" s="142" t="s">
        <v>139</v>
      </c>
      <c r="B115" s="112">
        <v>948</v>
      </c>
      <c r="C115" s="133">
        <v>10</v>
      </c>
      <c r="D115" s="133">
        <v>3</v>
      </c>
      <c r="E115" s="111" t="s">
        <v>320</v>
      </c>
      <c r="F115" s="110" t="s">
        <v>138</v>
      </c>
      <c r="G115" s="203">
        <v>502.5</v>
      </c>
      <c r="H115" s="203">
        <v>143.30000000000001</v>
      </c>
      <c r="I115" s="202">
        <f t="shared" si="1"/>
        <v>28.517412935323382</v>
      </c>
      <c r="J115" s="109"/>
    </row>
    <row r="116" spans="1:10" ht="21.75" customHeight="1">
      <c r="A116" s="142" t="s">
        <v>137</v>
      </c>
      <c r="B116" s="112">
        <v>948</v>
      </c>
      <c r="C116" s="133">
        <v>10</v>
      </c>
      <c r="D116" s="133">
        <v>3</v>
      </c>
      <c r="E116" s="111" t="s">
        <v>320</v>
      </c>
      <c r="F116" s="110" t="s">
        <v>136</v>
      </c>
      <c r="G116" s="203">
        <v>502.5</v>
      </c>
      <c r="H116" s="203">
        <v>143.30000000000001</v>
      </c>
      <c r="I116" s="202">
        <f t="shared" si="1"/>
        <v>28.517412935323382</v>
      </c>
      <c r="J116" s="109"/>
    </row>
    <row r="117" spans="1:10" ht="12" customHeight="1">
      <c r="A117" s="142" t="s">
        <v>135</v>
      </c>
      <c r="B117" s="112">
        <v>948</v>
      </c>
      <c r="C117" s="133">
        <v>10</v>
      </c>
      <c r="D117" s="133">
        <v>3</v>
      </c>
      <c r="E117" s="111" t="s">
        <v>320</v>
      </c>
      <c r="F117" s="110" t="s">
        <v>133</v>
      </c>
      <c r="G117" s="203">
        <v>502.5</v>
      </c>
      <c r="H117" s="203">
        <v>143.30000000000001</v>
      </c>
      <c r="I117" s="202">
        <f t="shared" si="1"/>
        <v>28.517412935323382</v>
      </c>
      <c r="J117" s="109"/>
    </row>
    <row r="118" spans="1:10" ht="12" customHeight="1">
      <c r="A118" s="142" t="s">
        <v>173</v>
      </c>
      <c r="B118" s="112">
        <v>948</v>
      </c>
      <c r="C118" s="133">
        <v>10</v>
      </c>
      <c r="D118" s="133">
        <v>3</v>
      </c>
      <c r="E118" s="111" t="s">
        <v>320</v>
      </c>
      <c r="F118" s="110" t="s">
        <v>172</v>
      </c>
      <c r="G118" s="203">
        <v>32997.5</v>
      </c>
      <c r="H118" s="203">
        <v>9556.7000000000007</v>
      </c>
      <c r="I118" s="202">
        <f t="shared" si="1"/>
        <v>28.961891052352449</v>
      </c>
      <c r="J118" s="109"/>
    </row>
    <row r="119" spans="1:10" ht="21.75" customHeight="1">
      <c r="A119" s="142" t="s">
        <v>171</v>
      </c>
      <c r="B119" s="112">
        <v>948</v>
      </c>
      <c r="C119" s="133">
        <v>10</v>
      </c>
      <c r="D119" s="133">
        <v>3</v>
      </c>
      <c r="E119" s="111" t="s">
        <v>320</v>
      </c>
      <c r="F119" s="110" t="s">
        <v>170</v>
      </c>
      <c r="G119" s="203">
        <v>32997.5</v>
      </c>
      <c r="H119" s="203">
        <v>9556.7000000000007</v>
      </c>
      <c r="I119" s="202">
        <f t="shared" si="1"/>
        <v>28.961891052352449</v>
      </c>
      <c r="J119" s="109"/>
    </row>
    <row r="120" spans="1:10" ht="21.75" customHeight="1">
      <c r="A120" s="142" t="s">
        <v>313</v>
      </c>
      <c r="B120" s="112">
        <v>948</v>
      </c>
      <c r="C120" s="133">
        <v>10</v>
      </c>
      <c r="D120" s="133">
        <v>3</v>
      </c>
      <c r="E120" s="111" t="s">
        <v>320</v>
      </c>
      <c r="F120" s="110" t="s">
        <v>311</v>
      </c>
      <c r="G120" s="203">
        <v>32997.5</v>
      </c>
      <c r="H120" s="203">
        <v>9556.7000000000007</v>
      </c>
      <c r="I120" s="202">
        <f t="shared" si="1"/>
        <v>28.961891052352449</v>
      </c>
      <c r="J120" s="109"/>
    </row>
    <row r="121" spans="1:10" ht="21.75" customHeight="1">
      <c r="A121" s="142" t="s">
        <v>438</v>
      </c>
      <c r="B121" s="112">
        <v>948</v>
      </c>
      <c r="C121" s="133">
        <v>10</v>
      </c>
      <c r="D121" s="133">
        <v>3</v>
      </c>
      <c r="E121" s="111" t="s">
        <v>319</v>
      </c>
      <c r="F121" s="110">
        <v>0</v>
      </c>
      <c r="G121" s="203">
        <v>7730.9</v>
      </c>
      <c r="H121" s="203">
        <f>H122+H125</f>
        <v>1849.3</v>
      </c>
      <c r="I121" s="202">
        <f t="shared" si="1"/>
        <v>23.92088890038676</v>
      </c>
      <c r="J121" s="109"/>
    </row>
    <row r="122" spans="1:10" ht="21.75" customHeight="1">
      <c r="A122" s="142" t="s">
        <v>139</v>
      </c>
      <c r="B122" s="112">
        <v>948</v>
      </c>
      <c r="C122" s="133">
        <v>10</v>
      </c>
      <c r="D122" s="133">
        <v>3</v>
      </c>
      <c r="E122" s="111" t="s">
        <v>319</v>
      </c>
      <c r="F122" s="110" t="s">
        <v>138</v>
      </c>
      <c r="G122" s="203">
        <v>225.172</v>
      </c>
      <c r="H122" s="203">
        <v>37.6</v>
      </c>
      <c r="I122" s="202">
        <f t="shared" si="1"/>
        <v>16.698346153162916</v>
      </c>
      <c r="J122" s="109"/>
    </row>
    <row r="123" spans="1:10" ht="21.75" customHeight="1">
      <c r="A123" s="142" t="s">
        <v>137</v>
      </c>
      <c r="B123" s="112">
        <v>948</v>
      </c>
      <c r="C123" s="133">
        <v>10</v>
      </c>
      <c r="D123" s="133">
        <v>3</v>
      </c>
      <c r="E123" s="111" t="s">
        <v>319</v>
      </c>
      <c r="F123" s="110" t="s">
        <v>136</v>
      </c>
      <c r="G123" s="203">
        <v>225.172</v>
      </c>
      <c r="H123" s="203">
        <v>37.6</v>
      </c>
      <c r="I123" s="202">
        <f t="shared" si="1"/>
        <v>16.698346153162916</v>
      </c>
      <c r="J123" s="109"/>
    </row>
    <row r="124" spans="1:10" ht="12" customHeight="1">
      <c r="A124" s="142" t="s">
        <v>135</v>
      </c>
      <c r="B124" s="112">
        <v>948</v>
      </c>
      <c r="C124" s="133">
        <v>10</v>
      </c>
      <c r="D124" s="133">
        <v>3</v>
      </c>
      <c r="E124" s="111" t="s">
        <v>319</v>
      </c>
      <c r="F124" s="110" t="s">
        <v>133</v>
      </c>
      <c r="G124" s="203">
        <v>225.172</v>
      </c>
      <c r="H124" s="203">
        <v>37.6</v>
      </c>
      <c r="I124" s="202">
        <f t="shared" si="1"/>
        <v>16.698346153162916</v>
      </c>
      <c r="J124" s="109"/>
    </row>
    <row r="125" spans="1:10" ht="12" customHeight="1">
      <c r="A125" s="142" t="s">
        <v>173</v>
      </c>
      <c r="B125" s="112">
        <v>948</v>
      </c>
      <c r="C125" s="133">
        <v>10</v>
      </c>
      <c r="D125" s="133">
        <v>3</v>
      </c>
      <c r="E125" s="111" t="s">
        <v>319</v>
      </c>
      <c r="F125" s="110" t="s">
        <v>172</v>
      </c>
      <c r="G125" s="203">
        <v>7505.7280000000001</v>
      </c>
      <c r="H125" s="203">
        <v>1811.7</v>
      </c>
      <c r="I125" s="202">
        <f t="shared" si="1"/>
        <v>24.137565336766801</v>
      </c>
      <c r="J125" s="109"/>
    </row>
    <row r="126" spans="1:10" ht="12" customHeight="1">
      <c r="A126" s="142" t="s">
        <v>195</v>
      </c>
      <c r="B126" s="112">
        <v>948</v>
      </c>
      <c r="C126" s="133">
        <v>10</v>
      </c>
      <c r="D126" s="133">
        <v>3</v>
      </c>
      <c r="E126" s="111" t="s">
        <v>319</v>
      </c>
      <c r="F126" s="110" t="s">
        <v>194</v>
      </c>
      <c r="G126" s="203">
        <v>7505.7280000000001</v>
      </c>
      <c r="H126" s="203">
        <v>1811.7</v>
      </c>
      <c r="I126" s="202">
        <f t="shared" si="1"/>
        <v>24.137565336766801</v>
      </c>
      <c r="J126" s="109"/>
    </row>
    <row r="127" spans="1:10" ht="21.75" customHeight="1">
      <c r="A127" s="142" t="s">
        <v>193</v>
      </c>
      <c r="B127" s="112">
        <v>948</v>
      </c>
      <c r="C127" s="133">
        <v>10</v>
      </c>
      <c r="D127" s="133">
        <v>3</v>
      </c>
      <c r="E127" s="111" t="s">
        <v>319</v>
      </c>
      <c r="F127" s="110" t="s">
        <v>191</v>
      </c>
      <c r="G127" s="203">
        <v>7505.7280000000001</v>
      </c>
      <c r="H127" s="203">
        <v>1811.7</v>
      </c>
      <c r="I127" s="202">
        <f t="shared" si="1"/>
        <v>24.137565336766801</v>
      </c>
      <c r="J127" s="109"/>
    </row>
    <row r="128" spans="1:10" ht="12" customHeight="1">
      <c r="A128" s="142" t="s">
        <v>318</v>
      </c>
      <c r="B128" s="112">
        <v>948</v>
      </c>
      <c r="C128" s="133">
        <v>10</v>
      </c>
      <c r="D128" s="133">
        <v>3</v>
      </c>
      <c r="E128" s="111" t="s">
        <v>317</v>
      </c>
      <c r="F128" s="110">
        <v>0</v>
      </c>
      <c r="G128" s="203">
        <v>15475.8</v>
      </c>
      <c r="H128" s="203">
        <f>H129+H132</f>
        <v>2828.4</v>
      </c>
      <c r="I128" s="202">
        <f t="shared" si="1"/>
        <v>18.276276509130383</v>
      </c>
      <c r="J128" s="109"/>
    </row>
    <row r="129" spans="1:10" ht="21.75" customHeight="1">
      <c r="A129" s="142" t="s">
        <v>139</v>
      </c>
      <c r="B129" s="112">
        <v>948</v>
      </c>
      <c r="C129" s="133">
        <v>10</v>
      </c>
      <c r="D129" s="133">
        <v>3</v>
      </c>
      <c r="E129" s="111" t="s">
        <v>317</v>
      </c>
      <c r="F129" s="110" t="s">
        <v>138</v>
      </c>
      <c r="G129" s="203">
        <v>303.447</v>
      </c>
      <c r="H129" s="203">
        <v>2.5</v>
      </c>
      <c r="I129" s="202">
        <f t="shared" si="1"/>
        <v>0.8238671003503083</v>
      </c>
      <c r="J129" s="109"/>
    </row>
    <row r="130" spans="1:10" ht="21.75" customHeight="1">
      <c r="A130" s="142" t="s">
        <v>137</v>
      </c>
      <c r="B130" s="112">
        <v>948</v>
      </c>
      <c r="C130" s="133">
        <v>10</v>
      </c>
      <c r="D130" s="133">
        <v>3</v>
      </c>
      <c r="E130" s="111" t="s">
        <v>317</v>
      </c>
      <c r="F130" s="110" t="s">
        <v>136</v>
      </c>
      <c r="G130" s="203">
        <v>303.447</v>
      </c>
      <c r="H130" s="203">
        <v>2.5</v>
      </c>
      <c r="I130" s="202">
        <f t="shared" si="1"/>
        <v>0.8238671003503083</v>
      </c>
      <c r="J130" s="109"/>
    </row>
    <row r="131" spans="1:10" ht="12" customHeight="1">
      <c r="A131" s="142" t="s">
        <v>135</v>
      </c>
      <c r="B131" s="112">
        <v>948</v>
      </c>
      <c r="C131" s="133">
        <v>10</v>
      </c>
      <c r="D131" s="133">
        <v>3</v>
      </c>
      <c r="E131" s="111" t="s">
        <v>317</v>
      </c>
      <c r="F131" s="110" t="s">
        <v>133</v>
      </c>
      <c r="G131" s="203">
        <v>303.447</v>
      </c>
      <c r="H131" s="203">
        <v>2.5</v>
      </c>
      <c r="I131" s="202">
        <f t="shared" si="1"/>
        <v>0.8238671003503083</v>
      </c>
      <c r="J131" s="109"/>
    </row>
    <row r="132" spans="1:10" ht="12" customHeight="1">
      <c r="A132" s="142" t="s">
        <v>173</v>
      </c>
      <c r="B132" s="112">
        <v>948</v>
      </c>
      <c r="C132" s="133">
        <v>10</v>
      </c>
      <c r="D132" s="133">
        <v>3</v>
      </c>
      <c r="E132" s="111" t="s">
        <v>317</v>
      </c>
      <c r="F132" s="110" t="s">
        <v>172</v>
      </c>
      <c r="G132" s="203">
        <v>15172.352999999999</v>
      </c>
      <c r="H132" s="203">
        <v>2825.9</v>
      </c>
      <c r="I132" s="202">
        <f t="shared" si="1"/>
        <v>18.625324628289363</v>
      </c>
      <c r="J132" s="109"/>
    </row>
    <row r="133" spans="1:10" ht="12" customHeight="1">
      <c r="A133" s="142" t="s">
        <v>195</v>
      </c>
      <c r="B133" s="112">
        <v>948</v>
      </c>
      <c r="C133" s="133">
        <v>10</v>
      </c>
      <c r="D133" s="133">
        <v>3</v>
      </c>
      <c r="E133" s="111" t="s">
        <v>317</v>
      </c>
      <c r="F133" s="110" t="s">
        <v>194</v>
      </c>
      <c r="G133" s="203">
        <v>15172.352999999999</v>
      </c>
      <c r="H133" s="203">
        <v>2825.9</v>
      </c>
      <c r="I133" s="202">
        <f t="shared" si="1"/>
        <v>18.625324628289363</v>
      </c>
      <c r="J133" s="109"/>
    </row>
    <row r="134" spans="1:10" ht="21.75" customHeight="1">
      <c r="A134" s="142" t="s">
        <v>193</v>
      </c>
      <c r="B134" s="112">
        <v>948</v>
      </c>
      <c r="C134" s="133">
        <v>10</v>
      </c>
      <c r="D134" s="133">
        <v>3</v>
      </c>
      <c r="E134" s="111" t="s">
        <v>317</v>
      </c>
      <c r="F134" s="110" t="s">
        <v>191</v>
      </c>
      <c r="G134" s="203">
        <v>15172.352999999999</v>
      </c>
      <c r="H134" s="203">
        <v>2825.9</v>
      </c>
      <c r="I134" s="202">
        <f t="shared" si="1"/>
        <v>18.625324628289363</v>
      </c>
      <c r="J134" s="109"/>
    </row>
    <row r="135" spans="1:10" ht="32.25" customHeight="1">
      <c r="A135" s="142" t="s">
        <v>437</v>
      </c>
      <c r="B135" s="112">
        <v>948</v>
      </c>
      <c r="C135" s="133">
        <v>10</v>
      </c>
      <c r="D135" s="133">
        <v>3</v>
      </c>
      <c r="E135" s="111" t="s">
        <v>316</v>
      </c>
      <c r="F135" s="110">
        <v>0</v>
      </c>
      <c r="G135" s="203">
        <v>46.3</v>
      </c>
      <c r="H135" s="203">
        <f>H136+H139</f>
        <v>11.1</v>
      </c>
      <c r="I135" s="202">
        <f t="shared" si="1"/>
        <v>23.974082073434126</v>
      </c>
      <c r="J135" s="109"/>
    </row>
    <row r="136" spans="1:10" ht="21.75" customHeight="1">
      <c r="A136" s="142" t="s">
        <v>139</v>
      </c>
      <c r="B136" s="112">
        <v>948</v>
      </c>
      <c r="C136" s="133">
        <v>10</v>
      </c>
      <c r="D136" s="133">
        <v>3</v>
      </c>
      <c r="E136" s="111" t="s">
        <v>316</v>
      </c>
      <c r="F136" s="110" t="s">
        <v>138</v>
      </c>
      <c r="G136" s="203">
        <v>1.349</v>
      </c>
      <c r="H136" s="203">
        <v>0.1</v>
      </c>
      <c r="I136" s="202">
        <f t="shared" si="1"/>
        <v>7.4128984432913274</v>
      </c>
      <c r="J136" s="109"/>
    </row>
    <row r="137" spans="1:10" ht="21.75" customHeight="1">
      <c r="A137" s="142" t="s">
        <v>137</v>
      </c>
      <c r="B137" s="112">
        <v>948</v>
      </c>
      <c r="C137" s="133">
        <v>10</v>
      </c>
      <c r="D137" s="133">
        <v>3</v>
      </c>
      <c r="E137" s="111" t="s">
        <v>316</v>
      </c>
      <c r="F137" s="110" t="s">
        <v>136</v>
      </c>
      <c r="G137" s="203">
        <v>1.349</v>
      </c>
      <c r="H137" s="203">
        <v>0.1</v>
      </c>
      <c r="I137" s="202">
        <f t="shared" si="1"/>
        <v>7.4128984432913274</v>
      </c>
      <c r="J137" s="109"/>
    </row>
    <row r="138" spans="1:10" ht="12" customHeight="1">
      <c r="A138" s="142" t="s">
        <v>135</v>
      </c>
      <c r="B138" s="112">
        <v>948</v>
      </c>
      <c r="C138" s="133">
        <v>10</v>
      </c>
      <c r="D138" s="133">
        <v>3</v>
      </c>
      <c r="E138" s="111" t="s">
        <v>316</v>
      </c>
      <c r="F138" s="110" t="s">
        <v>133</v>
      </c>
      <c r="G138" s="203">
        <v>1.349</v>
      </c>
      <c r="H138" s="203">
        <v>0.1</v>
      </c>
      <c r="I138" s="202">
        <f t="shared" si="1"/>
        <v>7.4128984432913274</v>
      </c>
      <c r="J138" s="109"/>
    </row>
    <row r="139" spans="1:10" ht="12" customHeight="1">
      <c r="A139" s="142" t="s">
        <v>173</v>
      </c>
      <c r="B139" s="112">
        <v>948</v>
      </c>
      <c r="C139" s="133">
        <v>10</v>
      </c>
      <c r="D139" s="133">
        <v>3</v>
      </c>
      <c r="E139" s="111" t="s">
        <v>316</v>
      </c>
      <c r="F139" s="110" t="s">
        <v>172</v>
      </c>
      <c r="G139" s="203">
        <v>44.951000000000001</v>
      </c>
      <c r="H139" s="203">
        <v>11</v>
      </c>
      <c r="I139" s="202">
        <f t="shared" si="1"/>
        <v>24.471090743253765</v>
      </c>
      <c r="J139" s="109"/>
    </row>
    <row r="140" spans="1:10" ht="12" customHeight="1">
      <c r="A140" s="142" t="s">
        <v>195</v>
      </c>
      <c r="B140" s="112">
        <v>948</v>
      </c>
      <c r="C140" s="133">
        <v>10</v>
      </c>
      <c r="D140" s="133">
        <v>3</v>
      </c>
      <c r="E140" s="111" t="s">
        <v>316</v>
      </c>
      <c r="F140" s="110" t="s">
        <v>194</v>
      </c>
      <c r="G140" s="203">
        <v>44.951000000000001</v>
      </c>
      <c r="H140" s="203">
        <v>11</v>
      </c>
      <c r="I140" s="202">
        <f t="shared" si="1"/>
        <v>24.471090743253765</v>
      </c>
      <c r="J140" s="109"/>
    </row>
    <row r="141" spans="1:10" ht="21.75" customHeight="1">
      <c r="A141" s="142" t="s">
        <v>193</v>
      </c>
      <c r="B141" s="112">
        <v>948</v>
      </c>
      <c r="C141" s="133">
        <v>10</v>
      </c>
      <c r="D141" s="133">
        <v>3</v>
      </c>
      <c r="E141" s="111" t="s">
        <v>316</v>
      </c>
      <c r="F141" s="110" t="s">
        <v>191</v>
      </c>
      <c r="G141" s="203">
        <v>44.951000000000001</v>
      </c>
      <c r="H141" s="203">
        <v>11</v>
      </c>
      <c r="I141" s="202">
        <f t="shared" si="1"/>
        <v>24.471090743253765</v>
      </c>
      <c r="J141" s="109"/>
    </row>
    <row r="142" spans="1:10" ht="32.25" customHeight="1">
      <c r="A142" s="142" t="s">
        <v>436</v>
      </c>
      <c r="B142" s="112">
        <v>948</v>
      </c>
      <c r="C142" s="133">
        <v>10</v>
      </c>
      <c r="D142" s="133">
        <v>3</v>
      </c>
      <c r="E142" s="111" t="s">
        <v>324</v>
      </c>
      <c r="F142" s="110">
        <v>0</v>
      </c>
      <c r="G142" s="203">
        <v>212.7</v>
      </c>
      <c r="H142" s="203"/>
      <c r="I142" s="202">
        <f t="shared" si="1"/>
        <v>0</v>
      </c>
      <c r="J142" s="109"/>
    </row>
    <row r="143" spans="1:10" ht="21.75" customHeight="1">
      <c r="A143" s="142" t="s">
        <v>139</v>
      </c>
      <c r="B143" s="112">
        <v>948</v>
      </c>
      <c r="C143" s="133">
        <v>10</v>
      </c>
      <c r="D143" s="133">
        <v>3</v>
      </c>
      <c r="E143" s="111" t="s">
        <v>324</v>
      </c>
      <c r="F143" s="110" t="s">
        <v>138</v>
      </c>
      <c r="G143" s="203">
        <v>6.1950000000000003</v>
      </c>
      <c r="H143" s="203"/>
      <c r="I143" s="202">
        <f t="shared" si="1"/>
        <v>0</v>
      </c>
      <c r="J143" s="109"/>
    </row>
    <row r="144" spans="1:10" ht="21.75" customHeight="1">
      <c r="A144" s="142" t="s">
        <v>137</v>
      </c>
      <c r="B144" s="112">
        <v>948</v>
      </c>
      <c r="C144" s="133">
        <v>10</v>
      </c>
      <c r="D144" s="133">
        <v>3</v>
      </c>
      <c r="E144" s="111" t="s">
        <v>324</v>
      </c>
      <c r="F144" s="110" t="s">
        <v>136</v>
      </c>
      <c r="G144" s="203">
        <v>6.1950000000000003</v>
      </c>
      <c r="H144" s="203"/>
      <c r="I144" s="202">
        <f t="shared" si="1"/>
        <v>0</v>
      </c>
      <c r="J144" s="109"/>
    </row>
    <row r="145" spans="1:10" ht="12" customHeight="1">
      <c r="A145" s="142" t="s">
        <v>135</v>
      </c>
      <c r="B145" s="112">
        <v>948</v>
      </c>
      <c r="C145" s="133">
        <v>10</v>
      </c>
      <c r="D145" s="133">
        <v>3</v>
      </c>
      <c r="E145" s="111" t="s">
        <v>324</v>
      </c>
      <c r="F145" s="110" t="s">
        <v>133</v>
      </c>
      <c r="G145" s="203">
        <v>6.1950000000000003</v>
      </c>
      <c r="H145" s="203"/>
      <c r="I145" s="202">
        <f t="shared" ref="I145:I208" si="3">H145/G145*100</f>
        <v>0</v>
      </c>
      <c r="J145" s="109"/>
    </row>
    <row r="146" spans="1:10" ht="12" customHeight="1">
      <c r="A146" s="142" t="s">
        <v>173</v>
      </c>
      <c r="B146" s="112">
        <v>948</v>
      </c>
      <c r="C146" s="133">
        <v>10</v>
      </c>
      <c r="D146" s="133">
        <v>3</v>
      </c>
      <c r="E146" s="111" t="s">
        <v>324</v>
      </c>
      <c r="F146" s="110" t="s">
        <v>172</v>
      </c>
      <c r="G146" s="203">
        <v>206.505</v>
      </c>
      <c r="H146" s="203"/>
      <c r="I146" s="202">
        <f t="shared" si="3"/>
        <v>0</v>
      </c>
      <c r="J146" s="109"/>
    </row>
    <row r="147" spans="1:10" ht="12" customHeight="1">
      <c r="A147" s="142" t="s">
        <v>195</v>
      </c>
      <c r="B147" s="112">
        <v>948</v>
      </c>
      <c r="C147" s="133">
        <v>10</v>
      </c>
      <c r="D147" s="133">
        <v>3</v>
      </c>
      <c r="E147" s="111" t="s">
        <v>324</v>
      </c>
      <c r="F147" s="110" t="s">
        <v>194</v>
      </c>
      <c r="G147" s="203">
        <v>206.505</v>
      </c>
      <c r="H147" s="203"/>
      <c r="I147" s="202">
        <f t="shared" si="3"/>
        <v>0</v>
      </c>
      <c r="J147" s="109"/>
    </row>
    <row r="148" spans="1:10" ht="21.75" customHeight="1">
      <c r="A148" s="142" t="s">
        <v>193</v>
      </c>
      <c r="B148" s="112">
        <v>948</v>
      </c>
      <c r="C148" s="133">
        <v>10</v>
      </c>
      <c r="D148" s="133">
        <v>3</v>
      </c>
      <c r="E148" s="111" t="s">
        <v>324</v>
      </c>
      <c r="F148" s="110" t="s">
        <v>191</v>
      </c>
      <c r="G148" s="203">
        <v>206.505</v>
      </c>
      <c r="H148" s="203"/>
      <c r="I148" s="202">
        <f t="shared" si="3"/>
        <v>0</v>
      </c>
      <c r="J148" s="109"/>
    </row>
    <row r="149" spans="1:10" ht="21.75" customHeight="1">
      <c r="A149" s="142" t="s">
        <v>435</v>
      </c>
      <c r="B149" s="112">
        <v>948</v>
      </c>
      <c r="C149" s="133">
        <v>10</v>
      </c>
      <c r="D149" s="133">
        <v>3</v>
      </c>
      <c r="E149" s="111" t="s">
        <v>434</v>
      </c>
      <c r="F149" s="110">
        <v>0</v>
      </c>
      <c r="G149" s="203">
        <v>235.9</v>
      </c>
      <c r="H149" s="203"/>
      <c r="I149" s="202">
        <f t="shared" si="3"/>
        <v>0</v>
      </c>
      <c r="J149" s="109"/>
    </row>
    <row r="150" spans="1:10" ht="21.75" customHeight="1">
      <c r="A150" s="142" t="s">
        <v>139</v>
      </c>
      <c r="B150" s="112">
        <v>948</v>
      </c>
      <c r="C150" s="133">
        <v>10</v>
      </c>
      <c r="D150" s="133">
        <v>3</v>
      </c>
      <c r="E150" s="111" t="s">
        <v>434</v>
      </c>
      <c r="F150" s="110" t="s">
        <v>138</v>
      </c>
      <c r="G150" s="203">
        <v>6.8710000000000004</v>
      </c>
      <c r="H150" s="203"/>
      <c r="I150" s="202">
        <f t="shared" si="3"/>
        <v>0</v>
      </c>
      <c r="J150" s="109"/>
    </row>
    <row r="151" spans="1:10" ht="21.75" customHeight="1">
      <c r="A151" s="142" t="s">
        <v>137</v>
      </c>
      <c r="B151" s="112">
        <v>948</v>
      </c>
      <c r="C151" s="133">
        <v>10</v>
      </c>
      <c r="D151" s="133">
        <v>3</v>
      </c>
      <c r="E151" s="111" t="s">
        <v>434</v>
      </c>
      <c r="F151" s="110" t="s">
        <v>136</v>
      </c>
      <c r="G151" s="203">
        <v>6.8710000000000004</v>
      </c>
      <c r="H151" s="203"/>
      <c r="I151" s="202">
        <f t="shared" si="3"/>
        <v>0</v>
      </c>
      <c r="J151" s="109"/>
    </row>
    <row r="152" spans="1:10" ht="12" customHeight="1">
      <c r="A152" s="142" t="s">
        <v>135</v>
      </c>
      <c r="B152" s="112">
        <v>948</v>
      </c>
      <c r="C152" s="133">
        <v>10</v>
      </c>
      <c r="D152" s="133">
        <v>3</v>
      </c>
      <c r="E152" s="111" t="s">
        <v>434</v>
      </c>
      <c r="F152" s="110" t="s">
        <v>133</v>
      </c>
      <c r="G152" s="203">
        <v>6.8710000000000004</v>
      </c>
      <c r="H152" s="203"/>
      <c r="I152" s="202">
        <f t="shared" si="3"/>
        <v>0</v>
      </c>
      <c r="J152" s="109"/>
    </row>
    <row r="153" spans="1:10" ht="12" customHeight="1">
      <c r="A153" s="142" t="s">
        <v>173</v>
      </c>
      <c r="B153" s="112">
        <v>948</v>
      </c>
      <c r="C153" s="133">
        <v>10</v>
      </c>
      <c r="D153" s="133">
        <v>3</v>
      </c>
      <c r="E153" s="111" t="s">
        <v>434</v>
      </c>
      <c r="F153" s="110" t="s">
        <v>172</v>
      </c>
      <c r="G153" s="203">
        <v>229.029</v>
      </c>
      <c r="H153" s="203"/>
      <c r="I153" s="202">
        <f t="shared" si="3"/>
        <v>0</v>
      </c>
      <c r="J153" s="109"/>
    </row>
    <row r="154" spans="1:10" ht="12" customHeight="1">
      <c r="A154" s="142" t="s">
        <v>195</v>
      </c>
      <c r="B154" s="112">
        <v>948</v>
      </c>
      <c r="C154" s="133">
        <v>10</v>
      </c>
      <c r="D154" s="133">
        <v>3</v>
      </c>
      <c r="E154" s="111" t="s">
        <v>434</v>
      </c>
      <c r="F154" s="110" t="s">
        <v>194</v>
      </c>
      <c r="G154" s="203">
        <v>229.029</v>
      </c>
      <c r="H154" s="203"/>
      <c r="I154" s="202">
        <f t="shared" si="3"/>
        <v>0</v>
      </c>
      <c r="J154" s="109"/>
    </row>
    <row r="155" spans="1:10" ht="21.75" customHeight="1">
      <c r="A155" s="142" t="s">
        <v>193</v>
      </c>
      <c r="B155" s="112">
        <v>948</v>
      </c>
      <c r="C155" s="133">
        <v>10</v>
      </c>
      <c r="D155" s="133">
        <v>3</v>
      </c>
      <c r="E155" s="111" t="s">
        <v>434</v>
      </c>
      <c r="F155" s="110" t="s">
        <v>191</v>
      </c>
      <c r="G155" s="203">
        <v>229.029</v>
      </c>
      <c r="H155" s="203"/>
      <c r="I155" s="202">
        <f t="shared" si="3"/>
        <v>0</v>
      </c>
      <c r="J155" s="109"/>
    </row>
    <row r="156" spans="1:10" ht="21.75" customHeight="1">
      <c r="A156" s="142" t="s">
        <v>433</v>
      </c>
      <c r="B156" s="112">
        <v>948</v>
      </c>
      <c r="C156" s="133">
        <v>10</v>
      </c>
      <c r="D156" s="133">
        <v>3</v>
      </c>
      <c r="E156" s="111" t="s">
        <v>315</v>
      </c>
      <c r="F156" s="110">
        <v>0</v>
      </c>
      <c r="G156" s="203">
        <v>506</v>
      </c>
      <c r="H156" s="203">
        <v>96.4</v>
      </c>
      <c r="I156" s="202">
        <f t="shared" si="3"/>
        <v>19.051383399209488</v>
      </c>
      <c r="J156" s="109"/>
    </row>
    <row r="157" spans="1:10" ht="12" customHeight="1">
      <c r="A157" s="142" t="s">
        <v>173</v>
      </c>
      <c r="B157" s="112">
        <v>948</v>
      </c>
      <c r="C157" s="133">
        <v>10</v>
      </c>
      <c r="D157" s="133">
        <v>3</v>
      </c>
      <c r="E157" s="111" t="s">
        <v>315</v>
      </c>
      <c r="F157" s="110" t="s">
        <v>172</v>
      </c>
      <c r="G157" s="203">
        <v>506</v>
      </c>
      <c r="H157" s="203">
        <v>96.4</v>
      </c>
      <c r="I157" s="202">
        <f t="shared" si="3"/>
        <v>19.051383399209488</v>
      </c>
      <c r="J157" s="109"/>
    </row>
    <row r="158" spans="1:10" ht="12" customHeight="1">
      <c r="A158" s="142" t="s">
        <v>195</v>
      </c>
      <c r="B158" s="112">
        <v>948</v>
      </c>
      <c r="C158" s="133">
        <v>10</v>
      </c>
      <c r="D158" s="133">
        <v>3</v>
      </c>
      <c r="E158" s="111" t="s">
        <v>315</v>
      </c>
      <c r="F158" s="110" t="s">
        <v>194</v>
      </c>
      <c r="G158" s="203">
        <v>506</v>
      </c>
      <c r="H158" s="203">
        <v>96.4</v>
      </c>
      <c r="I158" s="202">
        <f t="shared" si="3"/>
        <v>19.051383399209488</v>
      </c>
      <c r="J158" s="109"/>
    </row>
    <row r="159" spans="1:10" ht="21.75" customHeight="1">
      <c r="A159" s="142" t="s">
        <v>193</v>
      </c>
      <c r="B159" s="112">
        <v>948</v>
      </c>
      <c r="C159" s="133">
        <v>10</v>
      </c>
      <c r="D159" s="133">
        <v>3</v>
      </c>
      <c r="E159" s="111" t="s">
        <v>315</v>
      </c>
      <c r="F159" s="110" t="s">
        <v>191</v>
      </c>
      <c r="G159" s="203">
        <v>506</v>
      </c>
      <c r="H159" s="203">
        <v>96.4</v>
      </c>
      <c r="I159" s="202">
        <f t="shared" si="3"/>
        <v>19.051383399209488</v>
      </c>
      <c r="J159" s="109"/>
    </row>
    <row r="160" spans="1:10" ht="12" customHeight="1">
      <c r="A160" s="142" t="s">
        <v>314</v>
      </c>
      <c r="B160" s="112">
        <v>948</v>
      </c>
      <c r="C160" s="133">
        <v>10</v>
      </c>
      <c r="D160" s="133">
        <v>3</v>
      </c>
      <c r="E160" s="111" t="s">
        <v>312</v>
      </c>
      <c r="F160" s="110">
        <v>0</v>
      </c>
      <c r="G160" s="203">
        <v>150</v>
      </c>
      <c r="H160" s="203">
        <v>81</v>
      </c>
      <c r="I160" s="202">
        <f t="shared" si="3"/>
        <v>54</v>
      </c>
      <c r="J160" s="109"/>
    </row>
    <row r="161" spans="1:10" ht="12" customHeight="1">
      <c r="A161" s="142" t="s">
        <v>173</v>
      </c>
      <c r="B161" s="112">
        <v>948</v>
      </c>
      <c r="C161" s="133">
        <v>10</v>
      </c>
      <c r="D161" s="133">
        <v>3</v>
      </c>
      <c r="E161" s="111" t="s">
        <v>312</v>
      </c>
      <c r="F161" s="110" t="s">
        <v>172</v>
      </c>
      <c r="G161" s="203">
        <v>150</v>
      </c>
      <c r="H161" s="203">
        <v>81</v>
      </c>
      <c r="I161" s="202">
        <f t="shared" si="3"/>
        <v>54</v>
      </c>
      <c r="J161" s="109"/>
    </row>
    <row r="162" spans="1:10" ht="21.75" customHeight="1">
      <c r="A162" s="142" t="s">
        <v>171</v>
      </c>
      <c r="B162" s="112">
        <v>948</v>
      </c>
      <c r="C162" s="133">
        <v>10</v>
      </c>
      <c r="D162" s="133">
        <v>3</v>
      </c>
      <c r="E162" s="111" t="s">
        <v>312</v>
      </c>
      <c r="F162" s="110" t="s">
        <v>170</v>
      </c>
      <c r="G162" s="203">
        <v>150</v>
      </c>
      <c r="H162" s="203">
        <v>81</v>
      </c>
      <c r="I162" s="202">
        <f t="shared" si="3"/>
        <v>54</v>
      </c>
      <c r="J162" s="109"/>
    </row>
    <row r="163" spans="1:10" ht="21.75" customHeight="1">
      <c r="A163" s="142" t="s">
        <v>313</v>
      </c>
      <c r="B163" s="112">
        <v>948</v>
      </c>
      <c r="C163" s="133">
        <v>10</v>
      </c>
      <c r="D163" s="133">
        <v>3</v>
      </c>
      <c r="E163" s="111" t="s">
        <v>312</v>
      </c>
      <c r="F163" s="110" t="s">
        <v>311</v>
      </c>
      <c r="G163" s="203">
        <v>150</v>
      </c>
      <c r="H163" s="203">
        <v>81</v>
      </c>
      <c r="I163" s="202">
        <f t="shared" si="3"/>
        <v>54</v>
      </c>
      <c r="J163" s="109"/>
    </row>
    <row r="164" spans="1:10" ht="21.75" customHeight="1">
      <c r="A164" s="142" t="s">
        <v>395</v>
      </c>
      <c r="B164" s="112">
        <v>948</v>
      </c>
      <c r="C164" s="133">
        <v>10</v>
      </c>
      <c r="D164" s="133">
        <v>3</v>
      </c>
      <c r="E164" s="111" t="s">
        <v>394</v>
      </c>
      <c r="F164" s="110">
        <v>0</v>
      </c>
      <c r="G164" s="203">
        <v>7.4</v>
      </c>
      <c r="H164" s="203"/>
      <c r="I164" s="202">
        <f t="shared" si="3"/>
        <v>0</v>
      </c>
      <c r="J164" s="109"/>
    </row>
    <row r="165" spans="1:10" ht="32.25" customHeight="1">
      <c r="A165" s="142" t="s">
        <v>403</v>
      </c>
      <c r="B165" s="112">
        <v>948</v>
      </c>
      <c r="C165" s="133">
        <v>10</v>
      </c>
      <c r="D165" s="133">
        <v>3</v>
      </c>
      <c r="E165" s="111" t="s">
        <v>402</v>
      </c>
      <c r="F165" s="110">
        <v>0</v>
      </c>
      <c r="G165" s="203">
        <v>7.4</v>
      </c>
      <c r="H165" s="203"/>
      <c r="I165" s="202">
        <f t="shared" si="3"/>
        <v>0</v>
      </c>
      <c r="J165" s="109"/>
    </row>
    <row r="166" spans="1:10" ht="32.25" customHeight="1">
      <c r="A166" s="142" t="s">
        <v>432</v>
      </c>
      <c r="B166" s="112">
        <v>948</v>
      </c>
      <c r="C166" s="133">
        <v>10</v>
      </c>
      <c r="D166" s="133">
        <v>3</v>
      </c>
      <c r="E166" s="111" t="s">
        <v>431</v>
      </c>
      <c r="F166" s="110">
        <v>0</v>
      </c>
      <c r="G166" s="203">
        <v>7.4</v>
      </c>
      <c r="H166" s="203"/>
      <c r="I166" s="202">
        <f t="shared" si="3"/>
        <v>0</v>
      </c>
      <c r="J166" s="109"/>
    </row>
    <row r="167" spans="1:10" ht="21.75" customHeight="1">
      <c r="A167" s="142" t="s">
        <v>139</v>
      </c>
      <c r="B167" s="112">
        <v>948</v>
      </c>
      <c r="C167" s="133">
        <v>10</v>
      </c>
      <c r="D167" s="133">
        <v>3</v>
      </c>
      <c r="E167" s="111" t="s">
        <v>431</v>
      </c>
      <c r="F167" s="110" t="s">
        <v>138</v>
      </c>
      <c r="G167" s="203">
        <v>7.2999999999999995E-2</v>
      </c>
      <c r="H167" s="203"/>
      <c r="I167" s="202">
        <f t="shared" si="3"/>
        <v>0</v>
      </c>
      <c r="J167" s="109"/>
    </row>
    <row r="168" spans="1:10" ht="21.75" customHeight="1">
      <c r="A168" s="142" t="s">
        <v>137</v>
      </c>
      <c r="B168" s="112">
        <v>948</v>
      </c>
      <c r="C168" s="133">
        <v>10</v>
      </c>
      <c r="D168" s="133">
        <v>3</v>
      </c>
      <c r="E168" s="111" t="s">
        <v>431</v>
      </c>
      <c r="F168" s="110" t="s">
        <v>136</v>
      </c>
      <c r="G168" s="203">
        <v>7.2999999999999995E-2</v>
      </c>
      <c r="H168" s="203"/>
      <c r="I168" s="202">
        <f t="shared" si="3"/>
        <v>0</v>
      </c>
      <c r="J168" s="109"/>
    </row>
    <row r="169" spans="1:10" ht="12" customHeight="1">
      <c r="A169" s="142" t="s">
        <v>135</v>
      </c>
      <c r="B169" s="112">
        <v>948</v>
      </c>
      <c r="C169" s="133">
        <v>10</v>
      </c>
      <c r="D169" s="133">
        <v>3</v>
      </c>
      <c r="E169" s="111" t="s">
        <v>431</v>
      </c>
      <c r="F169" s="110" t="s">
        <v>133</v>
      </c>
      <c r="G169" s="203">
        <v>7.2999999999999995E-2</v>
      </c>
      <c r="H169" s="203"/>
      <c r="I169" s="202">
        <f t="shared" si="3"/>
        <v>0</v>
      </c>
      <c r="J169" s="109"/>
    </row>
    <row r="170" spans="1:10" ht="12" customHeight="1">
      <c r="A170" s="142" t="s">
        <v>173</v>
      </c>
      <c r="B170" s="112">
        <v>948</v>
      </c>
      <c r="C170" s="133">
        <v>10</v>
      </c>
      <c r="D170" s="133">
        <v>3</v>
      </c>
      <c r="E170" s="111" t="s">
        <v>431</v>
      </c>
      <c r="F170" s="110" t="s">
        <v>172</v>
      </c>
      <c r="G170" s="203">
        <v>7.327</v>
      </c>
      <c r="H170" s="203"/>
      <c r="I170" s="202">
        <f t="shared" si="3"/>
        <v>0</v>
      </c>
      <c r="J170" s="109"/>
    </row>
    <row r="171" spans="1:10" ht="12" customHeight="1">
      <c r="A171" s="142" t="s">
        <v>195</v>
      </c>
      <c r="B171" s="112">
        <v>948</v>
      </c>
      <c r="C171" s="133">
        <v>10</v>
      </c>
      <c r="D171" s="133">
        <v>3</v>
      </c>
      <c r="E171" s="111" t="s">
        <v>431</v>
      </c>
      <c r="F171" s="110" t="s">
        <v>194</v>
      </c>
      <c r="G171" s="203">
        <v>7.327</v>
      </c>
      <c r="H171" s="203"/>
      <c r="I171" s="202">
        <f t="shared" si="3"/>
        <v>0</v>
      </c>
      <c r="J171" s="109"/>
    </row>
    <row r="172" spans="1:10" ht="21.75" customHeight="1">
      <c r="A172" s="142" t="s">
        <v>193</v>
      </c>
      <c r="B172" s="112">
        <v>948</v>
      </c>
      <c r="C172" s="133">
        <v>10</v>
      </c>
      <c r="D172" s="133">
        <v>3</v>
      </c>
      <c r="E172" s="111" t="s">
        <v>431</v>
      </c>
      <c r="F172" s="110" t="s">
        <v>191</v>
      </c>
      <c r="G172" s="203">
        <v>7.327</v>
      </c>
      <c r="H172" s="203"/>
      <c r="I172" s="202">
        <f t="shared" si="3"/>
        <v>0</v>
      </c>
      <c r="J172" s="109"/>
    </row>
    <row r="173" spans="1:10" ht="12" customHeight="1">
      <c r="A173" s="142" t="s">
        <v>197</v>
      </c>
      <c r="B173" s="112">
        <v>948</v>
      </c>
      <c r="C173" s="133">
        <v>10</v>
      </c>
      <c r="D173" s="133">
        <v>4</v>
      </c>
      <c r="E173" s="111">
        <v>0</v>
      </c>
      <c r="F173" s="110">
        <v>0</v>
      </c>
      <c r="G173" s="203">
        <v>75748</v>
      </c>
      <c r="H173" s="203">
        <f>H174</f>
        <v>16793.400000000001</v>
      </c>
      <c r="I173" s="202">
        <f t="shared" si="3"/>
        <v>22.170090299413847</v>
      </c>
      <c r="J173" s="109"/>
    </row>
    <row r="174" spans="1:10" ht="21.75" customHeight="1">
      <c r="A174" s="142" t="s">
        <v>395</v>
      </c>
      <c r="B174" s="112">
        <v>948</v>
      </c>
      <c r="C174" s="133">
        <v>10</v>
      </c>
      <c r="D174" s="133">
        <v>4</v>
      </c>
      <c r="E174" s="111" t="s">
        <v>394</v>
      </c>
      <c r="F174" s="110">
        <v>0</v>
      </c>
      <c r="G174" s="203">
        <v>75748</v>
      </c>
      <c r="H174" s="203">
        <f>H175</f>
        <v>16793.400000000001</v>
      </c>
      <c r="I174" s="202">
        <f t="shared" si="3"/>
        <v>22.170090299413847</v>
      </c>
      <c r="J174" s="109"/>
    </row>
    <row r="175" spans="1:10" ht="32.25" customHeight="1">
      <c r="A175" s="142" t="s">
        <v>403</v>
      </c>
      <c r="B175" s="112">
        <v>948</v>
      </c>
      <c r="C175" s="133">
        <v>10</v>
      </c>
      <c r="D175" s="133">
        <v>4</v>
      </c>
      <c r="E175" s="111" t="s">
        <v>402</v>
      </c>
      <c r="F175" s="110">
        <v>0</v>
      </c>
      <c r="G175" s="203">
        <v>75748</v>
      </c>
      <c r="H175" s="203">
        <f>H176+H183</f>
        <v>16793.400000000001</v>
      </c>
      <c r="I175" s="202">
        <f t="shared" si="3"/>
        <v>22.170090299413847</v>
      </c>
      <c r="J175" s="109"/>
    </row>
    <row r="176" spans="1:10" ht="84.75" customHeight="1">
      <c r="A176" s="142" t="s">
        <v>410</v>
      </c>
      <c r="B176" s="112">
        <v>948</v>
      </c>
      <c r="C176" s="133">
        <v>10</v>
      </c>
      <c r="D176" s="133">
        <v>4</v>
      </c>
      <c r="E176" s="111" t="s">
        <v>409</v>
      </c>
      <c r="F176" s="110">
        <v>0</v>
      </c>
      <c r="G176" s="203">
        <v>60498.8</v>
      </c>
      <c r="H176" s="203">
        <f>H180</f>
        <v>12784</v>
      </c>
      <c r="I176" s="202">
        <f t="shared" si="3"/>
        <v>21.130997639622603</v>
      </c>
      <c r="J176" s="109"/>
    </row>
    <row r="177" spans="1:10" ht="21.75" customHeight="1">
      <c r="A177" s="142" t="s">
        <v>139</v>
      </c>
      <c r="B177" s="112">
        <v>948</v>
      </c>
      <c r="C177" s="133">
        <v>10</v>
      </c>
      <c r="D177" s="133">
        <v>4</v>
      </c>
      <c r="E177" s="111" t="s">
        <v>409</v>
      </c>
      <c r="F177" s="110" t="s">
        <v>138</v>
      </c>
      <c r="G177" s="203">
        <v>894.07100000000003</v>
      </c>
      <c r="H177" s="203"/>
      <c r="I177" s="202">
        <f t="shared" si="3"/>
        <v>0</v>
      </c>
      <c r="J177" s="109"/>
    </row>
    <row r="178" spans="1:10" ht="21.75" customHeight="1">
      <c r="A178" s="142" t="s">
        <v>137</v>
      </c>
      <c r="B178" s="112">
        <v>948</v>
      </c>
      <c r="C178" s="133">
        <v>10</v>
      </c>
      <c r="D178" s="133">
        <v>4</v>
      </c>
      <c r="E178" s="111" t="s">
        <v>409</v>
      </c>
      <c r="F178" s="110" t="s">
        <v>136</v>
      </c>
      <c r="G178" s="203">
        <v>894.07100000000003</v>
      </c>
      <c r="H178" s="203"/>
      <c r="I178" s="202">
        <f t="shared" si="3"/>
        <v>0</v>
      </c>
      <c r="J178" s="109"/>
    </row>
    <row r="179" spans="1:10" ht="12" customHeight="1">
      <c r="A179" s="142" t="s">
        <v>135</v>
      </c>
      <c r="B179" s="112">
        <v>948</v>
      </c>
      <c r="C179" s="133">
        <v>10</v>
      </c>
      <c r="D179" s="133">
        <v>4</v>
      </c>
      <c r="E179" s="111" t="s">
        <v>409</v>
      </c>
      <c r="F179" s="110" t="s">
        <v>133</v>
      </c>
      <c r="G179" s="203">
        <v>894.07100000000003</v>
      </c>
      <c r="H179" s="203"/>
      <c r="I179" s="202">
        <f t="shared" si="3"/>
        <v>0</v>
      </c>
      <c r="J179" s="109"/>
    </row>
    <row r="180" spans="1:10" ht="12" customHeight="1">
      <c r="A180" s="142" t="s">
        <v>173</v>
      </c>
      <c r="B180" s="112">
        <v>948</v>
      </c>
      <c r="C180" s="133">
        <v>10</v>
      </c>
      <c r="D180" s="133">
        <v>4</v>
      </c>
      <c r="E180" s="111" t="s">
        <v>409</v>
      </c>
      <c r="F180" s="110" t="s">
        <v>172</v>
      </c>
      <c r="G180" s="203">
        <v>59604.728999999999</v>
      </c>
      <c r="H180" s="203">
        <v>12784</v>
      </c>
      <c r="I180" s="202">
        <f t="shared" si="3"/>
        <v>21.447962627260665</v>
      </c>
      <c r="J180" s="109"/>
    </row>
    <row r="181" spans="1:10" ht="12" customHeight="1">
      <c r="A181" s="142" t="s">
        <v>195</v>
      </c>
      <c r="B181" s="112">
        <v>948</v>
      </c>
      <c r="C181" s="133">
        <v>10</v>
      </c>
      <c r="D181" s="133">
        <v>4</v>
      </c>
      <c r="E181" s="111" t="s">
        <v>409</v>
      </c>
      <c r="F181" s="110" t="s">
        <v>194</v>
      </c>
      <c r="G181" s="203">
        <v>59604.728999999999</v>
      </c>
      <c r="H181" s="203">
        <v>12784</v>
      </c>
      <c r="I181" s="202">
        <f t="shared" si="3"/>
        <v>21.447962627260665</v>
      </c>
      <c r="J181" s="109"/>
    </row>
    <row r="182" spans="1:10" ht="21.75" customHeight="1">
      <c r="A182" s="142" t="s">
        <v>193</v>
      </c>
      <c r="B182" s="112">
        <v>948</v>
      </c>
      <c r="C182" s="133">
        <v>10</v>
      </c>
      <c r="D182" s="133">
        <v>4</v>
      </c>
      <c r="E182" s="111" t="s">
        <v>409</v>
      </c>
      <c r="F182" s="110" t="s">
        <v>191</v>
      </c>
      <c r="G182" s="203">
        <v>59604.728999999999</v>
      </c>
      <c r="H182" s="203">
        <v>12784</v>
      </c>
      <c r="I182" s="202">
        <f t="shared" si="3"/>
        <v>21.447962627260665</v>
      </c>
      <c r="J182" s="109"/>
    </row>
    <row r="183" spans="1:10" ht="42.75" customHeight="1">
      <c r="A183" s="142" t="s">
        <v>408</v>
      </c>
      <c r="B183" s="112">
        <v>948</v>
      </c>
      <c r="C183" s="133">
        <v>10</v>
      </c>
      <c r="D183" s="133">
        <v>4</v>
      </c>
      <c r="E183" s="111" t="s">
        <v>322</v>
      </c>
      <c r="F183" s="110">
        <v>0</v>
      </c>
      <c r="G183" s="203">
        <v>15249.2</v>
      </c>
      <c r="H183" s="203">
        <v>4009.4</v>
      </c>
      <c r="I183" s="202">
        <f t="shared" si="3"/>
        <v>26.292526821079136</v>
      </c>
      <c r="J183" s="109"/>
    </row>
    <row r="184" spans="1:10" ht="21.75" customHeight="1">
      <c r="A184" s="142" t="s">
        <v>139</v>
      </c>
      <c r="B184" s="112">
        <v>948</v>
      </c>
      <c r="C184" s="133">
        <v>10</v>
      </c>
      <c r="D184" s="133">
        <v>4</v>
      </c>
      <c r="E184" s="111" t="s">
        <v>322</v>
      </c>
      <c r="F184" s="110" t="s">
        <v>138</v>
      </c>
      <c r="G184" s="203">
        <v>225.358</v>
      </c>
      <c r="H184" s="203"/>
      <c r="I184" s="202">
        <f t="shared" si="3"/>
        <v>0</v>
      </c>
      <c r="J184" s="109"/>
    </row>
    <row r="185" spans="1:10" ht="21.75" customHeight="1">
      <c r="A185" s="142" t="s">
        <v>137</v>
      </c>
      <c r="B185" s="112">
        <v>948</v>
      </c>
      <c r="C185" s="133">
        <v>10</v>
      </c>
      <c r="D185" s="133">
        <v>4</v>
      </c>
      <c r="E185" s="111" t="s">
        <v>322</v>
      </c>
      <c r="F185" s="110" t="s">
        <v>136</v>
      </c>
      <c r="G185" s="203">
        <v>225.358</v>
      </c>
      <c r="H185" s="203"/>
      <c r="I185" s="202">
        <f t="shared" si="3"/>
        <v>0</v>
      </c>
      <c r="J185" s="109"/>
    </row>
    <row r="186" spans="1:10" ht="12" customHeight="1">
      <c r="A186" s="142" t="s">
        <v>135</v>
      </c>
      <c r="B186" s="112">
        <v>948</v>
      </c>
      <c r="C186" s="133">
        <v>10</v>
      </c>
      <c r="D186" s="133">
        <v>4</v>
      </c>
      <c r="E186" s="111" t="s">
        <v>322</v>
      </c>
      <c r="F186" s="110" t="s">
        <v>133</v>
      </c>
      <c r="G186" s="203">
        <v>225.358</v>
      </c>
      <c r="H186" s="203"/>
      <c r="I186" s="202">
        <f t="shared" si="3"/>
        <v>0</v>
      </c>
      <c r="J186" s="109"/>
    </row>
    <row r="187" spans="1:10" ht="12" customHeight="1">
      <c r="A187" s="142" t="s">
        <v>173</v>
      </c>
      <c r="B187" s="112">
        <v>948</v>
      </c>
      <c r="C187" s="133">
        <v>10</v>
      </c>
      <c r="D187" s="133">
        <v>4</v>
      </c>
      <c r="E187" s="111" t="s">
        <v>322</v>
      </c>
      <c r="F187" s="110" t="s">
        <v>172</v>
      </c>
      <c r="G187" s="203">
        <v>15023.842000000001</v>
      </c>
      <c r="H187" s="203">
        <v>4009.4</v>
      </c>
      <c r="I187" s="202">
        <f t="shared" si="3"/>
        <v>26.686915370915109</v>
      </c>
      <c r="J187" s="109"/>
    </row>
    <row r="188" spans="1:10" ht="12" customHeight="1">
      <c r="A188" s="142" t="s">
        <v>195</v>
      </c>
      <c r="B188" s="112">
        <v>948</v>
      </c>
      <c r="C188" s="133">
        <v>10</v>
      </c>
      <c r="D188" s="133">
        <v>4</v>
      </c>
      <c r="E188" s="111" t="s">
        <v>322</v>
      </c>
      <c r="F188" s="110" t="s">
        <v>194</v>
      </c>
      <c r="G188" s="203">
        <v>15023.842000000001</v>
      </c>
      <c r="H188" s="203">
        <v>4009.4</v>
      </c>
      <c r="I188" s="202">
        <f t="shared" si="3"/>
        <v>26.686915370915109</v>
      </c>
      <c r="J188" s="109"/>
    </row>
    <row r="189" spans="1:10" ht="21.75" customHeight="1">
      <c r="A189" s="142" t="s">
        <v>193</v>
      </c>
      <c r="B189" s="112">
        <v>948</v>
      </c>
      <c r="C189" s="133">
        <v>10</v>
      </c>
      <c r="D189" s="133">
        <v>4</v>
      </c>
      <c r="E189" s="111" t="s">
        <v>322</v>
      </c>
      <c r="F189" s="110" t="s">
        <v>191</v>
      </c>
      <c r="G189" s="203">
        <v>15023.842000000001</v>
      </c>
      <c r="H189" s="203">
        <v>4009.4</v>
      </c>
      <c r="I189" s="202">
        <f t="shared" si="3"/>
        <v>26.686915370915109</v>
      </c>
      <c r="J189" s="109"/>
    </row>
    <row r="190" spans="1:10" ht="12" customHeight="1">
      <c r="A190" s="142" t="s">
        <v>310</v>
      </c>
      <c r="B190" s="112">
        <v>948</v>
      </c>
      <c r="C190" s="133">
        <v>10</v>
      </c>
      <c r="D190" s="133">
        <v>6</v>
      </c>
      <c r="E190" s="111">
        <v>0</v>
      </c>
      <c r="F190" s="110">
        <v>0</v>
      </c>
      <c r="G190" s="203">
        <v>5936.82</v>
      </c>
      <c r="H190" s="203">
        <f>H191+H203+H218</f>
        <v>1027.8</v>
      </c>
      <c r="I190" s="202">
        <f t="shared" si="3"/>
        <v>17.312298503239106</v>
      </c>
      <c r="J190" s="109"/>
    </row>
    <row r="191" spans="1:10" ht="21.75" customHeight="1">
      <c r="A191" s="142" t="s">
        <v>395</v>
      </c>
      <c r="B191" s="112">
        <v>948</v>
      </c>
      <c r="C191" s="133">
        <v>10</v>
      </c>
      <c r="D191" s="133">
        <v>6</v>
      </c>
      <c r="E191" s="111" t="s">
        <v>394</v>
      </c>
      <c r="F191" s="110">
        <v>0</v>
      </c>
      <c r="G191" s="203">
        <v>80</v>
      </c>
      <c r="H191" s="203">
        <v>32.6</v>
      </c>
      <c r="I191" s="202">
        <f t="shared" si="3"/>
        <v>40.75</v>
      </c>
      <c r="J191" s="109"/>
    </row>
    <row r="192" spans="1:10" ht="32.25" customHeight="1">
      <c r="A192" s="142" t="s">
        <v>403</v>
      </c>
      <c r="B192" s="112">
        <v>948</v>
      </c>
      <c r="C192" s="133">
        <v>10</v>
      </c>
      <c r="D192" s="133">
        <v>6</v>
      </c>
      <c r="E192" s="111" t="s">
        <v>402</v>
      </c>
      <c r="F192" s="110">
        <v>0</v>
      </c>
      <c r="G192" s="203">
        <v>80</v>
      </c>
      <c r="H192" s="203">
        <v>32.6</v>
      </c>
      <c r="I192" s="202">
        <f t="shared" si="3"/>
        <v>40.75</v>
      </c>
      <c r="J192" s="109"/>
    </row>
    <row r="193" spans="1:10" ht="12" customHeight="1">
      <c r="A193" s="142" t="s">
        <v>401</v>
      </c>
      <c r="B193" s="112">
        <v>948</v>
      </c>
      <c r="C193" s="133">
        <v>10</v>
      </c>
      <c r="D193" s="133">
        <v>6</v>
      </c>
      <c r="E193" s="111" t="s">
        <v>400</v>
      </c>
      <c r="F193" s="110">
        <v>0</v>
      </c>
      <c r="G193" s="203">
        <v>80</v>
      </c>
      <c r="H193" s="203">
        <v>32.6</v>
      </c>
      <c r="I193" s="202">
        <f t="shared" si="3"/>
        <v>40.75</v>
      </c>
      <c r="J193" s="109"/>
    </row>
    <row r="194" spans="1:10" ht="21.75" customHeight="1">
      <c r="A194" s="142" t="s">
        <v>139</v>
      </c>
      <c r="B194" s="112">
        <v>948</v>
      </c>
      <c r="C194" s="133">
        <v>10</v>
      </c>
      <c r="D194" s="133">
        <v>6</v>
      </c>
      <c r="E194" s="111" t="s">
        <v>400</v>
      </c>
      <c r="F194" s="110" t="s">
        <v>138</v>
      </c>
      <c r="G194" s="203">
        <v>80</v>
      </c>
      <c r="H194" s="203">
        <v>32.6</v>
      </c>
      <c r="I194" s="202">
        <f t="shared" si="3"/>
        <v>40.75</v>
      </c>
      <c r="J194" s="109"/>
    </row>
    <row r="195" spans="1:10" ht="21.75" customHeight="1">
      <c r="A195" s="142" t="s">
        <v>137</v>
      </c>
      <c r="B195" s="112">
        <v>948</v>
      </c>
      <c r="C195" s="133">
        <v>10</v>
      </c>
      <c r="D195" s="133">
        <v>6</v>
      </c>
      <c r="E195" s="111" t="s">
        <v>400</v>
      </c>
      <c r="F195" s="110" t="s">
        <v>136</v>
      </c>
      <c r="G195" s="203">
        <v>80</v>
      </c>
      <c r="H195" s="203">
        <v>32.6</v>
      </c>
      <c r="I195" s="202">
        <f t="shared" si="3"/>
        <v>40.75</v>
      </c>
      <c r="J195" s="109"/>
    </row>
    <row r="196" spans="1:10" ht="12" customHeight="1">
      <c r="A196" s="142" t="s">
        <v>135</v>
      </c>
      <c r="B196" s="112">
        <v>948</v>
      </c>
      <c r="C196" s="133">
        <v>10</v>
      </c>
      <c r="D196" s="133">
        <v>6</v>
      </c>
      <c r="E196" s="111" t="s">
        <v>400</v>
      </c>
      <c r="F196" s="110" t="s">
        <v>133</v>
      </c>
      <c r="G196" s="203">
        <v>80</v>
      </c>
      <c r="H196" s="203">
        <v>32.6</v>
      </c>
      <c r="I196" s="202">
        <f t="shared" si="3"/>
        <v>40.75</v>
      </c>
      <c r="J196" s="109"/>
    </row>
    <row r="197" spans="1:10" ht="21.75" customHeight="1">
      <c r="A197" s="142" t="s">
        <v>395</v>
      </c>
      <c r="B197" s="112">
        <v>948</v>
      </c>
      <c r="C197" s="133">
        <v>10</v>
      </c>
      <c r="D197" s="133">
        <v>6</v>
      </c>
      <c r="E197" s="111" t="s">
        <v>394</v>
      </c>
      <c r="F197" s="110">
        <v>0</v>
      </c>
      <c r="G197" s="203">
        <v>45</v>
      </c>
      <c r="H197" s="203"/>
      <c r="I197" s="202">
        <f t="shared" si="3"/>
        <v>0</v>
      </c>
      <c r="J197" s="109"/>
    </row>
    <row r="198" spans="1:10" ht="21.75" customHeight="1">
      <c r="A198" s="142" t="s">
        <v>399</v>
      </c>
      <c r="B198" s="112">
        <v>948</v>
      </c>
      <c r="C198" s="133">
        <v>10</v>
      </c>
      <c r="D198" s="133">
        <v>6</v>
      </c>
      <c r="E198" s="111" t="s">
        <v>398</v>
      </c>
      <c r="F198" s="110">
        <v>0</v>
      </c>
      <c r="G198" s="203">
        <v>45</v>
      </c>
      <c r="H198" s="203"/>
      <c r="I198" s="202">
        <f t="shared" si="3"/>
        <v>0</v>
      </c>
      <c r="J198" s="109"/>
    </row>
    <row r="199" spans="1:10" ht="12" customHeight="1">
      <c r="A199" s="142" t="s">
        <v>397</v>
      </c>
      <c r="B199" s="112">
        <v>948</v>
      </c>
      <c r="C199" s="133">
        <v>10</v>
      </c>
      <c r="D199" s="133">
        <v>6</v>
      </c>
      <c r="E199" s="111" t="s">
        <v>396</v>
      </c>
      <c r="F199" s="110">
        <v>0</v>
      </c>
      <c r="G199" s="203">
        <v>45</v>
      </c>
      <c r="H199" s="203"/>
      <c r="I199" s="202">
        <f t="shared" si="3"/>
        <v>0</v>
      </c>
      <c r="J199" s="109"/>
    </row>
    <row r="200" spans="1:10" ht="21.75" customHeight="1">
      <c r="A200" s="142" t="s">
        <v>139</v>
      </c>
      <c r="B200" s="112">
        <v>948</v>
      </c>
      <c r="C200" s="133">
        <v>10</v>
      </c>
      <c r="D200" s="133">
        <v>6</v>
      </c>
      <c r="E200" s="111" t="s">
        <v>396</v>
      </c>
      <c r="F200" s="110" t="s">
        <v>138</v>
      </c>
      <c r="G200" s="203">
        <v>45</v>
      </c>
      <c r="H200" s="203"/>
      <c r="I200" s="202">
        <f t="shared" si="3"/>
        <v>0</v>
      </c>
      <c r="J200" s="109"/>
    </row>
    <row r="201" spans="1:10" ht="21.75" customHeight="1">
      <c r="A201" s="142" t="s">
        <v>137</v>
      </c>
      <c r="B201" s="112">
        <v>948</v>
      </c>
      <c r="C201" s="133">
        <v>10</v>
      </c>
      <c r="D201" s="133">
        <v>6</v>
      </c>
      <c r="E201" s="111" t="s">
        <v>396</v>
      </c>
      <c r="F201" s="110" t="s">
        <v>136</v>
      </c>
      <c r="G201" s="203">
        <v>45</v>
      </c>
      <c r="H201" s="203"/>
      <c r="I201" s="202">
        <f t="shared" si="3"/>
        <v>0</v>
      </c>
      <c r="J201" s="109"/>
    </row>
    <row r="202" spans="1:10" ht="12" customHeight="1">
      <c r="A202" s="142" t="s">
        <v>135</v>
      </c>
      <c r="B202" s="112">
        <v>948</v>
      </c>
      <c r="C202" s="133">
        <v>10</v>
      </c>
      <c r="D202" s="133">
        <v>6</v>
      </c>
      <c r="E202" s="111" t="s">
        <v>396</v>
      </c>
      <c r="F202" s="110" t="s">
        <v>133</v>
      </c>
      <c r="G202" s="203">
        <v>45</v>
      </c>
      <c r="H202" s="203"/>
      <c r="I202" s="202">
        <f t="shared" si="3"/>
        <v>0</v>
      </c>
      <c r="J202" s="109"/>
    </row>
    <row r="203" spans="1:10" ht="21.75" customHeight="1">
      <c r="A203" s="142" t="s">
        <v>395</v>
      </c>
      <c r="B203" s="112">
        <v>948</v>
      </c>
      <c r="C203" s="133">
        <v>10</v>
      </c>
      <c r="D203" s="133">
        <v>6</v>
      </c>
      <c r="E203" s="111" t="s">
        <v>394</v>
      </c>
      <c r="F203" s="110">
        <v>0</v>
      </c>
      <c r="G203" s="203">
        <v>643.6</v>
      </c>
      <c r="H203" s="203">
        <f>H204</f>
        <v>111.2</v>
      </c>
      <c r="I203" s="202">
        <f t="shared" si="3"/>
        <v>17.277812305779989</v>
      </c>
      <c r="J203" s="109"/>
    </row>
    <row r="204" spans="1:10" ht="21.75" customHeight="1">
      <c r="A204" s="142" t="s">
        <v>393</v>
      </c>
      <c r="B204" s="112">
        <v>948</v>
      </c>
      <c r="C204" s="133">
        <v>10</v>
      </c>
      <c r="D204" s="133">
        <v>6</v>
      </c>
      <c r="E204" s="111" t="s">
        <v>392</v>
      </c>
      <c r="F204" s="110">
        <v>0</v>
      </c>
      <c r="G204" s="203">
        <v>643.6</v>
      </c>
      <c r="H204" s="203">
        <f>H205</f>
        <v>111.2</v>
      </c>
      <c r="I204" s="202">
        <f t="shared" si="3"/>
        <v>17.277812305779989</v>
      </c>
      <c r="J204" s="109"/>
    </row>
    <row r="205" spans="1:10" ht="21.75" customHeight="1">
      <c r="A205" s="142" t="s">
        <v>181</v>
      </c>
      <c r="B205" s="112">
        <v>948</v>
      </c>
      <c r="C205" s="133">
        <v>10</v>
      </c>
      <c r="D205" s="133">
        <v>6</v>
      </c>
      <c r="E205" s="111" t="s">
        <v>309</v>
      </c>
      <c r="F205" s="110">
        <v>0</v>
      </c>
      <c r="G205" s="203">
        <v>643.6</v>
      </c>
      <c r="H205" s="203">
        <f>H209</f>
        <v>111.2</v>
      </c>
      <c r="I205" s="202">
        <f t="shared" si="3"/>
        <v>17.277812305779989</v>
      </c>
      <c r="J205" s="109"/>
    </row>
    <row r="206" spans="1:10" ht="53.25" customHeight="1">
      <c r="A206" s="142" t="s">
        <v>131</v>
      </c>
      <c r="B206" s="112">
        <v>948</v>
      </c>
      <c r="C206" s="133">
        <v>10</v>
      </c>
      <c r="D206" s="133">
        <v>6</v>
      </c>
      <c r="E206" s="111" t="s">
        <v>309</v>
      </c>
      <c r="F206" s="110" t="s">
        <v>130</v>
      </c>
      <c r="G206" s="203">
        <v>24</v>
      </c>
      <c r="H206" s="203"/>
      <c r="I206" s="202">
        <f t="shared" si="3"/>
        <v>0</v>
      </c>
      <c r="J206" s="109"/>
    </row>
    <row r="207" spans="1:10" ht="21.75" customHeight="1">
      <c r="A207" s="142" t="s">
        <v>123</v>
      </c>
      <c r="B207" s="112">
        <v>948</v>
      </c>
      <c r="C207" s="133">
        <v>10</v>
      </c>
      <c r="D207" s="133">
        <v>6</v>
      </c>
      <c r="E207" s="111" t="s">
        <v>309</v>
      </c>
      <c r="F207" s="110" t="s">
        <v>122</v>
      </c>
      <c r="G207" s="203">
        <v>24</v>
      </c>
      <c r="H207" s="203"/>
      <c r="I207" s="202">
        <f t="shared" si="3"/>
        <v>0</v>
      </c>
      <c r="J207" s="109"/>
    </row>
    <row r="208" spans="1:10" ht="32.25" customHeight="1">
      <c r="A208" s="142" t="s">
        <v>141</v>
      </c>
      <c r="B208" s="112">
        <v>948</v>
      </c>
      <c r="C208" s="133">
        <v>10</v>
      </c>
      <c r="D208" s="133">
        <v>6</v>
      </c>
      <c r="E208" s="111" t="s">
        <v>309</v>
      </c>
      <c r="F208" s="110" t="s">
        <v>140</v>
      </c>
      <c r="G208" s="203">
        <v>24</v>
      </c>
      <c r="H208" s="203"/>
      <c r="I208" s="202">
        <f t="shared" si="3"/>
        <v>0</v>
      </c>
      <c r="J208" s="109"/>
    </row>
    <row r="209" spans="1:10" ht="21.75" customHeight="1">
      <c r="A209" s="142" t="s">
        <v>139</v>
      </c>
      <c r="B209" s="112">
        <v>948</v>
      </c>
      <c r="C209" s="133">
        <v>10</v>
      </c>
      <c r="D209" s="133">
        <v>6</v>
      </c>
      <c r="E209" s="111" t="s">
        <v>309</v>
      </c>
      <c r="F209" s="110" t="s">
        <v>138</v>
      </c>
      <c r="G209" s="203">
        <v>594.1</v>
      </c>
      <c r="H209" s="203">
        <f>H210</f>
        <v>111.2</v>
      </c>
      <c r="I209" s="202">
        <f t="shared" ref="I209:I272" si="4">H209/G209*100</f>
        <v>18.717387645177581</v>
      </c>
      <c r="J209" s="109"/>
    </row>
    <row r="210" spans="1:10" ht="21.75" customHeight="1">
      <c r="A210" s="142" t="s">
        <v>137</v>
      </c>
      <c r="B210" s="112">
        <v>948</v>
      </c>
      <c r="C210" s="133">
        <v>10</v>
      </c>
      <c r="D210" s="133">
        <v>6</v>
      </c>
      <c r="E210" s="111" t="s">
        <v>309</v>
      </c>
      <c r="F210" s="110" t="s">
        <v>136</v>
      </c>
      <c r="G210" s="203">
        <v>594.1</v>
      </c>
      <c r="H210" s="203">
        <f>H211+H212</f>
        <v>111.2</v>
      </c>
      <c r="I210" s="202">
        <f t="shared" si="4"/>
        <v>18.717387645177581</v>
      </c>
      <c r="J210" s="109"/>
    </row>
    <row r="211" spans="1:10" ht="21.75" customHeight="1">
      <c r="A211" s="142" t="s">
        <v>552</v>
      </c>
      <c r="B211" s="112">
        <v>948</v>
      </c>
      <c r="C211" s="133">
        <v>10</v>
      </c>
      <c r="D211" s="133">
        <v>6</v>
      </c>
      <c r="E211" s="111" t="s">
        <v>309</v>
      </c>
      <c r="F211" s="110" t="s">
        <v>551</v>
      </c>
      <c r="G211" s="203">
        <v>352.1</v>
      </c>
      <c r="H211" s="203">
        <v>98.2</v>
      </c>
      <c r="I211" s="202">
        <f t="shared" si="4"/>
        <v>27.889804032945186</v>
      </c>
      <c r="J211" s="109"/>
    </row>
    <row r="212" spans="1:10" ht="12" customHeight="1">
      <c r="A212" s="142" t="s">
        <v>135</v>
      </c>
      <c r="B212" s="112">
        <v>948</v>
      </c>
      <c r="C212" s="133">
        <v>10</v>
      </c>
      <c r="D212" s="133">
        <v>6</v>
      </c>
      <c r="E212" s="111" t="s">
        <v>309</v>
      </c>
      <c r="F212" s="110" t="s">
        <v>133</v>
      </c>
      <c r="G212" s="203">
        <v>242</v>
      </c>
      <c r="H212" s="203">
        <v>13</v>
      </c>
      <c r="I212" s="202">
        <f t="shared" si="4"/>
        <v>5.3719008264462813</v>
      </c>
      <c r="J212" s="109"/>
    </row>
    <row r="213" spans="1:10" ht="12" customHeight="1">
      <c r="A213" s="142" t="s">
        <v>178</v>
      </c>
      <c r="B213" s="112">
        <v>948</v>
      </c>
      <c r="C213" s="133">
        <v>10</v>
      </c>
      <c r="D213" s="133">
        <v>6</v>
      </c>
      <c r="E213" s="111" t="s">
        <v>309</v>
      </c>
      <c r="F213" s="110" t="s">
        <v>177</v>
      </c>
      <c r="G213" s="203">
        <v>25.5</v>
      </c>
      <c r="H213" s="203"/>
      <c r="I213" s="202">
        <f t="shared" si="4"/>
        <v>0</v>
      </c>
      <c r="J213" s="109"/>
    </row>
    <row r="214" spans="1:10" ht="12" customHeight="1">
      <c r="A214" s="142" t="s">
        <v>600</v>
      </c>
      <c r="B214" s="112">
        <v>948</v>
      </c>
      <c r="C214" s="133">
        <v>10</v>
      </c>
      <c r="D214" s="133">
        <v>6</v>
      </c>
      <c r="E214" s="111" t="s">
        <v>309</v>
      </c>
      <c r="F214" s="110" t="s">
        <v>599</v>
      </c>
      <c r="G214" s="203">
        <v>25.5</v>
      </c>
      <c r="H214" s="203"/>
      <c r="I214" s="202">
        <f t="shared" si="4"/>
        <v>0</v>
      </c>
      <c r="J214" s="109"/>
    </row>
    <row r="215" spans="1:10" ht="21.75" customHeight="1">
      <c r="A215" s="142" t="s">
        <v>598</v>
      </c>
      <c r="B215" s="112">
        <v>948</v>
      </c>
      <c r="C215" s="133">
        <v>10</v>
      </c>
      <c r="D215" s="133">
        <v>6</v>
      </c>
      <c r="E215" s="111" t="s">
        <v>309</v>
      </c>
      <c r="F215" s="110" t="s">
        <v>597</v>
      </c>
      <c r="G215" s="203">
        <v>16</v>
      </c>
      <c r="H215" s="203"/>
      <c r="I215" s="202">
        <f t="shared" si="4"/>
        <v>0</v>
      </c>
      <c r="J215" s="109"/>
    </row>
    <row r="216" spans="1:10" ht="12" customHeight="1">
      <c r="A216" s="142" t="s">
        <v>596</v>
      </c>
      <c r="B216" s="112">
        <v>948</v>
      </c>
      <c r="C216" s="133">
        <v>10</v>
      </c>
      <c r="D216" s="133">
        <v>6</v>
      </c>
      <c r="E216" s="111" t="s">
        <v>309</v>
      </c>
      <c r="F216" s="110" t="s">
        <v>595</v>
      </c>
      <c r="G216" s="203">
        <v>5.7</v>
      </c>
      <c r="H216" s="203"/>
      <c r="I216" s="202">
        <f t="shared" si="4"/>
        <v>0</v>
      </c>
      <c r="J216" s="109"/>
    </row>
    <row r="217" spans="1:10" ht="12" customHeight="1">
      <c r="A217" s="142" t="s">
        <v>594</v>
      </c>
      <c r="B217" s="112">
        <v>948</v>
      </c>
      <c r="C217" s="133">
        <v>10</v>
      </c>
      <c r="D217" s="133">
        <v>6</v>
      </c>
      <c r="E217" s="111" t="s">
        <v>309</v>
      </c>
      <c r="F217" s="110" t="s">
        <v>593</v>
      </c>
      <c r="G217" s="203">
        <v>3.8</v>
      </c>
      <c r="H217" s="203"/>
      <c r="I217" s="202">
        <f t="shared" si="4"/>
        <v>0</v>
      </c>
      <c r="J217" s="109"/>
    </row>
    <row r="218" spans="1:10" ht="21.75" customHeight="1">
      <c r="A218" s="142" t="s">
        <v>395</v>
      </c>
      <c r="B218" s="112">
        <v>948</v>
      </c>
      <c r="C218" s="133">
        <v>10</v>
      </c>
      <c r="D218" s="133">
        <v>6</v>
      </c>
      <c r="E218" s="111" t="s">
        <v>394</v>
      </c>
      <c r="F218" s="110">
        <v>0</v>
      </c>
      <c r="G218" s="203">
        <v>4370.82</v>
      </c>
      <c r="H218" s="203">
        <f>H219</f>
        <v>884</v>
      </c>
      <c r="I218" s="202">
        <f t="shared" si="4"/>
        <v>20.225037864748494</v>
      </c>
      <c r="J218" s="109"/>
    </row>
    <row r="219" spans="1:10" ht="21.75" customHeight="1">
      <c r="A219" s="142" t="s">
        <v>393</v>
      </c>
      <c r="B219" s="112">
        <v>948</v>
      </c>
      <c r="C219" s="133">
        <v>10</v>
      </c>
      <c r="D219" s="133">
        <v>6</v>
      </c>
      <c r="E219" s="111" t="s">
        <v>392</v>
      </c>
      <c r="F219" s="110">
        <v>0</v>
      </c>
      <c r="G219" s="203">
        <v>4370.82</v>
      </c>
      <c r="H219" s="203">
        <f>H220+H232</f>
        <v>884</v>
      </c>
      <c r="I219" s="202">
        <f t="shared" si="4"/>
        <v>20.225037864748494</v>
      </c>
      <c r="J219" s="109"/>
    </row>
    <row r="220" spans="1:10" ht="21.75" customHeight="1">
      <c r="A220" s="142" t="s">
        <v>308</v>
      </c>
      <c r="B220" s="112">
        <v>948</v>
      </c>
      <c r="C220" s="133">
        <v>10</v>
      </c>
      <c r="D220" s="133">
        <v>6</v>
      </c>
      <c r="E220" s="111" t="s">
        <v>307</v>
      </c>
      <c r="F220" s="110">
        <v>0</v>
      </c>
      <c r="G220" s="203">
        <v>2985.42</v>
      </c>
      <c r="H220" s="203">
        <f>H221</f>
        <v>602.1</v>
      </c>
      <c r="I220" s="202">
        <f t="shared" si="4"/>
        <v>20.168016560483952</v>
      </c>
      <c r="J220" s="109"/>
    </row>
    <row r="221" spans="1:10" ht="53.25" customHeight="1">
      <c r="A221" s="142" t="s">
        <v>131</v>
      </c>
      <c r="B221" s="112">
        <v>948</v>
      </c>
      <c r="C221" s="133">
        <v>10</v>
      </c>
      <c r="D221" s="133">
        <v>6</v>
      </c>
      <c r="E221" s="111" t="s">
        <v>307</v>
      </c>
      <c r="F221" s="110" t="s">
        <v>130</v>
      </c>
      <c r="G221" s="203">
        <v>2985.42</v>
      </c>
      <c r="H221" s="203">
        <f>H222+H225</f>
        <v>602.1</v>
      </c>
      <c r="I221" s="202">
        <f t="shared" si="4"/>
        <v>20.168016560483952</v>
      </c>
      <c r="J221" s="109"/>
    </row>
    <row r="222" spans="1:10" ht="12" customHeight="1">
      <c r="A222" s="142" t="s">
        <v>129</v>
      </c>
      <c r="B222" s="112">
        <v>948</v>
      </c>
      <c r="C222" s="133">
        <v>10</v>
      </c>
      <c r="D222" s="133">
        <v>6</v>
      </c>
      <c r="E222" s="111" t="s">
        <v>307</v>
      </c>
      <c r="F222" s="110" t="s">
        <v>128</v>
      </c>
      <c r="G222" s="203">
        <v>821.65</v>
      </c>
      <c r="H222" s="203">
        <f>H223+H224</f>
        <v>157</v>
      </c>
      <c r="I222" s="202">
        <f t="shared" si="4"/>
        <v>19.107892655023427</v>
      </c>
      <c r="J222" s="109"/>
    </row>
    <row r="223" spans="1:10" ht="12" customHeight="1">
      <c r="A223" s="142" t="s">
        <v>127</v>
      </c>
      <c r="B223" s="112">
        <v>948</v>
      </c>
      <c r="C223" s="133">
        <v>10</v>
      </c>
      <c r="D223" s="133">
        <v>6</v>
      </c>
      <c r="E223" s="111" t="s">
        <v>307</v>
      </c>
      <c r="F223" s="110" t="s">
        <v>126</v>
      </c>
      <c r="G223" s="203">
        <v>631.08000000000004</v>
      </c>
      <c r="H223" s="203">
        <v>120.6</v>
      </c>
      <c r="I223" s="202">
        <f t="shared" si="4"/>
        <v>19.110096976611519</v>
      </c>
      <c r="J223" s="109"/>
    </row>
    <row r="224" spans="1:10" ht="32.25" customHeight="1">
      <c r="A224" s="142" t="s">
        <v>125</v>
      </c>
      <c r="B224" s="112">
        <v>948</v>
      </c>
      <c r="C224" s="133">
        <v>10</v>
      </c>
      <c r="D224" s="133">
        <v>6</v>
      </c>
      <c r="E224" s="111" t="s">
        <v>307</v>
      </c>
      <c r="F224" s="110" t="s">
        <v>124</v>
      </c>
      <c r="G224" s="203">
        <v>190.57</v>
      </c>
      <c r="H224" s="203">
        <v>36.4</v>
      </c>
      <c r="I224" s="202">
        <f t="shared" si="4"/>
        <v>19.100592957968203</v>
      </c>
      <c r="J224" s="109"/>
    </row>
    <row r="225" spans="1:10" ht="21.75" customHeight="1">
      <c r="A225" s="142" t="s">
        <v>123</v>
      </c>
      <c r="B225" s="112">
        <v>948</v>
      </c>
      <c r="C225" s="133">
        <v>10</v>
      </c>
      <c r="D225" s="133">
        <v>6</v>
      </c>
      <c r="E225" s="111" t="s">
        <v>307</v>
      </c>
      <c r="F225" s="110" t="s">
        <v>122</v>
      </c>
      <c r="G225" s="203">
        <v>2163.77</v>
      </c>
      <c r="H225" s="203">
        <f>H226+H227</f>
        <v>445.1</v>
      </c>
      <c r="I225" s="202">
        <f t="shared" si="4"/>
        <v>20.570578203783214</v>
      </c>
      <c r="J225" s="109"/>
    </row>
    <row r="226" spans="1:10" ht="32.25" customHeight="1">
      <c r="A226" s="142" t="s">
        <v>121</v>
      </c>
      <c r="B226" s="112">
        <v>948</v>
      </c>
      <c r="C226" s="133">
        <v>10</v>
      </c>
      <c r="D226" s="133">
        <v>6</v>
      </c>
      <c r="E226" s="111" t="s">
        <v>307</v>
      </c>
      <c r="F226" s="110" t="s">
        <v>120</v>
      </c>
      <c r="G226" s="203">
        <v>1661.88</v>
      </c>
      <c r="H226" s="203">
        <v>341.8</v>
      </c>
      <c r="I226" s="202">
        <f t="shared" si="4"/>
        <v>20.567068621079741</v>
      </c>
      <c r="J226" s="109"/>
    </row>
    <row r="227" spans="1:10" ht="32.25" customHeight="1">
      <c r="A227" s="142" t="s">
        <v>119</v>
      </c>
      <c r="B227" s="112">
        <v>948</v>
      </c>
      <c r="C227" s="133">
        <v>10</v>
      </c>
      <c r="D227" s="133">
        <v>6</v>
      </c>
      <c r="E227" s="111" t="s">
        <v>307</v>
      </c>
      <c r="F227" s="110" t="s">
        <v>117</v>
      </c>
      <c r="G227" s="203">
        <v>501.89</v>
      </c>
      <c r="H227" s="203">
        <v>103.3</v>
      </c>
      <c r="I227" s="202">
        <f t="shared" si="4"/>
        <v>20.582199286696287</v>
      </c>
      <c r="J227" s="109"/>
    </row>
    <row r="228" spans="1:10" ht="21.75" customHeight="1">
      <c r="A228" s="142" t="s">
        <v>266</v>
      </c>
      <c r="B228" s="112">
        <v>948</v>
      </c>
      <c r="C228" s="133">
        <v>10</v>
      </c>
      <c r="D228" s="133">
        <v>6</v>
      </c>
      <c r="E228" s="111" t="s">
        <v>617</v>
      </c>
      <c r="F228" s="110">
        <v>0</v>
      </c>
      <c r="G228" s="203">
        <v>189.3</v>
      </c>
      <c r="H228" s="203"/>
      <c r="I228" s="202">
        <f t="shared" si="4"/>
        <v>0</v>
      </c>
      <c r="J228" s="109"/>
    </row>
    <row r="229" spans="1:10" ht="53.25" customHeight="1">
      <c r="A229" s="142" t="s">
        <v>131</v>
      </c>
      <c r="B229" s="112">
        <v>948</v>
      </c>
      <c r="C229" s="133">
        <v>10</v>
      </c>
      <c r="D229" s="133">
        <v>6</v>
      </c>
      <c r="E229" s="111" t="s">
        <v>617</v>
      </c>
      <c r="F229" s="110" t="s">
        <v>130</v>
      </c>
      <c r="G229" s="203">
        <v>189.3</v>
      </c>
      <c r="H229" s="203"/>
      <c r="I229" s="202">
        <f t="shared" si="4"/>
        <v>0</v>
      </c>
      <c r="J229" s="109"/>
    </row>
    <row r="230" spans="1:10" ht="21.75" customHeight="1">
      <c r="A230" s="142" t="s">
        <v>123</v>
      </c>
      <c r="B230" s="112">
        <v>948</v>
      </c>
      <c r="C230" s="133">
        <v>10</v>
      </c>
      <c r="D230" s="133">
        <v>6</v>
      </c>
      <c r="E230" s="111" t="s">
        <v>617</v>
      </c>
      <c r="F230" s="110" t="s">
        <v>122</v>
      </c>
      <c r="G230" s="203">
        <v>189.3</v>
      </c>
      <c r="H230" s="203"/>
      <c r="I230" s="202">
        <f t="shared" si="4"/>
        <v>0</v>
      </c>
      <c r="J230" s="109"/>
    </row>
    <row r="231" spans="1:10" ht="32.25" customHeight="1">
      <c r="A231" s="142" t="s">
        <v>121</v>
      </c>
      <c r="B231" s="112">
        <v>948</v>
      </c>
      <c r="C231" s="133">
        <v>10</v>
      </c>
      <c r="D231" s="133">
        <v>6</v>
      </c>
      <c r="E231" s="111" t="s">
        <v>617</v>
      </c>
      <c r="F231" s="110" t="s">
        <v>120</v>
      </c>
      <c r="G231" s="203">
        <v>189.3</v>
      </c>
      <c r="H231" s="203"/>
      <c r="I231" s="202">
        <f t="shared" si="4"/>
        <v>0</v>
      </c>
      <c r="J231" s="109"/>
    </row>
    <row r="232" spans="1:10" ht="42.75" customHeight="1">
      <c r="A232" s="142" t="s">
        <v>306</v>
      </c>
      <c r="B232" s="112">
        <v>948</v>
      </c>
      <c r="C232" s="133">
        <v>10</v>
      </c>
      <c r="D232" s="133">
        <v>6</v>
      </c>
      <c r="E232" s="111" t="s">
        <v>305</v>
      </c>
      <c r="F232" s="110">
        <v>0</v>
      </c>
      <c r="G232" s="203">
        <v>1196.0999999999999</v>
      </c>
      <c r="H232" s="203">
        <v>281.89999999999998</v>
      </c>
      <c r="I232" s="202">
        <f t="shared" si="4"/>
        <v>23.568263523116798</v>
      </c>
      <c r="J232" s="109"/>
    </row>
    <row r="233" spans="1:10" ht="21.75" customHeight="1">
      <c r="A233" s="142" t="s">
        <v>139</v>
      </c>
      <c r="B233" s="112">
        <v>948</v>
      </c>
      <c r="C233" s="133">
        <v>10</v>
      </c>
      <c r="D233" s="133">
        <v>6</v>
      </c>
      <c r="E233" s="111" t="s">
        <v>305</v>
      </c>
      <c r="F233" s="110" t="s">
        <v>138</v>
      </c>
      <c r="G233" s="203">
        <v>1196.0999999999999</v>
      </c>
      <c r="H233" s="203">
        <v>281.89999999999998</v>
      </c>
      <c r="I233" s="202">
        <f t="shared" si="4"/>
        <v>23.568263523116798</v>
      </c>
      <c r="J233" s="109"/>
    </row>
    <row r="234" spans="1:10" ht="21.75" customHeight="1">
      <c r="A234" s="142" t="s">
        <v>137</v>
      </c>
      <c r="B234" s="112">
        <v>948</v>
      </c>
      <c r="C234" s="133">
        <v>10</v>
      </c>
      <c r="D234" s="133">
        <v>6</v>
      </c>
      <c r="E234" s="111" t="s">
        <v>305</v>
      </c>
      <c r="F234" s="110" t="s">
        <v>136</v>
      </c>
      <c r="G234" s="203">
        <v>1196.0999999999999</v>
      </c>
      <c r="H234" s="203">
        <v>281.89999999999998</v>
      </c>
      <c r="I234" s="202">
        <f t="shared" si="4"/>
        <v>23.568263523116798</v>
      </c>
      <c r="J234" s="109"/>
    </row>
    <row r="235" spans="1:10" ht="12" customHeight="1">
      <c r="A235" s="142" t="s">
        <v>135</v>
      </c>
      <c r="B235" s="112">
        <v>948</v>
      </c>
      <c r="C235" s="133">
        <v>10</v>
      </c>
      <c r="D235" s="133">
        <v>6</v>
      </c>
      <c r="E235" s="111" t="s">
        <v>305</v>
      </c>
      <c r="F235" s="110" t="s">
        <v>133</v>
      </c>
      <c r="G235" s="203">
        <v>1196.0999999999999</v>
      </c>
      <c r="H235" s="203">
        <v>281.89999999999998</v>
      </c>
      <c r="I235" s="202">
        <f t="shared" si="4"/>
        <v>23.568263523116798</v>
      </c>
      <c r="J235" s="109"/>
    </row>
    <row r="236" spans="1:10" ht="21.75" customHeight="1">
      <c r="A236" s="142" t="s">
        <v>391</v>
      </c>
      <c r="B236" s="112">
        <v>948</v>
      </c>
      <c r="C236" s="133">
        <v>10</v>
      </c>
      <c r="D236" s="133">
        <v>6</v>
      </c>
      <c r="E236" s="111" t="s">
        <v>390</v>
      </c>
      <c r="F236" s="110">
        <v>0</v>
      </c>
      <c r="G236" s="203">
        <v>797.4</v>
      </c>
      <c r="H236" s="203"/>
      <c r="I236" s="202">
        <f t="shared" si="4"/>
        <v>0</v>
      </c>
      <c r="J236" s="109"/>
    </row>
    <row r="237" spans="1:10" ht="12" customHeight="1">
      <c r="A237" s="142" t="s">
        <v>384</v>
      </c>
      <c r="B237" s="112">
        <v>948</v>
      </c>
      <c r="C237" s="133">
        <v>10</v>
      </c>
      <c r="D237" s="133">
        <v>6</v>
      </c>
      <c r="E237" s="111" t="s">
        <v>389</v>
      </c>
      <c r="F237" s="110">
        <v>0</v>
      </c>
      <c r="G237" s="203">
        <v>797.4</v>
      </c>
      <c r="H237" s="203"/>
      <c r="I237" s="202">
        <f t="shared" si="4"/>
        <v>0</v>
      </c>
      <c r="J237" s="109"/>
    </row>
    <row r="238" spans="1:10" ht="21.75" customHeight="1">
      <c r="A238" s="142" t="s">
        <v>139</v>
      </c>
      <c r="B238" s="112">
        <v>948</v>
      </c>
      <c r="C238" s="133">
        <v>10</v>
      </c>
      <c r="D238" s="133">
        <v>6</v>
      </c>
      <c r="E238" s="111" t="s">
        <v>389</v>
      </c>
      <c r="F238" s="110" t="s">
        <v>138</v>
      </c>
      <c r="G238" s="203">
        <v>797.4</v>
      </c>
      <c r="H238" s="203"/>
      <c r="I238" s="202">
        <f t="shared" si="4"/>
        <v>0</v>
      </c>
      <c r="J238" s="109"/>
    </row>
    <row r="239" spans="1:10" ht="21.75" customHeight="1">
      <c r="A239" s="142" t="s">
        <v>137</v>
      </c>
      <c r="B239" s="112">
        <v>948</v>
      </c>
      <c r="C239" s="133">
        <v>10</v>
      </c>
      <c r="D239" s="133">
        <v>6</v>
      </c>
      <c r="E239" s="111" t="s">
        <v>389</v>
      </c>
      <c r="F239" s="110" t="s">
        <v>136</v>
      </c>
      <c r="G239" s="203">
        <v>797.4</v>
      </c>
      <c r="H239" s="203"/>
      <c r="I239" s="202">
        <f t="shared" si="4"/>
        <v>0</v>
      </c>
      <c r="J239" s="109"/>
    </row>
    <row r="240" spans="1:10" ht="12" customHeight="1">
      <c r="A240" s="142" t="s">
        <v>135</v>
      </c>
      <c r="B240" s="112">
        <v>948</v>
      </c>
      <c r="C240" s="133">
        <v>10</v>
      </c>
      <c r="D240" s="133">
        <v>6</v>
      </c>
      <c r="E240" s="111" t="s">
        <v>389</v>
      </c>
      <c r="F240" s="110" t="s">
        <v>133</v>
      </c>
      <c r="G240" s="203">
        <v>797.4</v>
      </c>
      <c r="H240" s="203"/>
      <c r="I240" s="202">
        <f t="shared" si="4"/>
        <v>0</v>
      </c>
      <c r="J240" s="109"/>
    </row>
    <row r="241" spans="1:10" s="132" customFormat="1" ht="21.75" customHeight="1">
      <c r="A241" s="141" t="s">
        <v>304</v>
      </c>
      <c r="B241" s="137">
        <v>959</v>
      </c>
      <c r="C241" s="115">
        <v>0</v>
      </c>
      <c r="D241" s="115">
        <v>0</v>
      </c>
      <c r="E241" s="117">
        <v>0</v>
      </c>
      <c r="F241" s="116">
        <v>0</v>
      </c>
      <c r="G241" s="201">
        <v>45240.59</v>
      </c>
      <c r="H241" s="201">
        <f>H242+H282+H288+H294</f>
        <v>7702.2999999999993</v>
      </c>
      <c r="I241" s="202">
        <f t="shared" si="4"/>
        <v>17.025197947241626</v>
      </c>
      <c r="J241" s="121"/>
    </row>
    <row r="242" spans="1:10" ht="12" customHeight="1">
      <c r="A242" s="142" t="s">
        <v>271</v>
      </c>
      <c r="B242" s="112">
        <v>959</v>
      </c>
      <c r="C242" s="133">
        <v>1</v>
      </c>
      <c r="D242" s="133">
        <v>0</v>
      </c>
      <c r="E242" s="111">
        <v>0</v>
      </c>
      <c r="F242" s="110">
        <v>0</v>
      </c>
      <c r="G242" s="203">
        <v>8161.28</v>
      </c>
      <c r="H242" s="203">
        <f>H243</f>
        <v>1714.1999999999998</v>
      </c>
      <c r="I242" s="202">
        <f t="shared" si="4"/>
        <v>21.004058186951067</v>
      </c>
      <c r="J242" s="109"/>
    </row>
    <row r="243" spans="1:10" ht="32.25" customHeight="1">
      <c r="A243" s="142" t="s">
        <v>303</v>
      </c>
      <c r="B243" s="112">
        <v>959</v>
      </c>
      <c r="C243" s="133">
        <v>1</v>
      </c>
      <c r="D243" s="133">
        <v>6</v>
      </c>
      <c r="E243" s="111">
        <v>0</v>
      </c>
      <c r="F243" s="110">
        <v>0</v>
      </c>
      <c r="G243" s="203">
        <v>8161.28</v>
      </c>
      <c r="H243" s="203">
        <f>H244+H267</f>
        <v>1714.1999999999998</v>
      </c>
      <c r="I243" s="202">
        <f t="shared" si="4"/>
        <v>21.004058186951067</v>
      </c>
      <c r="J243" s="109"/>
    </row>
    <row r="244" spans="1:10" ht="21.75" customHeight="1">
      <c r="A244" s="142" t="s">
        <v>550</v>
      </c>
      <c r="B244" s="112">
        <v>959</v>
      </c>
      <c r="C244" s="133">
        <v>1</v>
      </c>
      <c r="D244" s="133">
        <v>6</v>
      </c>
      <c r="E244" s="111" t="s">
        <v>549</v>
      </c>
      <c r="F244" s="110">
        <v>0</v>
      </c>
      <c r="G244" s="203">
        <v>4620.53</v>
      </c>
      <c r="H244" s="203">
        <f>H245</f>
        <v>339.6</v>
      </c>
      <c r="I244" s="202">
        <f t="shared" si="4"/>
        <v>7.3498061910646619</v>
      </c>
      <c r="J244" s="109"/>
    </row>
    <row r="245" spans="1:10" ht="12" customHeight="1">
      <c r="A245" s="142" t="s">
        <v>548</v>
      </c>
      <c r="B245" s="112">
        <v>959</v>
      </c>
      <c r="C245" s="133">
        <v>1</v>
      </c>
      <c r="D245" s="133">
        <v>6</v>
      </c>
      <c r="E245" s="111" t="s">
        <v>547</v>
      </c>
      <c r="F245" s="110">
        <v>0</v>
      </c>
      <c r="G245" s="203">
        <v>4620.53</v>
      </c>
      <c r="H245" s="203">
        <f>H246+H259</f>
        <v>339.6</v>
      </c>
      <c r="I245" s="202">
        <f t="shared" si="4"/>
        <v>7.3498061910646619</v>
      </c>
      <c r="J245" s="109"/>
    </row>
    <row r="246" spans="1:10" ht="21.75" customHeight="1">
      <c r="A246" s="142" t="s">
        <v>302</v>
      </c>
      <c r="B246" s="112">
        <v>959</v>
      </c>
      <c r="C246" s="133">
        <v>1</v>
      </c>
      <c r="D246" s="133">
        <v>6</v>
      </c>
      <c r="E246" s="111" t="s">
        <v>301</v>
      </c>
      <c r="F246" s="110">
        <v>0</v>
      </c>
      <c r="G246" s="203">
        <v>2827.35</v>
      </c>
      <c r="H246" s="203">
        <f>H250+H254</f>
        <v>75.3</v>
      </c>
      <c r="I246" s="202">
        <f t="shared" si="4"/>
        <v>2.6632712610748581</v>
      </c>
      <c r="J246" s="109"/>
    </row>
    <row r="247" spans="1:10" ht="53.25" customHeight="1">
      <c r="A247" s="142" t="s">
        <v>131</v>
      </c>
      <c r="B247" s="112">
        <v>959</v>
      </c>
      <c r="C247" s="133">
        <v>1</v>
      </c>
      <c r="D247" s="133">
        <v>6</v>
      </c>
      <c r="E247" s="111" t="s">
        <v>301</v>
      </c>
      <c r="F247" s="110" t="s">
        <v>130</v>
      </c>
      <c r="G247" s="203">
        <v>434.3</v>
      </c>
      <c r="H247" s="203"/>
      <c r="I247" s="202">
        <f t="shared" si="4"/>
        <v>0</v>
      </c>
      <c r="J247" s="109"/>
    </row>
    <row r="248" spans="1:10" ht="21.75" customHeight="1">
      <c r="A248" s="142" t="s">
        <v>123</v>
      </c>
      <c r="B248" s="112">
        <v>959</v>
      </c>
      <c r="C248" s="133">
        <v>1</v>
      </c>
      <c r="D248" s="133">
        <v>6</v>
      </c>
      <c r="E248" s="111" t="s">
        <v>301</v>
      </c>
      <c r="F248" s="110" t="s">
        <v>122</v>
      </c>
      <c r="G248" s="203">
        <v>434.3</v>
      </c>
      <c r="H248" s="203"/>
      <c r="I248" s="202">
        <f t="shared" si="4"/>
        <v>0</v>
      </c>
      <c r="J248" s="109"/>
    </row>
    <row r="249" spans="1:10" ht="32.25" customHeight="1">
      <c r="A249" s="142" t="s">
        <v>141</v>
      </c>
      <c r="B249" s="112">
        <v>959</v>
      </c>
      <c r="C249" s="133">
        <v>1</v>
      </c>
      <c r="D249" s="133">
        <v>6</v>
      </c>
      <c r="E249" s="111" t="s">
        <v>301</v>
      </c>
      <c r="F249" s="110" t="s">
        <v>140</v>
      </c>
      <c r="G249" s="203">
        <v>434.3</v>
      </c>
      <c r="H249" s="203"/>
      <c r="I249" s="202">
        <f t="shared" si="4"/>
        <v>0</v>
      </c>
      <c r="J249" s="109"/>
    </row>
    <row r="250" spans="1:10" ht="21.75" customHeight="1">
      <c r="A250" s="142" t="s">
        <v>139</v>
      </c>
      <c r="B250" s="112">
        <v>959</v>
      </c>
      <c r="C250" s="133">
        <v>1</v>
      </c>
      <c r="D250" s="133">
        <v>6</v>
      </c>
      <c r="E250" s="111" t="s">
        <v>301</v>
      </c>
      <c r="F250" s="110" t="s">
        <v>138</v>
      </c>
      <c r="G250" s="203">
        <v>2181.0500000000002</v>
      </c>
      <c r="H250" s="203">
        <f>H251</f>
        <v>74.599999999999994</v>
      </c>
      <c r="I250" s="202">
        <f t="shared" si="4"/>
        <v>3.420370922262213</v>
      </c>
      <c r="J250" s="109"/>
    </row>
    <row r="251" spans="1:10" ht="21.75" customHeight="1">
      <c r="A251" s="142" t="s">
        <v>137</v>
      </c>
      <c r="B251" s="112">
        <v>959</v>
      </c>
      <c r="C251" s="133">
        <v>1</v>
      </c>
      <c r="D251" s="133">
        <v>6</v>
      </c>
      <c r="E251" s="111" t="s">
        <v>301</v>
      </c>
      <c r="F251" s="110" t="s">
        <v>136</v>
      </c>
      <c r="G251" s="203">
        <v>2181.0500000000002</v>
      </c>
      <c r="H251" s="203">
        <f>H252+H253</f>
        <v>74.599999999999994</v>
      </c>
      <c r="I251" s="202">
        <f t="shared" si="4"/>
        <v>3.420370922262213</v>
      </c>
      <c r="J251" s="109"/>
    </row>
    <row r="252" spans="1:10" ht="21.75" customHeight="1">
      <c r="A252" s="142" t="s">
        <v>552</v>
      </c>
      <c r="B252" s="112">
        <v>959</v>
      </c>
      <c r="C252" s="133">
        <v>1</v>
      </c>
      <c r="D252" s="133">
        <v>6</v>
      </c>
      <c r="E252" s="111" t="s">
        <v>301</v>
      </c>
      <c r="F252" s="110" t="s">
        <v>551</v>
      </c>
      <c r="G252" s="203">
        <v>1090.55</v>
      </c>
      <c r="H252" s="203">
        <v>49</v>
      </c>
      <c r="I252" s="202">
        <f t="shared" si="4"/>
        <v>4.4931456604465643</v>
      </c>
      <c r="J252" s="109"/>
    </row>
    <row r="253" spans="1:10" ht="12" customHeight="1">
      <c r="A253" s="142" t="s">
        <v>135</v>
      </c>
      <c r="B253" s="112">
        <v>959</v>
      </c>
      <c r="C253" s="133">
        <v>1</v>
      </c>
      <c r="D253" s="133">
        <v>6</v>
      </c>
      <c r="E253" s="111" t="s">
        <v>301</v>
      </c>
      <c r="F253" s="110" t="s">
        <v>133</v>
      </c>
      <c r="G253" s="203">
        <v>1090.5</v>
      </c>
      <c r="H253" s="203">
        <v>25.6</v>
      </c>
      <c r="I253" s="202">
        <f t="shared" si="4"/>
        <v>2.3475469967904634</v>
      </c>
      <c r="J253" s="109"/>
    </row>
    <row r="254" spans="1:10" ht="12" customHeight="1">
      <c r="A254" s="142" t="s">
        <v>178</v>
      </c>
      <c r="B254" s="112">
        <v>959</v>
      </c>
      <c r="C254" s="133">
        <v>1</v>
      </c>
      <c r="D254" s="133">
        <v>6</v>
      </c>
      <c r="E254" s="111" t="s">
        <v>301</v>
      </c>
      <c r="F254" s="110" t="s">
        <v>177</v>
      </c>
      <c r="G254" s="203">
        <v>212</v>
      </c>
      <c r="H254" s="203">
        <v>0.7</v>
      </c>
      <c r="I254" s="202">
        <f t="shared" si="4"/>
        <v>0.330188679245283</v>
      </c>
      <c r="J254" s="109"/>
    </row>
    <row r="255" spans="1:10" ht="12" customHeight="1">
      <c r="A255" s="142" t="s">
        <v>600</v>
      </c>
      <c r="B255" s="112">
        <v>959</v>
      </c>
      <c r="C255" s="133">
        <v>1</v>
      </c>
      <c r="D255" s="133">
        <v>6</v>
      </c>
      <c r="E255" s="111" t="s">
        <v>301</v>
      </c>
      <c r="F255" s="110" t="s">
        <v>599</v>
      </c>
      <c r="G255" s="203">
        <v>212</v>
      </c>
      <c r="H255" s="203">
        <v>0.7</v>
      </c>
      <c r="I255" s="202">
        <f t="shared" si="4"/>
        <v>0.330188679245283</v>
      </c>
      <c r="J255" s="109"/>
    </row>
    <row r="256" spans="1:10" ht="21.75" customHeight="1">
      <c r="A256" s="142" t="s">
        <v>598</v>
      </c>
      <c r="B256" s="112">
        <v>959</v>
      </c>
      <c r="C256" s="133">
        <v>1</v>
      </c>
      <c r="D256" s="133">
        <v>6</v>
      </c>
      <c r="E256" s="111" t="s">
        <v>301</v>
      </c>
      <c r="F256" s="110" t="s">
        <v>597</v>
      </c>
      <c r="G256" s="203">
        <v>205</v>
      </c>
      <c r="H256" s="203"/>
      <c r="I256" s="202">
        <f t="shared" si="4"/>
        <v>0</v>
      </c>
      <c r="J256" s="109"/>
    </row>
    <row r="257" spans="1:10" ht="12" customHeight="1">
      <c r="A257" s="142" t="s">
        <v>596</v>
      </c>
      <c r="B257" s="112">
        <v>959</v>
      </c>
      <c r="C257" s="133">
        <v>1</v>
      </c>
      <c r="D257" s="133">
        <v>6</v>
      </c>
      <c r="E257" s="111" t="s">
        <v>301</v>
      </c>
      <c r="F257" s="110" t="s">
        <v>595</v>
      </c>
      <c r="G257" s="203">
        <v>4</v>
      </c>
      <c r="H257" s="203">
        <v>0.7</v>
      </c>
      <c r="I257" s="202">
        <f t="shared" si="4"/>
        <v>17.5</v>
      </c>
      <c r="J257" s="109"/>
    </row>
    <row r="258" spans="1:10" ht="12" customHeight="1">
      <c r="A258" s="142" t="s">
        <v>594</v>
      </c>
      <c r="B258" s="112">
        <v>959</v>
      </c>
      <c r="C258" s="133">
        <v>1</v>
      </c>
      <c r="D258" s="133">
        <v>6</v>
      </c>
      <c r="E258" s="111" t="s">
        <v>301</v>
      </c>
      <c r="F258" s="110" t="s">
        <v>593</v>
      </c>
      <c r="G258" s="203">
        <v>3</v>
      </c>
      <c r="H258" s="203"/>
      <c r="I258" s="202">
        <f t="shared" si="4"/>
        <v>0</v>
      </c>
      <c r="J258" s="109"/>
    </row>
    <row r="259" spans="1:10" ht="21.75" customHeight="1">
      <c r="A259" s="142" t="s">
        <v>241</v>
      </c>
      <c r="B259" s="112">
        <v>959</v>
      </c>
      <c r="C259" s="133">
        <v>1</v>
      </c>
      <c r="D259" s="133">
        <v>6</v>
      </c>
      <c r="E259" s="111" t="s">
        <v>300</v>
      </c>
      <c r="F259" s="110">
        <v>0</v>
      </c>
      <c r="G259" s="203">
        <v>1793.18</v>
      </c>
      <c r="H259" s="203">
        <f>H260</f>
        <v>264.3</v>
      </c>
      <c r="I259" s="202">
        <f t="shared" si="4"/>
        <v>14.739178442766482</v>
      </c>
      <c r="J259" s="109"/>
    </row>
    <row r="260" spans="1:10" ht="53.25" customHeight="1">
      <c r="A260" s="142" t="s">
        <v>131</v>
      </c>
      <c r="B260" s="112">
        <v>959</v>
      </c>
      <c r="C260" s="133">
        <v>1</v>
      </c>
      <c r="D260" s="133">
        <v>6</v>
      </c>
      <c r="E260" s="111" t="s">
        <v>300</v>
      </c>
      <c r="F260" s="110" t="s">
        <v>130</v>
      </c>
      <c r="G260" s="203">
        <v>1793.18</v>
      </c>
      <c r="H260" s="203">
        <f>H261+H264</f>
        <v>264.3</v>
      </c>
      <c r="I260" s="202">
        <f t="shared" si="4"/>
        <v>14.739178442766482</v>
      </c>
      <c r="J260" s="109"/>
    </row>
    <row r="261" spans="1:10" ht="12" customHeight="1">
      <c r="A261" s="142" t="s">
        <v>129</v>
      </c>
      <c r="B261" s="112">
        <v>959</v>
      </c>
      <c r="C261" s="133">
        <v>1</v>
      </c>
      <c r="D261" s="133">
        <v>6</v>
      </c>
      <c r="E261" s="111" t="s">
        <v>300</v>
      </c>
      <c r="F261" s="110" t="s">
        <v>128</v>
      </c>
      <c r="G261" s="203">
        <v>412.68</v>
      </c>
      <c r="H261" s="203">
        <f>H262+H263</f>
        <v>58.900000000000006</v>
      </c>
      <c r="I261" s="202">
        <f t="shared" si="4"/>
        <v>14.272559852670351</v>
      </c>
      <c r="J261" s="109"/>
    </row>
    <row r="262" spans="1:10" ht="12" customHeight="1">
      <c r="A262" s="142" t="s">
        <v>127</v>
      </c>
      <c r="B262" s="112">
        <v>959</v>
      </c>
      <c r="C262" s="133">
        <v>1</v>
      </c>
      <c r="D262" s="133">
        <v>6</v>
      </c>
      <c r="E262" s="111" t="s">
        <v>300</v>
      </c>
      <c r="F262" s="110" t="s">
        <v>126</v>
      </c>
      <c r="G262" s="203">
        <v>316.98</v>
      </c>
      <c r="H262" s="203">
        <v>56.7</v>
      </c>
      <c r="I262" s="202">
        <f t="shared" si="4"/>
        <v>17.88756388415673</v>
      </c>
      <c r="J262" s="109"/>
    </row>
    <row r="263" spans="1:10" ht="32.25" customHeight="1">
      <c r="A263" s="142" t="s">
        <v>125</v>
      </c>
      <c r="B263" s="112">
        <v>959</v>
      </c>
      <c r="C263" s="133">
        <v>1</v>
      </c>
      <c r="D263" s="133">
        <v>6</v>
      </c>
      <c r="E263" s="111" t="s">
        <v>300</v>
      </c>
      <c r="F263" s="110" t="s">
        <v>124</v>
      </c>
      <c r="G263" s="203">
        <v>95.7</v>
      </c>
      <c r="H263" s="203">
        <v>2.2000000000000002</v>
      </c>
      <c r="I263" s="202">
        <f t="shared" si="4"/>
        <v>2.2988505747126435</v>
      </c>
      <c r="J263" s="109"/>
    </row>
    <row r="264" spans="1:10" ht="21.75" customHeight="1">
      <c r="A264" s="142" t="s">
        <v>123</v>
      </c>
      <c r="B264" s="112">
        <v>959</v>
      </c>
      <c r="C264" s="133">
        <v>1</v>
      </c>
      <c r="D264" s="133">
        <v>6</v>
      </c>
      <c r="E264" s="111" t="s">
        <v>300</v>
      </c>
      <c r="F264" s="110" t="s">
        <v>122</v>
      </c>
      <c r="G264" s="203">
        <v>1380.5</v>
      </c>
      <c r="H264" s="203">
        <f>H265+H266</f>
        <v>205.4</v>
      </c>
      <c r="I264" s="202">
        <f t="shared" si="4"/>
        <v>14.878667149583485</v>
      </c>
      <c r="J264" s="109"/>
    </row>
    <row r="265" spans="1:10" ht="32.25" customHeight="1">
      <c r="A265" s="142" t="s">
        <v>121</v>
      </c>
      <c r="B265" s="112">
        <v>959</v>
      </c>
      <c r="C265" s="133">
        <v>1</v>
      </c>
      <c r="D265" s="133">
        <v>6</v>
      </c>
      <c r="E265" s="111" t="s">
        <v>300</v>
      </c>
      <c r="F265" s="110" t="s">
        <v>120</v>
      </c>
      <c r="G265" s="203">
        <v>1060.4000000000001</v>
      </c>
      <c r="H265" s="203">
        <v>203.9</v>
      </c>
      <c r="I265" s="202">
        <f t="shared" si="4"/>
        <v>19.228592983779706</v>
      </c>
      <c r="J265" s="109"/>
    </row>
    <row r="266" spans="1:10" ht="32.25" customHeight="1">
      <c r="A266" s="142" t="s">
        <v>119</v>
      </c>
      <c r="B266" s="112">
        <v>959</v>
      </c>
      <c r="C266" s="133">
        <v>1</v>
      </c>
      <c r="D266" s="133">
        <v>6</v>
      </c>
      <c r="E266" s="111" t="s">
        <v>300</v>
      </c>
      <c r="F266" s="110" t="s">
        <v>117</v>
      </c>
      <c r="G266" s="203">
        <v>320.10000000000002</v>
      </c>
      <c r="H266" s="203">
        <v>1.5</v>
      </c>
      <c r="I266" s="202">
        <f t="shared" si="4"/>
        <v>0.46860356138706649</v>
      </c>
      <c r="J266" s="109"/>
    </row>
    <row r="267" spans="1:10" ht="21.75" customHeight="1">
      <c r="A267" s="142" t="s">
        <v>550</v>
      </c>
      <c r="B267" s="112">
        <v>959</v>
      </c>
      <c r="C267" s="133">
        <v>1</v>
      </c>
      <c r="D267" s="133">
        <v>6</v>
      </c>
      <c r="E267" s="111" t="s">
        <v>549</v>
      </c>
      <c r="F267" s="110">
        <v>0</v>
      </c>
      <c r="G267" s="203">
        <v>3540.75</v>
      </c>
      <c r="H267" s="203">
        <f>H268</f>
        <v>1374.6</v>
      </c>
      <c r="I267" s="202">
        <f t="shared" si="4"/>
        <v>38.822283414530816</v>
      </c>
      <c r="J267" s="109"/>
    </row>
    <row r="268" spans="1:10" ht="12" customHeight="1">
      <c r="A268" s="142" t="s">
        <v>548</v>
      </c>
      <c r="B268" s="112">
        <v>959</v>
      </c>
      <c r="C268" s="133">
        <v>1</v>
      </c>
      <c r="D268" s="133">
        <v>6</v>
      </c>
      <c r="E268" s="111" t="s">
        <v>547</v>
      </c>
      <c r="F268" s="110">
        <v>0</v>
      </c>
      <c r="G268" s="203">
        <v>3540.75</v>
      </c>
      <c r="H268" s="203">
        <f>H269</f>
        <v>1374.6</v>
      </c>
      <c r="I268" s="202">
        <f t="shared" si="4"/>
        <v>38.822283414530816</v>
      </c>
      <c r="J268" s="109"/>
    </row>
    <row r="269" spans="1:10" ht="21.75" customHeight="1">
      <c r="A269" s="142" t="s">
        <v>132</v>
      </c>
      <c r="B269" s="112">
        <v>959</v>
      </c>
      <c r="C269" s="133">
        <v>1</v>
      </c>
      <c r="D269" s="133">
        <v>6</v>
      </c>
      <c r="E269" s="111" t="s">
        <v>299</v>
      </c>
      <c r="F269" s="110">
        <v>0</v>
      </c>
      <c r="G269" s="203">
        <v>3034.63</v>
      </c>
      <c r="H269" s="203">
        <f>H270</f>
        <v>1374.6</v>
      </c>
      <c r="I269" s="202">
        <f t="shared" si="4"/>
        <v>45.297120242006436</v>
      </c>
      <c r="J269" s="109"/>
    </row>
    <row r="270" spans="1:10" ht="53.25" customHeight="1">
      <c r="A270" s="142" t="s">
        <v>131</v>
      </c>
      <c r="B270" s="112">
        <v>959</v>
      </c>
      <c r="C270" s="133">
        <v>1</v>
      </c>
      <c r="D270" s="133">
        <v>6</v>
      </c>
      <c r="E270" s="111" t="s">
        <v>299</v>
      </c>
      <c r="F270" s="110" t="s">
        <v>130</v>
      </c>
      <c r="G270" s="203">
        <v>3034.63</v>
      </c>
      <c r="H270" s="203">
        <f>H271+H274</f>
        <v>1374.6</v>
      </c>
      <c r="I270" s="202">
        <f t="shared" si="4"/>
        <v>45.297120242006436</v>
      </c>
      <c r="J270" s="109"/>
    </row>
    <row r="271" spans="1:10" ht="12" customHeight="1">
      <c r="A271" s="142" t="s">
        <v>129</v>
      </c>
      <c r="B271" s="112">
        <v>959</v>
      </c>
      <c r="C271" s="133">
        <v>1</v>
      </c>
      <c r="D271" s="133">
        <v>6</v>
      </c>
      <c r="E271" s="111" t="s">
        <v>299</v>
      </c>
      <c r="F271" s="110" t="s">
        <v>128</v>
      </c>
      <c r="G271" s="203">
        <v>963.23</v>
      </c>
      <c r="H271" s="203">
        <f>H272+H273</f>
        <v>289.8</v>
      </c>
      <c r="I271" s="202">
        <f t="shared" si="4"/>
        <v>30.086272229893176</v>
      </c>
      <c r="J271" s="109"/>
    </row>
    <row r="272" spans="1:10" ht="12" customHeight="1">
      <c r="A272" s="142" t="s">
        <v>127</v>
      </c>
      <c r="B272" s="112">
        <v>959</v>
      </c>
      <c r="C272" s="133">
        <v>1</v>
      </c>
      <c r="D272" s="133">
        <v>6</v>
      </c>
      <c r="E272" s="111" t="s">
        <v>299</v>
      </c>
      <c r="F272" s="110" t="s">
        <v>126</v>
      </c>
      <c r="G272" s="203">
        <v>739.84</v>
      </c>
      <c r="H272" s="203">
        <v>224.9</v>
      </c>
      <c r="I272" s="202">
        <f t="shared" si="4"/>
        <v>30.398464532871973</v>
      </c>
      <c r="J272" s="109"/>
    </row>
    <row r="273" spans="1:10" ht="32.25" customHeight="1">
      <c r="A273" s="142" t="s">
        <v>125</v>
      </c>
      <c r="B273" s="112">
        <v>959</v>
      </c>
      <c r="C273" s="133">
        <v>1</v>
      </c>
      <c r="D273" s="133">
        <v>6</v>
      </c>
      <c r="E273" s="111" t="s">
        <v>299</v>
      </c>
      <c r="F273" s="110" t="s">
        <v>124</v>
      </c>
      <c r="G273" s="203">
        <v>223.39</v>
      </c>
      <c r="H273" s="203">
        <v>64.900000000000006</v>
      </c>
      <c r="I273" s="202">
        <f t="shared" ref="I273:I336" si="5">H273/G273*100</f>
        <v>29.052330005819421</v>
      </c>
      <c r="J273" s="109"/>
    </row>
    <row r="274" spans="1:10" ht="21.75" customHeight="1">
      <c r="A274" s="142" t="s">
        <v>123</v>
      </c>
      <c r="B274" s="112">
        <v>959</v>
      </c>
      <c r="C274" s="133">
        <v>1</v>
      </c>
      <c r="D274" s="133">
        <v>6</v>
      </c>
      <c r="E274" s="111" t="s">
        <v>299</v>
      </c>
      <c r="F274" s="110" t="s">
        <v>122</v>
      </c>
      <c r="G274" s="203">
        <v>2071.4</v>
      </c>
      <c r="H274" s="203">
        <f>H275+H276</f>
        <v>1084.8</v>
      </c>
      <c r="I274" s="202">
        <f t="shared" si="5"/>
        <v>52.370377522448585</v>
      </c>
      <c r="J274" s="109"/>
    </row>
    <row r="275" spans="1:10" ht="32.25" customHeight="1">
      <c r="A275" s="142" t="s">
        <v>121</v>
      </c>
      <c r="B275" s="112">
        <v>959</v>
      </c>
      <c r="C275" s="133">
        <v>1</v>
      </c>
      <c r="D275" s="133">
        <v>6</v>
      </c>
      <c r="E275" s="111" t="s">
        <v>299</v>
      </c>
      <c r="F275" s="110" t="s">
        <v>120</v>
      </c>
      <c r="G275" s="203">
        <v>1590.79</v>
      </c>
      <c r="H275" s="203">
        <v>773.9</v>
      </c>
      <c r="I275" s="202">
        <f t="shared" si="5"/>
        <v>48.648784566158952</v>
      </c>
      <c r="J275" s="109"/>
    </row>
    <row r="276" spans="1:10" ht="32.25" customHeight="1">
      <c r="A276" s="142" t="s">
        <v>119</v>
      </c>
      <c r="B276" s="112">
        <v>959</v>
      </c>
      <c r="C276" s="133">
        <v>1</v>
      </c>
      <c r="D276" s="133">
        <v>6</v>
      </c>
      <c r="E276" s="111" t="s">
        <v>299</v>
      </c>
      <c r="F276" s="110" t="s">
        <v>117</v>
      </c>
      <c r="G276" s="203">
        <v>480.61</v>
      </c>
      <c r="H276" s="203">
        <v>310.89999999999998</v>
      </c>
      <c r="I276" s="202">
        <f t="shared" si="5"/>
        <v>64.688624872557781</v>
      </c>
      <c r="J276" s="109"/>
    </row>
    <row r="277" spans="1:10" ht="21.75" customHeight="1">
      <c r="A277" s="142" t="s">
        <v>266</v>
      </c>
      <c r="B277" s="112">
        <v>959</v>
      </c>
      <c r="C277" s="133">
        <v>1</v>
      </c>
      <c r="D277" s="133">
        <v>6</v>
      </c>
      <c r="E277" s="111" t="s">
        <v>628</v>
      </c>
      <c r="F277" s="110">
        <v>0</v>
      </c>
      <c r="G277" s="203">
        <v>506.12</v>
      </c>
      <c r="H277" s="203"/>
      <c r="I277" s="202">
        <f t="shared" si="5"/>
        <v>0</v>
      </c>
      <c r="J277" s="109"/>
    </row>
    <row r="278" spans="1:10" ht="53.25" customHeight="1">
      <c r="A278" s="142" t="s">
        <v>131</v>
      </c>
      <c r="B278" s="112">
        <v>959</v>
      </c>
      <c r="C278" s="133">
        <v>1</v>
      </c>
      <c r="D278" s="133">
        <v>6</v>
      </c>
      <c r="E278" s="111" t="s">
        <v>628</v>
      </c>
      <c r="F278" s="110" t="s">
        <v>130</v>
      </c>
      <c r="G278" s="203">
        <v>506.12</v>
      </c>
      <c r="H278" s="203"/>
      <c r="I278" s="202">
        <f t="shared" si="5"/>
        <v>0</v>
      </c>
      <c r="J278" s="109"/>
    </row>
    <row r="279" spans="1:10" ht="21.75" customHeight="1">
      <c r="A279" s="142" t="s">
        <v>123</v>
      </c>
      <c r="B279" s="112">
        <v>959</v>
      </c>
      <c r="C279" s="133">
        <v>1</v>
      </c>
      <c r="D279" s="133">
        <v>6</v>
      </c>
      <c r="E279" s="111" t="s">
        <v>628</v>
      </c>
      <c r="F279" s="110" t="s">
        <v>122</v>
      </c>
      <c r="G279" s="203">
        <v>506.12</v>
      </c>
      <c r="H279" s="203"/>
      <c r="I279" s="202">
        <f t="shared" si="5"/>
        <v>0</v>
      </c>
      <c r="J279" s="109"/>
    </row>
    <row r="280" spans="1:10" ht="32.25" customHeight="1">
      <c r="A280" s="142" t="s">
        <v>121</v>
      </c>
      <c r="B280" s="112">
        <v>959</v>
      </c>
      <c r="C280" s="133">
        <v>1</v>
      </c>
      <c r="D280" s="133">
        <v>6</v>
      </c>
      <c r="E280" s="111" t="s">
        <v>628</v>
      </c>
      <c r="F280" s="110" t="s">
        <v>120</v>
      </c>
      <c r="G280" s="203">
        <v>388.71</v>
      </c>
      <c r="H280" s="203"/>
      <c r="I280" s="202">
        <f t="shared" si="5"/>
        <v>0</v>
      </c>
      <c r="J280" s="109"/>
    </row>
    <row r="281" spans="1:10" ht="32.25" customHeight="1">
      <c r="A281" s="142" t="s">
        <v>119</v>
      </c>
      <c r="B281" s="112">
        <v>959</v>
      </c>
      <c r="C281" s="133">
        <v>1</v>
      </c>
      <c r="D281" s="133">
        <v>6</v>
      </c>
      <c r="E281" s="111" t="s">
        <v>628</v>
      </c>
      <c r="F281" s="110" t="s">
        <v>117</v>
      </c>
      <c r="G281" s="203">
        <v>117.41</v>
      </c>
      <c r="H281" s="203"/>
      <c r="I281" s="202">
        <f t="shared" si="5"/>
        <v>0</v>
      </c>
      <c r="J281" s="109"/>
    </row>
    <row r="282" spans="1:10" ht="12" customHeight="1">
      <c r="A282" s="142" t="s">
        <v>298</v>
      </c>
      <c r="B282" s="112">
        <v>959</v>
      </c>
      <c r="C282" s="133">
        <v>2</v>
      </c>
      <c r="D282" s="133">
        <v>0</v>
      </c>
      <c r="E282" s="111">
        <v>0</v>
      </c>
      <c r="F282" s="110">
        <v>0</v>
      </c>
      <c r="G282" s="203">
        <v>1155.0999999999999</v>
      </c>
      <c r="H282" s="203">
        <v>259.5</v>
      </c>
      <c r="I282" s="202">
        <f t="shared" si="5"/>
        <v>22.465587395030735</v>
      </c>
      <c r="J282" s="109"/>
    </row>
    <row r="283" spans="1:10" ht="12" customHeight="1">
      <c r="A283" s="142" t="s">
        <v>297</v>
      </c>
      <c r="B283" s="112">
        <v>959</v>
      </c>
      <c r="C283" s="133">
        <v>2</v>
      </c>
      <c r="D283" s="133">
        <v>3</v>
      </c>
      <c r="E283" s="111">
        <v>0</v>
      </c>
      <c r="F283" s="110">
        <v>0</v>
      </c>
      <c r="G283" s="203">
        <v>1155.0999999999999</v>
      </c>
      <c r="H283" s="203">
        <v>259.5</v>
      </c>
      <c r="I283" s="202">
        <f t="shared" si="5"/>
        <v>22.465587395030735</v>
      </c>
      <c r="J283" s="109"/>
    </row>
    <row r="284" spans="1:10" ht="21.75" customHeight="1">
      <c r="A284" s="142" t="s">
        <v>534</v>
      </c>
      <c r="B284" s="112">
        <v>959</v>
      </c>
      <c r="C284" s="133">
        <v>2</v>
      </c>
      <c r="D284" s="133">
        <v>3</v>
      </c>
      <c r="E284" s="111" t="s">
        <v>533</v>
      </c>
      <c r="F284" s="110">
        <v>0</v>
      </c>
      <c r="G284" s="203">
        <v>1155.0999999999999</v>
      </c>
      <c r="H284" s="203">
        <v>259.5</v>
      </c>
      <c r="I284" s="202">
        <f t="shared" si="5"/>
        <v>22.465587395030735</v>
      </c>
      <c r="J284" s="109"/>
    </row>
    <row r="285" spans="1:10" ht="21.75" customHeight="1">
      <c r="A285" s="142" t="s">
        <v>532</v>
      </c>
      <c r="B285" s="112">
        <v>959</v>
      </c>
      <c r="C285" s="133">
        <v>2</v>
      </c>
      <c r="D285" s="133">
        <v>3</v>
      </c>
      <c r="E285" s="111" t="s">
        <v>531</v>
      </c>
      <c r="F285" s="110">
        <v>0</v>
      </c>
      <c r="G285" s="203">
        <v>1155.0999999999999</v>
      </c>
      <c r="H285" s="203">
        <v>259.5</v>
      </c>
      <c r="I285" s="202">
        <f t="shared" si="5"/>
        <v>22.465587395030735</v>
      </c>
      <c r="J285" s="109"/>
    </row>
    <row r="286" spans="1:10" ht="12" customHeight="1">
      <c r="A286" s="142" t="s">
        <v>277</v>
      </c>
      <c r="B286" s="112">
        <v>959</v>
      </c>
      <c r="C286" s="133">
        <v>2</v>
      </c>
      <c r="D286" s="133">
        <v>3</v>
      </c>
      <c r="E286" s="111" t="s">
        <v>531</v>
      </c>
      <c r="F286" s="110" t="s">
        <v>276</v>
      </c>
      <c r="G286" s="203">
        <v>1155.0999999999999</v>
      </c>
      <c r="H286" s="203">
        <v>259.5</v>
      </c>
      <c r="I286" s="202">
        <f t="shared" si="5"/>
        <v>22.465587395030735</v>
      </c>
      <c r="J286" s="109"/>
    </row>
    <row r="287" spans="1:10" ht="12" customHeight="1">
      <c r="A287" s="142" t="s">
        <v>275</v>
      </c>
      <c r="B287" s="112">
        <v>959</v>
      </c>
      <c r="C287" s="133">
        <v>2</v>
      </c>
      <c r="D287" s="133">
        <v>3</v>
      </c>
      <c r="E287" s="111" t="s">
        <v>531</v>
      </c>
      <c r="F287" s="110" t="s">
        <v>273</v>
      </c>
      <c r="G287" s="203">
        <v>1155.0999999999999</v>
      </c>
      <c r="H287" s="203">
        <v>259.5</v>
      </c>
      <c r="I287" s="202">
        <f t="shared" si="5"/>
        <v>22.465587395030735</v>
      </c>
      <c r="J287" s="109"/>
    </row>
    <row r="288" spans="1:10" ht="12" customHeight="1">
      <c r="A288" s="142" t="s">
        <v>189</v>
      </c>
      <c r="B288" s="112">
        <v>959</v>
      </c>
      <c r="C288" s="133">
        <v>4</v>
      </c>
      <c r="D288" s="133">
        <v>0</v>
      </c>
      <c r="E288" s="111">
        <v>0</v>
      </c>
      <c r="F288" s="110">
        <v>0</v>
      </c>
      <c r="G288" s="203">
        <v>1780</v>
      </c>
      <c r="H288" s="203">
        <v>333.1</v>
      </c>
      <c r="I288" s="202">
        <f t="shared" si="5"/>
        <v>18.713483146067418</v>
      </c>
      <c r="J288" s="109"/>
    </row>
    <row r="289" spans="1:10" ht="12" customHeight="1">
      <c r="A289" s="142" t="s">
        <v>252</v>
      </c>
      <c r="B289" s="112">
        <v>959</v>
      </c>
      <c r="C289" s="133">
        <v>4</v>
      </c>
      <c r="D289" s="133">
        <v>9</v>
      </c>
      <c r="E289" s="111">
        <v>0</v>
      </c>
      <c r="F289" s="110">
        <v>0</v>
      </c>
      <c r="G289" s="203">
        <v>1780</v>
      </c>
      <c r="H289" s="203">
        <v>333.1</v>
      </c>
      <c r="I289" s="202">
        <f t="shared" si="5"/>
        <v>18.713483146067418</v>
      </c>
      <c r="J289" s="109"/>
    </row>
    <row r="290" spans="1:10" ht="21.75" customHeight="1">
      <c r="A290" s="142" t="s">
        <v>251</v>
      </c>
      <c r="B290" s="112">
        <v>959</v>
      </c>
      <c r="C290" s="133">
        <v>4</v>
      </c>
      <c r="D290" s="133">
        <v>9</v>
      </c>
      <c r="E290" s="111" t="s">
        <v>499</v>
      </c>
      <c r="F290" s="110">
        <v>0</v>
      </c>
      <c r="G290" s="203">
        <v>1780</v>
      </c>
      <c r="H290" s="203">
        <v>333.1</v>
      </c>
      <c r="I290" s="202">
        <f t="shared" si="5"/>
        <v>18.713483146067418</v>
      </c>
      <c r="J290" s="109"/>
    </row>
    <row r="291" spans="1:10" ht="21.75" customHeight="1">
      <c r="A291" s="142" t="s">
        <v>251</v>
      </c>
      <c r="B291" s="112">
        <v>959</v>
      </c>
      <c r="C291" s="133">
        <v>4</v>
      </c>
      <c r="D291" s="133">
        <v>9</v>
      </c>
      <c r="E291" s="111" t="s">
        <v>250</v>
      </c>
      <c r="F291" s="110">
        <v>0</v>
      </c>
      <c r="G291" s="203">
        <v>1780</v>
      </c>
      <c r="H291" s="203">
        <v>333.1</v>
      </c>
      <c r="I291" s="202">
        <f t="shared" si="5"/>
        <v>18.713483146067418</v>
      </c>
      <c r="J291" s="109"/>
    </row>
    <row r="292" spans="1:10" ht="12" customHeight="1">
      <c r="A292" s="142" t="s">
        <v>277</v>
      </c>
      <c r="B292" s="112">
        <v>959</v>
      </c>
      <c r="C292" s="133">
        <v>4</v>
      </c>
      <c r="D292" s="133">
        <v>9</v>
      </c>
      <c r="E292" s="111" t="s">
        <v>250</v>
      </c>
      <c r="F292" s="110" t="s">
        <v>276</v>
      </c>
      <c r="G292" s="203">
        <v>1780</v>
      </c>
      <c r="H292" s="203">
        <v>333.1</v>
      </c>
      <c r="I292" s="202">
        <f t="shared" si="5"/>
        <v>18.713483146067418</v>
      </c>
      <c r="J292" s="109"/>
    </row>
    <row r="293" spans="1:10" ht="12" customHeight="1">
      <c r="A293" s="142" t="s">
        <v>281</v>
      </c>
      <c r="B293" s="112">
        <v>959</v>
      </c>
      <c r="C293" s="133">
        <v>4</v>
      </c>
      <c r="D293" s="133">
        <v>9</v>
      </c>
      <c r="E293" s="111" t="s">
        <v>250</v>
      </c>
      <c r="F293" s="110" t="s">
        <v>279</v>
      </c>
      <c r="G293" s="203">
        <v>1780</v>
      </c>
      <c r="H293" s="203">
        <v>333.1</v>
      </c>
      <c r="I293" s="202">
        <f t="shared" si="5"/>
        <v>18.713483146067418</v>
      </c>
      <c r="J293" s="109"/>
    </row>
    <row r="294" spans="1:10" ht="32.25" customHeight="1">
      <c r="A294" s="142" t="s">
        <v>296</v>
      </c>
      <c r="B294" s="112">
        <v>959</v>
      </c>
      <c r="C294" s="133">
        <v>14</v>
      </c>
      <c r="D294" s="133">
        <v>0</v>
      </c>
      <c r="E294" s="111">
        <v>0</v>
      </c>
      <c r="F294" s="110">
        <v>0</v>
      </c>
      <c r="G294" s="203">
        <v>34144.21</v>
      </c>
      <c r="H294" s="203">
        <f>H295+H314</f>
        <v>5395.5</v>
      </c>
      <c r="I294" s="202">
        <f t="shared" si="5"/>
        <v>15.802093532109836</v>
      </c>
      <c r="J294" s="109"/>
    </row>
    <row r="295" spans="1:10" ht="32.25" customHeight="1">
      <c r="A295" s="142" t="s">
        <v>295</v>
      </c>
      <c r="B295" s="112">
        <v>959</v>
      </c>
      <c r="C295" s="133">
        <v>14</v>
      </c>
      <c r="D295" s="133">
        <v>1</v>
      </c>
      <c r="E295" s="111">
        <v>0</v>
      </c>
      <c r="F295" s="110">
        <v>0</v>
      </c>
      <c r="G295" s="203">
        <v>21030.19</v>
      </c>
      <c r="H295" s="203">
        <f>H296+H309</f>
        <v>5373.5</v>
      </c>
      <c r="I295" s="202">
        <f t="shared" si="5"/>
        <v>25.551362113228649</v>
      </c>
      <c r="J295" s="109"/>
    </row>
    <row r="296" spans="1:10" ht="21.75" customHeight="1">
      <c r="A296" s="142" t="s">
        <v>376</v>
      </c>
      <c r="B296" s="112">
        <v>959</v>
      </c>
      <c r="C296" s="133">
        <v>14</v>
      </c>
      <c r="D296" s="133">
        <v>1</v>
      </c>
      <c r="E296" s="111" t="s">
        <v>375</v>
      </c>
      <c r="F296" s="110">
        <v>0</v>
      </c>
      <c r="G296" s="203">
        <v>9615.89</v>
      </c>
      <c r="H296" s="203">
        <f>H301+H305</f>
        <v>2260.8000000000002</v>
      </c>
      <c r="I296" s="202">
        <f t="shared" si="5"/>
        <v>23.511084257411433</v>
      </c>
      <c r="J296" s="109"/>
    </row>
    <row r="297" spans="1:10" ht="21.75" customHeight="1">
      <c r="A297" s="142" t="s">
        <v>294</v>
      </c>
      <c r="B297" s="112">
        <v>959</v>
      </c>
      <c r="C297" s="133">
        <v>14</v>
      </c>
      <c r="D297" s="133">
        <v>1</v>
      </c>
      <c r="E297" s="111" t="s">
        <v>382</v>
      </c>
      <c r="F297" s="110">
        <v>0</v>
      </c>
      <c r="G297" s="203">
        <v>800</v>
      </c>
      <c r="H297" s="203"/>
      <c r="I297" s="202">
        <f t="shared" si="5"/>
        <v>0</v>
      </c>
      <c r="J297" s="109"/>
    </row>
    <row r="298" spans="1:10" ht="12" customHeight="1">
      <c r="A298" s="142" t="s">
        <v>277</v>
      </c>
      <c r="B298" s="112">
        <v>959</v>
      </c>
      <c r="C298" s="133">
        <v>14</v>
      </c>
      <c r="D298" s="133">
        <v>1</v>
      </c>
      <c r="E298" s="111" t="s">
        <v>382</v>
      </c>
      <c r="F298" s="110" t="s">
        <v>276</v>
      </c>
      <c r="G298" s="203">
        <v>800</v>
      </c>
      <c r="H298" s="203"/>
      <c r="I298" s="202">
        <f t="shared" si="5"/>
        <v>0</v>
      </c>
      <c r="J298" s="109"/>
    </row>
    <row r="299" spans="1:10" ht="12" customHeight="1">
      <c r="A299" s="142" t="s">
        <v>290</v>
      </c>
      <c r="B299" s="112">
        <v>959</v>
      </c>
      <c r="C299" s="133">
        <v>14</v>
      </c>
      <c r="D299" s="133">
        <v>1</v>
      </c>
      <c r="E299" s="111" t="s">
        <v>382</v>
      </c>
      <c r="F299" s="110" t="s">
        <v>289</v>
      </c>
      <c r="G299" s="203">
        <v>800</v>
      </c>
      <c r="H299" s="203"/>
      <c r="I299" s="202">
        <f t="shared" si="5"/>
        <v>0</v>
      </c>
      <c r="J299" s="109"/>
    </row>
    <row r="300" spans="1:10" ht="12" customHeight="1">
      <c r="A300" s="142" t="s">
        <v>288</v>
      </c>
      <c r="B300" s="112">
        <v>959</v>
      </c>
      <c r="C300" s="133">
        <v>14</v>
      </c>
      <c r="D300" s="133">
        <v>1</v>
      </c>
      <c r="E300" s="111" t="s">
        <v>382</v>
      </c>
      <c r="F300" s="110" t="s">
        <v>286</v>
      </c>
      <c r="G300" s="203">
        <v>800</v>
      </c>
      <c r="H300" s="203"/>
      <c r="I300" s="202">
        <f t="shared" si="5"/>
        <v>0</v>
      </c>
      <c r="J300" s="109"/>
    </row>
    <row r="301" spans="1:10" ht="21.75" customHeight="1">
      <c r="A301" s="142" t="s">
        <v>293</v>
      </c>
      <c r="B301" s="112">
        <v>959</v>
      </c>
      <c r="C301" s="133">
        <v>14</v>
      </c>
      <c r="D301" s="133">
        <v>1</v>
      </c>
      <c r="E301" s="111" t="s">
        <v>292</v>
      </c>
      <c r="F301" s="110">
        <v>0</v>
      </c>
      <c r="G301" s="203">
        <v>455</v>
      </c>
      <c r="H301" s="203">
        <v>50</v>
      </c>
      <c r="I301" s="202">
        <f t="shared" si="5"/>
        <v>10.989010989010989</v>
      </c>
      <c r="J301" s="109"/>
    </row>
    <row r="302" spans="1:10" ht="12" customHeight="1">
      <c r="A302" s="142" t="s">
        <v>277</v>
      </c>
      <c r="B302" s="112">
        <v>959</v>
      </c>
      <c r="C302" s="133">
        <v>14</v>
      </c>
      <c r="D302" s="133">
        <v>1</v>
      </c>
      <c r="E302" s="111" t="s">
        <v>292</v>
      </c>
      <c r="F302" s="110" t="s">
        <v>276</v>
      </c>
      <c r="G302" s="203">
        <v>455</v>
      </c>
      <c r="H302" s="203">
        <v>50</v>
      </c>
      <c r="I302" s="202">
        <f t="shared" si="5"/>
        <v>10.989010989010989</v>
      </c>
      <c r="J302" s="109"/>
    </row>
    <row r="303" spans="1:10" ht="12" customHeight="1">
      <c r="A303" s="142" t="s">
        <v>290</v>
      </c>
      <c r="B303" s="112">
        <v>959</v>
      </c>
      <c r="C303" s="133">
        <v>14</v>
      </c>
      <c r="D303" s="133">
        <v>1</v>
      </c>
      <c r="E303" s="111" t="s">
        <v>292</v>
      </c>
      <c r="F303" s="110" t="s">
        <v>289</v>
      </c>
      <c r="G303" s="203">
        <v>455</v>
      </c>
      <c r="H303" s="203">
        <v>50</v>
      </c>
      <c r="I303" s="202">
        <f t="shared" si="5"/>
        <v>10.989010989010989</v>
      </c>
      <c r="J303" s="109"/>
    </row>
    <row r="304" spans="1:10" ht="12" customHeight="1">
      <c r="A304" s="142" t="s">
        <v>288</v>
      </c>
      <c r="B304" s="112">
        <v>959</v>
      </c>
      <c r="C304" s="133">
        <v>14</v>
      </c>
      <c r="D304" s="133">
        <v>1</v>
      </c>
      <c r="E304" s="111" t="s">
        <v>292</v>
      </c>
      <c r="F304" s="110" t="s">
        <v>286</v>
      </c>
      <c r="G304" s="203">
        <v>455</v>
      </c>
      <c r="H304" s="203">
        <v>50</v>
      </c>
      <c r="I304" s="202">
        <f t="shared" si="5"/>
        <v>10.989010989010989</v>
      </c>
      <c r="J304" s="109"/>
    </row>
    <row r="305" spans="1:10" ht="21.75" customHeight="1">
      <c r="A305" s="142" t="s">
        <v>291</v>
      </c>
      <c r="B305" s="112">
        <v>959</v>
      </c>
      <c r="C305" s="133">
        <v>14</v>
      </c>
      <c r="D305" s="133">
        <v>1</v>
      </c>
      <c r="E305" s="111" t="s">
        <v>287</v>
      </c>
      <c r="F305" s="110">
        <v>0</v>
      </c>
      <c r="G305" s="203">
        <v>8360.89</v>
      </c>
      <c r="H305" s="203">
        <v>2210.8000000000002</v>
      </c>
      <c r="I305" s="202">
        <f t="shared" si="5"/>
        <v>26.442161061800839</v>
      </c>
      <c r="J305" s="109"/>
    </row>
    <row r="306" spans="1:10" ht="12" customHeight="1">
      <c r="A306" s="142" t="s">
        <v>277</v>
      </c>
      <c r="B306" s="112">
        <v>959</v>
      </c>
      <c r="C306" s="133">
        <v>14</v>
      </c>
      <c r="D306" s="133">
        <v>1</v>
      </c>
      <c r="E306" s="111" t="s">
        <v>287</v>
      </c>
      <c r="F306" s="110" t="s">
        <v>276</v>
      </c>
      <c r="G306" s="203">
        <v>8360.89</v>
      </c>
      <c r="H306" s="203">
        <v>2210.8000000000002</v>
      </c>
      <c r="I306" s="202">
        <f t="shared" si="5"/>
        <v>26.442161061800839</v>
      </c>
      <c r="J306" s="109"/>
    </row>
    <row r="307" spans="1:10" ht="12" customHeight="1">
      <c r="A307" s="142" t="s">
        <v>290</v>
      </c>
      <c r="B307" s="112">
        <v>959</v>
      </c>
      <c r="C307" s="133">
        <v>14</v>
      </c>
      <c r="D307" s="133">
        <v>1</v>
      </c>
      <c r="E307" s="111" t="s">
        <v>287</v>
      </c>
      <c r="F307" s="110" t="s">
        <v>289</v>
      </c>
      <c r="G307" s="203">
        <v>8360.89</v>
      </c>
      <c r="H307" s="203">
        <v>2210.8000000000002</v>
      </c>
      <c r="I307" s="202">
        <f t="shared" si="5"/>
        <v>26.442161061800839</v>
      </c>
      <c r="J307" s="109"/>
    </row>
    <row r="308" spans="1:10" ht="12" customHeight="1">
      <c r="A308" s="142" t="s">
        <v>288</v>
      </c>
      <c r="B308" s="112">
        <v>959</v>
      </c>
      <c r="C308" s="133">
        <v>14</v>
      </c>
      <c r="D308" s="133">
        <v>1</v>
      </c>
      <c r="E308" s="111" t="s">
        <v>287</v>
      </c>
      <c r="F308" s="110" t="s">
        <v>286</v>
      </c>
      <c r="G308" s="203">
        <v>8360.89</v>
      </c>
      <c r="H308" s="203">
        <v>2210.8000000000002</v>
      </c>
      <c r="I308" s="202">
        <f t="shared" si="5"/>
        <v>26.442161061800839</v>
      </c>
      <c r="J308" s="109"/>
    </row>
    <row r="309" spans="1:10" ht="21.75" customHeight="1">
      <c r="A309" s="142" t="s">
        <v>376</v>
      </c>
      <c r="B309" s="112">
        <v>959</v>
      </c>
      <c r="C309" s="133">
        <v>14</v>
      </c>
      <c r="D309" s="133">
        <v>1</v>
      </c>
      <c r="E309" s="111" t="s">
        <v>375</v>
      </c>
      <c r="F309" s="110">
        <v>0</v>
      </c>
      <c r="G309" s="203">
        <v>11414.3</v>
      </c>
      <c r="H309" s="203">
        <v>3112.7</v>
      </c>
      <c r="I309" s="202">
        <f t="shared" si="5"/>
        <v>27.270178635571167</v>
      </c>
      <c r="J309" s="109"/>
    </row>
    <row r="310" spans="1:10" ht="32.25" customHeight="1">
      <c r="A310" s="142" t="s">
        <v>381</v>
      </c>
      <c r="B310" s="112">
        <v>959</v>
      </c>
      <c r="C310" s="133">
        <v>14</v>
      </c>
      <c r="D310" s="133">
        <v>1</v>
      </c>
      <c r="E310" s="111" t="s">
        <v>380</v>
      </c>
      <c r="F310" s="110">
        <v>0</v>
      </c>
      <c r="G310" s="203">
        <v>11414.3</v>
      </c>
      <c r="H310" s="203">
        <v>3112.7</v>
      </c>
      <c r="I310" s="202">
        <f t="shared" si="5"/>
        <v>27.270178635571167</v>
      </c>
      <c r="J310" s="109"/>
    </row>
    <row r="311" spans="1:10" ht="12" customHeight="1">
      <c r="A311" s="142" t="s">
        <v>277</v>
      </c>
      <c r="B311" s="112">
        <v>959</v>
      </c>
      <c r="C311" s="133">
        <v>14</v>
      </c>
      <c r="D311" s="133">
        <v>1</v>
      </c>
      <c r="E311" s="111" t="s">
        <v>380</v>
      </c>
      <c r="F311" s="110" t="s">
        <v>276</v>
      </c>
      <c r="G311" s="203">
        <v>11414.3</v>
      </c>
      <c r="H311" s="203">
        <v>3112.7</v>
      </c>
      <c r="I311" s="202">
        <f t="shared" si="5"/>
        <v>27.270178635571167</v>
      </c>
      <c r="J311" s="109"/>
    </row>
    <row r="312" spans="1:10" ht="12" customHeight="1">
      <c r="A312" s="142" t="s">
        <v>290</v>
      </c>
      <c r="B312" s="112">
        <v>959</v>
      </c>
      <c r="C312" s="133">
        <v>14</v>
      </c>
      <c r="D312" s="133">
        <v>1</v>
      </c>
      <c r="E312" s="111" t="s">
        <v>380</v>
      </c>
      <c r="F312" s="110" t="s">
        <v>289</v>
      </c>
      <c r="G312" s="203">
        <v>11414.3</v>
      </c>
      <c r="H312" s="203">
        <v>3112.7</v>
      </c>
      <c r="I312" s="202">
        <f t="shared" si="5"/>
        <v>27.270178635571167</v>
      </c>
      <c r="J312" s="109"/>
    </row>
    <row r="313" spans="1:10" ht="12" customHeight="1">
      <c r="A313" s="142" t="s">
        <v>288</v>
      </c>
      <c r="B313" s="112">
        <v>959</v>
      </c>
      <c r="C313" s="133">
        <v>14</v>
      </c>
      <c r="D313" s="133">
        <v>1</v>
      </c>
      <c r="E313" s="111" t="s">
        <v>380</v>
      </c>
      <c r="F313" s="110" t="s">
        <v>286</v>
      </c>
      <c r="G313" s="203">
        <v>11414.3</v>
      </c>
      <c r="H313" s="203">
        <v>3112.7</v>
      </c>
      <c r="I313" s="202">
        <f t="shared" si="5"/>
        <v>27.270178635571167</v>
      </c>
      <c r="J313" s="109"/>
    </row>
    <row r="314" spans="1:10" ht="12" customHeight="1">
      <c r="A314" s="142" t="s">
        <v>285</v>
      </c>
      <c r="B314" s="112">
        <v>959</v>
      </c>
      <c r="C314" s="133">
        <v>14</v>
      </c>
      <c r="D314" s="133">
        <v>3</v>
      </c>
      <c r="E314" s="111">
        <v>0</v>
      </c>
      <c r="F314" s="110">
        <v>0</v>
      </c>
      <c r="G314" s="203">
        <v>13114.02</v>
      </c>
      <c r="H314" s="203">
        <v>22</v>
      </c>
      <c r="I314" s="202">
        <f t="shared" si="5"/>
        <v>0.16775939033187381</v>
      </c>
      <c r="J314" s="109"/>
    </row>
    <row r="315" spans="1:10" ht="21.75" customHeight="1">
      <c r="A315" s="142" t="s">
        <v>376</v>
      </c>
      <c r="B315" s="112">
        <v>959</v>
      </c>
      <c r="C315" s="133">
        <v>14</v>
      </c>
      <c r="D315" s="133">
        <v>3</v>
      </c>
      <c r="E315" s="111" t="s">
        <v>375</v>
      </c>
      <c r="F315" s="110">
        <v>0</v>
      </c>
      <c r="G315" s="203">
        <v>478.26</v>
      </c>
      <c r="H315" s="203">
        <v>22</v>
      </c>
      <c r="I315" s="202">
        <f t="shared" si="5"/>
        <v>4.600008363651571</v>
      </c>
      <c r="J315" s="109"/>
    </row>
    <row r="316" spans="1:10" ht="21.75" customHeight="1">
      <c r="A316" s="142" t="s">
        <v>379</v>
      </c>
      <c r="B316" s="112">
        <v>959</v>
      </c>
      <c r="C316" s="133">
        <v>14</v>
      </c>
      <c r="D316" s="133">
        <v>3</v>
      </c>
      <c r="E316" s="111" t="s">
        <v>378</v>
      </c>
      <c r="F316" s="110">
        <v>0</v>
      </c>
      <c r="G316" s="203">
        <v>414.58800000000002</v>
      </c>
      <c r="H316" s="203">
        <v>22</v>
      </c>
      <c r="I316" s="202">
        <f t="shared" si="5"/>
        <v>5.3064729321639792</v>
      </c>
      <c r="J316" s="109"/>
    </row>
    <row r="317" spans="1:10" ht="12" customHeight="1">
      <c r="A317" s="142" t="s">
        <v>277</v>
      </c>
      <c r="B317" s="112">
        <v>959</v>
      </c>
      <c r="C317" s="133">
        <v>14</v>
      </c>
      <c r="D317" s="133">
        <v>3</v>
      </c>
      <c r="E317" s="111" t="s">
        <v>378</v>
      </c>
      <c r="F317" s="110" t="s">
        <v>276</v>
      </c>
      <c r="G317" s="203">
        <v>414.58800000000002</v>
      </c>
      <c r="H317" s="203">
        <v>22</v>
      </c>
      <c r="I317" s="202">
        <f t="shared" si="5"/>
        <v>5.3064729321639792</v>
      </c>
      <c r="J317" s="109"/>
    </row>
    <row r="318" spans="1:10" ht="12" customHeight="1">
      <c r="A318" s="142" t="s">
        <v>281</v>
      </c>
      <c r="B318" s="112">
        <v>959</v>
      </c>
      <c r="C318" s="133">
        <v>14</v>
      </c>
      <c r="D318" s="133">
        <v>3</v>
      </c>
      <c r="E318" s="111" t="s">
        <v>378</v>
      </c>
      <c r="F318" s="110" t="s">
        <v>279</v>
      </c>
      <c r="G318" s="203">
        <v>414.58800000000002</v>
      </c>
      <c r="H318" s="203">
        <v>22</v>
      </c>
      <c r="I318" s="202">
        <f t="shared" si="5"/>
        <v>5.3064729321639792</v>
      </c>
      <c r="J318" s="109"/>
    </row>
    <row r="319" spans="1:10" ht="32.25" customHeight="1">
      <c r="A319" s="142" t="s">
        <v>284</v>
      </c>
      <c r="B319" s="112">
        <v>959</v>
      </c>
      <c r="C319" s="133">
        <v>14</v>
      </c>
      <c r="D319" s="133">
        <v>3</v>
      </c>
      <c r="E319" s="111" t="s">
        <v>283</v>
      </c>
      <c r="F319" s="110">
        <v>0</v>
      </c>
      <c r="G319" s="203">
        <v>63.671999999999997</v>
      </c>
      <c r="H319" s="203"/>
      <c r="I319" s="202">
        <f t="shared" si="5"/>
        <v>0</v>
      </c>
      <c r="J319" s="109"/>
    </row>
    <row r="320" spans="1:10" ht="12" customHeight="1">
      <c r="A320" s="142" t="s">
        <v>277</v>
      </c>
      <c r="B320" s="112">
        <v>959</v>
      </c>
      <c r="C320" s="133">
        <v>14</v>
      </c>
      <c r="D320" s="133">
        <v>3</v>
      </c>
      <c r="E320" s="111" t="s">
        <v>283</v>
      </c>
      <c r="F320" s="110" t="s">
        <v>276</v>
      </c>
      <c r="G320" s="203">
        <v>63.671999999999997</v>
      </c>
      <c r="H320" s="203"/>
      <c r="I320" s="202">
        <f t="shared" si="5"/>
        <v>0</v>
      </c>
      <c r="J320" s="109"/>
    </row>
    <row r="321" spans="1:10" ht="12" customHeight="1">
      <c r="A321" s="142" t="s">
        <v>281</v>
      </c>
      <c r="B321" s="112">
        <v>959</v>
      </c>
      <c r="C321" s="133">
        <v>14</v>
      </c>
      <c r="D321" s="133">
        <v>3</v>
      </c>
      <c r="E321" s="111" t="s">
        <v>283</v>
      </c>
      <c r="F321" s="110" t="s">
        <v>279</v>
      </c>
      <c r="G321" s="203">
        <v>63.671999999999997</v>
      </c>
      <c r="H321" s="203"/>
      <c r="I321" s="202">
        <f t="shared" si="5"/>
        <v>0</v>
      </c>
      <c r="J321" s="109"/>
    </row>
    <row r="322" spans="1:10" ht="21.75" customHeight="1">
      <c r="A322" s="142" t="s">
        <v>376</v>
      </c>
      <c r="B322" s="112">
        <v>959</v>
      </c>
      <c r="C322" s="133">
        <v>14</v>
      </c>
      <c r="D322" s="133">
        <v>3</v>
      </c>
      <c r="E322" s="111" t="s">
        <v>375</v>
      </c>
      <c r="F322" s="110">
        <v>0</v>
      </c>
      <c r="G322" s="203">
        <v>12485.76</v>
      </c>
      <c r="H322" s="203"/>
      <c r="I322" s="202">
        <f t="shared" si="5"/>
        <v>0</v>
      </c>
      <c r="J322" s="109"/>
    </row>
    <row r="323" spans="1:10" ht="53.25" customHeight="1">
      <c r="A323" s="142" t="s">
        <v>103</v>
      </c>
      <c r="B323" s="112">
        <v>959</v>
      </c>
      <c r="C323" s="133">
        <v>14</v>
      </c>
      <c r="D323" s="133">
        <v>3</v>
      </c>
      <c r="E323" s="111" t="s">
        <v>377</v>
      </c>
      <c r="F323" s="110">
        <v>0</v>
      </c>
      <c r="G323" s="203">
        <v>10230</v>
      </c>
      <c r="H323" s="203"/>
      <c r="I323" s="202">
        <f t="shared" si="5"/>
        <v>0</v>
      </c>
      <c r="J323" s="109"/>
    </row>
    <row r="324" spans="1:10" ht="12" customHeight="1">
      <c r="A324" s="142" t="s">
        <v>277</v>
      </c>
      <c r="B324" s="112">
        <v>959</v>
      </c>
      <c r="C324" s="133">
        <v>14</v>
      </c>
      <c r="D324" s="133">
        <v>3</v>
      </c>
      <c r="E324" s="111" t="s">
        <v>377</v>
      </c>
      <c r="F324" s="110" t="s">
        <v>276</v>
      </c>
      <c r="G324" s="203">
        <v>10230</v>
      </c>
      <c r="H324" s="203"/>
      <c r="I324" s="202">
        <f t="shared" si="5"/>
        <v>0</v>
      </c>
      <c r="J324" s="109"/>
    </row>
    <row r="325" spans="1:10" ht="12" customHeight="1">
      <c r="A325" s="142" t="s">
        <v>281</v>
      </c>
      <c r="B325" s="112">
        <v>959</v>
      </c>
      <c r="C325" s="133">
        <v>14</v>
      </c>
      <c r="D325" s="133">
        <v>3</v>
      </c>
      <c r="E325" s="111" t="s">
        <v>377</v>
      </c>
      <c r="F325" s="110" t="s">
        <v>279</v>
      </c>
      <c r="G325" s="203">
        <v>10230</v>
      </c>
      <c r="H325" s="203"/>
      <c r="I325" s="202">
        <f t="shared" si="5"/>
        <v>0</v>
      </c>
      <c r="J325" s="109"/>
    </row>
    <row r="326" spans="1:10" ht="32.25" customHeight="1">
      <c r="A326" s="142" t="s">
        <v>282</v>
      </c>
      <c r="B326" s="112">
        <v>959</v>
      </c>
      <c r="C326" s="133">
        <v>14</v>
      </c>
      <c r="D326" s="133">
        <v>3</v>
      </c>
      <c r="E326" s="111" t="s">
        <v>280</v>
      </c>
      <c r="F326" s="110">
        <v>0</v>
      </c>
      <c r="G326" s="203">
        <v>2245.7600000000002</v>
      </c>
      <c r="H326" s="203"/>
      <c r="I326" s="202">
        <f t="shared" si="5"/>
        <v>0</v>
      </c>
      <c r="J326" s="109"/>
    </row>
    <row r="327" spans="1:10" ht="12" customHeight="1">
      <c r="A327" s="142" t="s">
        <v>277</v>
      </c>
      <c r="B327" s="112">
        <v>959</v>
      </c>
      <c r="C327" s="133">
        <v>14</v>
      </c>
      <c r="D327" s="133">
        <v>3</v>
      </c>
      <c r="E327" s="111" t="s">
        <v>280</v>
      </c>
      <c r="F327" s="110" t="s">
        <v>276</v>
      </c>
      <c r="G327" s="203">
        <v>2245.7600000000002</v>
      </c>
      <c r="H327" s="203"/>
      <c r="I327" s="202">
        <f t="shared" si="5"/>
        <v>0</v>
      </c>
      <c r="J327" s="109"/>
    </row>
    <row r="328" spans="1:10" ht="12" customHeight="1">
      <c r="A328" s="142" t="s">
        <v>281</v>
      </c>
      <c r="B328" s="112">
        <v>959</v>
      </c>
      <c r="C328" s="133">
        <v>14</v>
      </c>
      <c r="D328" s="133">
        <v>3</v>
      </c>
      <c r="E328" s="111" t="s">
        <v>280</v>
      </c>
      <c r="F328" s="110" t="s">
        <v>279</v>
      </c>
      <c r="G328" s="203">
        <v>2245.7600000000002</v>
      </c>
      <c r="H328" s="203"/>
      <c r="I328" s="202">
        <f t="shared" si="5"/>
        <v>0</v>
      </c>
      <c r="J328" s="109"/>
    </row>
    <row r="329" spans="1:10" ht="42.75" customHeight="1">
      <c r="A329" s="142" t="s">
        <v>278</v>
      </c>
      <c r="B329" s="112">
        <v>959</v>
      </c>
      <c r="C329" s="133">
        <v>14</v>
      </c>
      <c r="D329" s="133">
        <v>3</v>
      </c>
      <c r="E329" s="111" t="s">
        <v>274</v>
      </c>
      <c r="F329" s="110">
        <v>0</v>
      </c>
      <c r="G329" s="203">
        <v>10</v>
      </c>
      <c r="H329" s="203"/>
      <c r="I329" s="202">
        <f t="shared" si="5"/>
        <v>0</v>
      </c>
      <c r="J329" s="109"/>
    </row>
    <row r="330" spans="1:10" ht="12" customHeight="1">
      <c r="A330" s="142" t="s">
        <v>277</v>
      </c>
      <c r="B330" s="112">
        <v>959</v>
      </c>
      <c r="C330" s="133">
        <v>14</v>
      </c>
      <c r="D330" s="133">
        <v>3</v>
      </c>
      <c r="E330" s="111" t="s">
        <v>274</v>
      </c>
      <c r="F330" s="110" t="s">
        <v>276</v>
      </c>
      <c r="G330" s="203">
        <v>10</v>
      </c>
      <c r="H330" s="203"/>
      <c r="I330" s="202">
        <f t="shared" si="5"/>
        <v>0</v>
      </c>
      <c r="J330" s="109"/>
    </row>
    <row r="331" spans="1:10" ht="12" customHeight="1">
      <c r="A331" s="142" t="s">
        <v>275</v>
      </c>
      <c r="B331" s="112">
        <v>959</v>
      </c>
      <c r="C331" s="133">
        <v>14</v>
      </c>
      <c r="D331" s="133">
        <v>3</v>
      </c>
      <c r="E331" s="111" t="s">
        <v>274</v>
      </c>
      <c r="F331" s="110" t="s">
        <v>273</v>
      </c>
      <c r="G331" s="203">
        <v>10</v>
      </c>
      <c r="H331" s="203"/>
      <c r="I331" s="202">
        <f t="shared" si="5"/>
        <v>0</v>
      </c>
      <c r="J331" s="109"/>
    </row>
    <row r="332" spans="1:10" ht="21.75" customHeight="1">
      <c r="A332" s="142" t="s">
        <v>376</v>
      </c>
      <c r="B332" s="112">
        <v>959</v>
      </c>
      <c r="C332" s="133">
        <v>14</v>
      </c>
      <c r="D332" s="133">
        <v>3</v>
      </c>
      <c r="E332" s="111" t="s">
        <v>375</v>
      </c>
      <c r="F332" s="110">
        <v>0</v>
      </c>
      <c r="G332" s="203">
        <v>150</v>
      </c>
      <c r="H332" s="203"/>
      <c r="I332" s="202">
        <f t="shared" si="5"/>
        <v>0</v>
      </c>
      <c r="J332" s="109"/>
    </row>
    <row r="333" spans="1:10" ht="32.25" customHeight="1">
      <c r="A333" s="142" t="s">
        <v>374</v>
      </c>
      <c r="B333" s="112">
        <v>959</v>
      </c>
      <c r="C333" s="133">
        <v>14</v>
      </c>
      <c r="D333" s="133">
        <v>3</v>
      </c>
      <c r="E333" s="111" t="s">
        <v>373</v>
      </c>
      <c r="F333" s="110">
        <v>0</v>
      </c>
      <c r="G333" s="203">
        <v>150</v>
      </c>
      <c r="H333" s="203"/>
      <c r="I333" s="202">
        <f t="shared" si="5"/>
        <v>0</v>
      </c>
      <c r="J333" s="109"/>
    </row>
    <row r="334" spans="1:10" ht="12" customHeight="1">
      <c r="A334" s="142" t="s">
        <v>277</v>
      </c>
      <c r="B334" s="112">
        <v>959</v>
      </c>
      <c r="C334" s="133">
        <v>14</v>
      </c>
      <c r="D334" s="133">
        <v>3</v>
      </c>
      <c r="E334" s="111" t="s">
        <v>373</v>
      </c>
      <c r="F334" s="110" t="s">
        <v>276</v>
      </c>
      <c r="G334" s="203">
        <v>150</v>
      </c>
      <c r="H334" s="203"/>
      <c r="I334" s="202">
        <f t="shared" si="5"/>
        <v>0</v>
      </c>
      <c r="J334" s="109"/>
    </row>
    <row r="335" spans="1:10" ht="12" customHeight="1">
      <c r="A335" s="142" t="s">
        <v>281</v>
      </c>
      <c r="B335" s="112">
        <v>959</v>
      </c>
      <c r="C335" s="133">
        <v>14</v>
      </c>
      <c r="D335" s="133">
        <v>3</v>
      </c>
      <c r="E335" s="111" t="s">
        <v>373</v>
      </c>
      <c r="F335" s="110" t="s">
        <v>279</v>
      </c>
      <c r="G335" s="203">
        <v>150</v>
      </c>
      <c r="H335" s="203"/>
      <c r="I335" s="202">
        <f t="shared" si="5"/>
        <v>0</v>
      </c>
      <c r="J335" s="109"/>
    </row>
    <row r="336" spans="1:10" s="132" customFormat="1" ht="21.75" customHeight="1">
      <c r="A336" s="141" t="s">
        <v>272</v>
      </c>
      <c r="B336" s="137">
        <v>960</v>
      </c>
      <c r="C336" s="115">
        <v>0</v>
      </c>
      <c r="D336" s="115">
        <v>0</v>
      </c>
      <c r="E336" s="117">
        <v>0</v>
      </c>
      <c r="F336" s="116">
        <v>0</v>
      </c>
      <c r="G336" s="201">
        <v>46935.85</v>
      </c>
      <c r="H336" s="201">
        <f>H337+H421+H484+H525+H551+H563</f>
        <v>10849.3</v>
      </c>
      <c r="I336" s="202">
        <f t="shared" si="5"/>
        <v>23.115166764850322</v>
      </c>
      <c r="J336" s="121"/>
    </row>
    <row r="337" spans="1:10" ht="12" customHeight="1">
      <c r="A337" s="142" t="s">
        <v>271</v>
      </c>
      <c r="B337" s="112">
        <v>960</v>
      </c>
      <c r="C337" s="133">
        <v>1</v>
      </c>
      <c r="D337" s="133">
        <v>0</v>
      </c>
      <c r="E337" s="111">
        <v>0</v>
      </c>
      <c r="F337" s="110">
        <v>0</v>
      </c>
      <c r="G337" s="203">
        <v>26105.762999999999</v>
      </c>
      <c r="H337" s="203">
        <f>H338+H346+H413</f>
        <v>6430.5000000000009</v>
      </c>
      <c r="I337" s="202">
        <f t="shared" ref="I337:I400" si="6">H337/G337*100</f>
        <v>24.632492066981538</v>
      </c>
      <c r="J337" s="109"/>
    </row>
    <row r="338" spans="1:10" ht="21.75" customHeight="1">
      <c r="A338" s="142" t="s">
        <v>270</v>
      </c>
      <c r="B338" s="112">
        <v>960</v>
      </c>
      <c r="C338" s="133">
        <v>1</v>
      </c>
      <c r="D338" s="133">
        <v>2</v>
      </c>
      <c r="E338" s="111">
        <v>0</v>
      </c>
      <c r="F338" s="110">
        <v>0</v>
      </c>
      <c r="G338" s="203">
        <v>1135.75</v>
      </c>
      <c r="H338" s="203">
        <f>H339</f>
        <v>533.79999999999995</v>
      </c>
      <c r="I338" s="202">
        <f t="shared" si="6"/>
        <v>46.999779881135808</v>
      </c>
      <c r="J338" s="109"/>
    </row>
    <row r="339" spans="1:10" ht="21.75" customHeight="1">
      <c r="A339" s="142" t="s">
        <v>543</v>
      </c>
      <c r="B339" s="112">
        <v>960</v>
      </c>
      <c r="C339" s="133">
        <v>1</v>
      </c>
      <c r="D339" s="133">
        <v>2</v>
      </c>
      <c r="E339" s="111" t="s">
        <v>544</v>
      </c>
      <c r="F339" s="110">
        <v>0</v>
      </c>
      <c r="G339" s="203">
        <v>1135.75</v>
      </c>
      <c r="H339" s="203">
        <f>H340</f>
        <v>533.79999999999995</v>
      </c>
      <c r="I339" s="202">
        <f t="shared" si="6"/>
        <v>46.999779881135808</v>
      </c>
      <c r="J339" s="109"/>
    </row>
    <row r="340" spans="1:10" ht="21.75" customHeight="1">
      <c r="A340" s="142" t="s">
        <v>546</v>
      </c>
      <c r="B340" s="112">
        <v>960</v>
      </c>
      <c r="C340" s="133">
        <v>1</v>
      </c>
      <c r="D340" s="133">
        <v>2</v>
      </c>
      <c r="E340" s="111" t="s">
        <v>570</v>
      </c>
      <c r="F340" s="110">
        <v>0</v>
      </c>
      <c r="G340" s="203">
        <v>1135.75</v>
      </c>
      <c r="H340" s="203">
        <f>H341</f>
        <v>533.79999999999995</v>
      </c>
      <c r="I340" s="202">
        <f t="shared" si="6"/>
        <v>46.999779881135808</v>
      </c>
      <c r="J340" s="109"/>
    </row>
    <row r="341" spans="1:10" ht="21.75" customHeight="1">
      <c r="A341" s="142" t="s">
        <v>154</v>
      </c>
      <c r="B341" s="112">
        <v>960</v>
      </c>
      <c r="C341" s="133">
        <v>1</v>
      </c>
      <c r="D341" s="133">
        <v>2</v>
      </c>
      <c r="E341" s="111" t="s">
        <v>569</v>
      </c>
      <c r="F341" s="110">
        <v>0</v>
      </c>
      <c r="G341" s="203">
        <v>1135.75</v>
      </c>
      <c r="H341" s="203">
        <f>H342</f>
        <v>533.79999999999995</v>
      </c>
      <c r="I341" s="202">
        <f t="shared" si="6"/>
        <v>46.999779881135808</v>
      </c>
      <c r="J341" s="109"/>
    </row>
    <row r="342" spans="1:10" ht="53.25" customHeight="1">
      <c r="A342" s="142" t="s">
        <v>131</v>
      </c>
      <c r="B342" s="112">
        <v>960</v>
      </c>
      <c r="C342" s="133">
        <v>1</v>
      </c>
      <c r="D342" s="133">
        <v>2</v>
      </c>
      <c r="E342" s="111" t="s">
        <v>569</v>
      </c>
      <c r="F342" s="110" t="s">
        <v>130</v>
      </c>
      <c r="G342" s="203">
        <v>1135.75</v>
      </c>
      <c r="H342" s="203">
        <f>H343</f>
        <v>533.79999999999995</v>
      </c>
      <c r="I342" s="202">
        <f t="shared" si="6"/>
        <v>46.999779881135808</v>
      </c>
      <c r="J342" s="109"/>
    </row>
    <row r="343" spans="1:10" ht="21.75" customHeight="1">
      <c r="A343" s="142" t="s">
        <v>123</v>
      </c>
      <c r="B343" s="112">
        <v>960</v>
      </c>
      <c r="C343" s="133">
        <v>1</v>
      </c>
      <c r="D343" s="133">
        <v>2</v>
      </c>
      <c r="E343" s="111" t="s">
        <v>569</v>
      </c>
      <c r="F343" s="110" t="s">
        <v>122</v>
      </c>
      <c r="G343" s="203">
        <v>1135.75</v>
      </c>
      <c r="H343" s="203">
        <f>H344+H345</f>
        <v>533.79999999999995</v>
      </c>
      <c r="I343" s="202">
        <f t="shared" si="6"/>
        <v>46.999779881135808</v>
      </c>
      <c r="J343" s="109"/>
    </row>
    <row r="344" spans="1:10" ht="32.25" customHeight="1">
      <c r="A344" s="142" t="s">
        <v>121</v>
      </c>
      <c r="B344" s="112">
        <v>960</v>
      </c>
      <c r="C344" s="133">
        <v>1</v>
      </c>
      <c r="D344" s="133">
        <v>2</v>
      </c>
      <c r="E344" s="111" t="s">
        <v>569</v>
      </c>
      <c r="F344" s="110" t="s">
        <v>120</v>
      </c>
      <c r="G344" s="203">
        <v>872.3</v>
      </c>
      <c r="H344" s="203">
        <v>410</v>
      </c>
      <c r="I344" s="202">
        <f t="shared" si="6"/>
        <v>47.002178149719136</v>
      </c>
      <c r="J344" s="109"/>
    </row>
    <row r="345" spans="1:10" ht="32.25" customHeight="1">
      <c r="A345" s="142" t="s">
        <v>119</v>
      </c>
      <c r="B345" s="112">
        <v>960</v>
      </c>
      <c r="C345" s="133">
        <v>1</v>
      </c>
      <c r="D345" s="133">
        <v>2</v>
      </c>
      <c r="E345" s="111" t="s">
        <v>569</v>
      </c>
      <c r="F345" s="110" t="s">
        <v>117</v>
      </c>
      <c r="G345" s="203">
        <v>263.45</v>
      </c>
      <c r="H345" s="203">
        <v>123.8</v>
      </c>
      <c r="I345" s="202">
        <f t="shared" si="6"/>
        <v>46.991839058644906</v>
      </c>
      <c r="J345" s="109"/>
    </row>
    <row r="346" spans="1:10" ht="42.75" customHeight="1">
      <c r="A346" s="142" t="s">
        <v>269</v>
      </c>
      <c r="B346" s="112">
        <v>960</v>
      </c>
      <c r="C346" s="133">
        <v>1</v>
      </c>
      <c r="D346" s="133">
        <v>4</v>
      </c>
      <c r="E346" s="111">
        <v>0</v>
      </c>
      <c r="F346" s="110">
        <v>0</v>
      </c>
      <c r="G346" s="203">
        <v>22141.213</v>
      </c>
      <c r="H346" s="203">
        <f>H352+H357+H378</f>
        <v>5790.0000000000009</v>
      </c>
      <c r="I346" s="202">
        <f t="shared" si="6"/>
        <v>26.150328800865612</v>
      </c>
      <c r="J346" s="109"/>
    </row>
    <row r="347" spans="1:10" ht="42.75" customHeight="1">
      <c r="A347" s="142" t="s">
        <v>563</v>
      </c>
      <c r="B347" s="112">
        <v>960</v>
      </c>
      <c r="C347" s="133">
        <v>1</v>
      </c>
      <c r="D347" s="133">
        <v>4</v>
      </c>
      <c r="E347" s="111" t="s">
        <v>562</v>
      </c>
      <c r="F347" s="110">
        <v>0</v>
      </c>
      <c r="G347" s="203">
        <v>150</v>
      </c>
      <c r="H347" s="203"/>
      <c r="I347" s="202">
        <f t="shared" si="6"/>
        <v>0</v>
      </c>
      <c r="J347" s="109"/>
    </row>
    <row r="348" spans="1:10" ht="12" customHeight="1">
      <c r="A348" s="142" t="s">
        <v>384</v>
      </c>
      <c r="B348" s="112">
        <v>960</v>
      </c>
      <c r="C348" s="133">
        <v>1</v>
      </c>
      <c r="D348" s="133">
        <v>4</v>
      </c>
      <c r="E348" s="111" t="s">
        <v>561</v>
      </c>
      <c r="F348" s="110">
        <v>0</v>
      </c>
      <c r="G348" s="203">
        <v>150</v>
      </c>
      <c r="H348" s="203"/>
      <c r="I348" s="202">
        <f t="shared" si="6"/>
        <v>0</v>
      </c>
      <c r="J348" s="109"/>
    </row>
    <row r="349" spans="1:10" ht="21.75" customHeight="1">
      <c r="A349" s="142" t="s">
        <v>139</v>
      </c>
      <c r="B349" s="112">
        <v>960</v>
      </c>
      <c r="C349" s="133">
        <v>1</v>
      </c>
      <c r="D349" s="133">
        <v>4</v>
      </c>
      <c r="E349" s="111" t="s">
        <v>561</v>
      </c>
      <c r="F349" s="110" t="s">
        <v>138</v>
      </c>
      <c r="G349" s="203">
        <v>150</v>
      </c>
      <c r="H349" s="203"/>
      <c r="I349" s="202">
        <f t="shared" si="6"/>
        <v>0</v>
      </c>
      <c r="J349" s="109"/>
    </row>
    <row r="350" spans="1:10" ht="21.75" customHeight="1">
      <c r="A350" s="142" t="s">
        <v>137</v>
      </c>
      <c r="B350" s="112">
        <v>960</v>
      </c>
      <c r="C350" s="133">
        <v>1</v>
      </c>
      <c r="D350" s="133">
        <v>4</v>
      </c>
      <c r="E350" s="111" t="s">
        <v>561</v>
      </c>
      <c r="F350" s="110" t="s">
        <v>136</v>
      </c>
      <c r="G350" s="203">
        <v>150</v>
      </c>
      <c r="H350" s="203"/>
      <c r="I350" s="202">
        <f t="shared" si="6"/>
        <v>0</v>
      </c>
      <c r="J350" s="109"/>
    </row>
    <row r="351" spans="1:10" ht="12" customHeight="1">
      <c r="A351" s="142" t="s">
        <v>135</v>
      </c>
      <c r="B351" s="112">
        <v>960</v>
      </c>
      <c r="C351" s="133">
        <v>1</v>
      </c>
      <c r="D351" s="133">
        <v>4</v>
      </c>
      <c r="E351" s="111" t="s">
        <v>561</v>
      </c>
      <c r="F351" s="110" t="s">
        <v>133</v>
      </c>
      <c r="G351" s="203">
        <v>150</v>
      </c>
      <c r="H351" s="203"/>
      <c r="I351" s="202">
        <f t="shared" si="6"/>
        <v>0</v>
      </c>
      <c r="J351" s="109"/>
    </row>
    <row r="352" spans="1:10" ht="42.75" customHeight="1">
      <c r="A352" s="142" t="s">
        <v>560</v>
      </c>
      <c r="B352" s="112">
        <v>960</v>
      </c>
      <c r="C352" s="133">
        <v>1</v>
      </c>
      <c r="D352" s="133">
        <v>4</v>
      </c>
      <c r="E352" s="111" t="s">
        <v>559</v>
      </c>
      <c r="F352" s="110">
        <v>0</v>
      </c>
      <c r="G352" s="203">
        <v>300</v>
      </c>
      <c r="H352" s="203">
        <v>134.9</v>
      </c>
      <c r="I352" s="202">
        <f t="shared" si="6"/>
        <v>44.966666666666669</v>
      </c>
      <c r="J352" s="109"/>
    </row>
    <row r="353" spans="1:10" ht="12" customHeight="1">
      <c r="A353" s="142" t="s">
        <v>384</v>
      </c>
      <c r="B353" s="112">
        <v>960</v>
      </c>
      <c r="C353" s="133">
        <v>1</v>
      </c>
      <c r="D353" s="133">
        <v>4</v>
      </c>
      <c r="E353" s="111" t="s">
        <v>558</v>
      </c>
      <c r="F353" s="110">
        <v>0</v>
      </c>
      <c r="G353" s="203">
        <v>300</v>
      </c>
      <c r="H353" s="203">
        <v>134.9</v>
      </c>
      <c r="I353" s="202">
        <f t="shared" si="6"/>
        <v>44.966666666666669</v>
      </c>
      <c r="J353" s="109"/>
    </row>
    <row r="354" spans="1:10" ht="21.75" customHeight="1">
      <c r="A354" s="142" t="s">
        <v>139</v>
      </c>
      <c r="B354" s="112">
        <v>960</v>
      </c>
      <c r="C354" s="133">
        <v>1</v>
      </c>
      <c r="D354" s="133">
        <v>4</v>
      </c>
      <c r="E354" s="111" t="s">
        <v>558</v>
      </c>
      <c r="F354" s="110" t="s">
        <v>138</v>
      </c>
      <c r="G354" s="203">
        <v>300</v>
      </c>
      <c r="H354" s="203">
        <v>134.9</v>
      </c>
      <c r="I354" s="202">
        <f t="shared" si="6"/>
        <v>44.966666666666669</v>
      </c>
      <c r="J354" s="109"/>
    </row>
    <row r="355" spans="1:10" ht="21.75" customHeight="1">
      <c r="A355" s="142" t="s">
        <v>137</v>
      </c>
      <c r="B355" s="112">
        <v>960</v>
      </c>
      <c r="C355" s="133">
        <v>1</v>
      </c>
      <c r="D355" s="133">
        <v>4</v>
      </c>
      <c r="E355" s="111" t="s">
        <v>558</v>
      </c>
      <c r="F355" s="110" t="s">
        <v>136</v>
      </c>
      <c r="G355" s="203">
        <v>300</v>
      </c>
      <c r="H355" s="203">
        <v>134.9</v>
      </c>
      <c r="I355" s="202">
        <f t="shared" si="6"/>
        <v>44.966666666666669</v>
      </c>
      <c r="J355" s="109"/>
    </row>
    <row r="356" spans="1:10" ht="12" customHeight="1">
      <c r="A356" s="142" t="s">
        <v>135</v>
      </c>
      <c r="B356" s="112">
        <v>960</v>
      </c>
      <c r="C356" s="133">
        <v>1</v>
      </c>
      <c r="D356" s="133">
        <v>4</v>
      </c>
      <c r="E356" s="111" t="s">
        <v>558</v>
      </c>
      <c r="F356" s="110" t="s">
        <v>133</v>
      </c>
      <c r="G356" s="203">
        <v>300</v>
      </c>
      <c r="H356" s="203">
        <v>134.9</v>
      </c>
      <c r="I356" s="202">
        <f t="shared" si="6"/>
        <v>44.966666666666669</v>
      </c>
      <c r="J356" s="109"/>
    </row>
    <row r="357" spans="1:10" ht="21.75" customHeight="1">
      <c r="A357" s="142" t="s">
        <v>543</v>
      </c>
      <c r="B357" s="112">
        <v>960</v>
      </c>
      <c r="C357" s="133">
        <v>1</v>
      </c>
      <c r="D357" s="133">
        <v>4</v>
      </c>
      <c r="E357" s="111" t="s">
        <v>544</v>
      </c>
      <c r="F357" s="110">
        <v>0</v>
      </c>
      <c r="G357" s="203">
        <v>4772.7470000000003</v>
      </c>
      <c r="H357" s="203">
        <f>H358</f>
        <v>1074.7</v>
      </c>
      <c r="I357" s="202">
        <f t="shared" si="6"/>
        <v>22.517430737476758</v>
      </c>
      <c r="J357" s="109"/>
    </row>
    <row r="358" spans="1:10" ht="21.75" customHeight="1">
      <c r="A358" s="142" t="s">
        <v>546</v>
      </c>
      <c r="B358" s="112">
        <v>960</v>
      </c>
      <c r="C358" s="133">
        <v>1</v>
      </c>
      <c r="D358" s="133">
        <v>4</v>
      </c>
      <c r="E358" s="111" t="s">
        <v>557</v>
      </c>
      <c r="F358" s="110">
        <v>0</v>
      </c>
      <c r="G358" s="203">
        <v>4772.7470000000003</v>
      </c>
      <c r="H358" s="203">
        <f>H359+H374</f>
        <v>1074.7</v>
      </c>
      <c r="I358" s="202">
        <f t="shared" si="6"/>
        <v>22.517430737476758</v>
      </c>
      <c r="J358" s="109"/>
    </row>
    <row r="359" spans="1:10" ht="21.75" customHeight="1">
      <c r="A359" s="142" t="s">
        <v>181</v>
      </c>
      <c r="B359" s="112">
        <v>960</v>
      </c>
      <c r="C359" s="133">
        <v>1</v>
      </c>
      <c r="D359" s="133">
        <v>4</v>
      </c>
      <c r="E359" s="111" t="s">
        <v>268</v>
      </c>
      <c r="F359" s="110">
        <v>0</v>
      </c>
      <c r="G359" s="203">
        <v>4305.2</v>
      </c>
      <c r="H359" s="203">
        <f>H360+H365+H369</f>
        <v>686.2</v>
      </c>
      <c r="I359" s="202">
        <f t="shared" si="6"/>
        <v>15.938864628820962</v>
      </c>
      <c r="J359" s="109"/>
    </row>
    <row r="360" spans="1:10" ht="53.25" customHeight="1">
      <c r="A360" s="142" t="s">
        <v>131</v>
      </c>
      <c r="B360" s="112">
        <v>960</v>
      </c>
      <c r="C360" s="133">
        <v>1</v>
      </c>
      <c r="D360" s="133">
        <v>4</v>
      </c>
      <c r="E360" s="111" t="s">
        <v>268</v>
      </c>
      <c r="F360" s="110" t="s">
        <v>130</v>
      </c>
      <c r="G360" s="203">
        <v>170</v>
      </c>
      <c r="H360" s="203">
        <f>H363</f>
        <v>38.6</v>
      </c>
      <c r="I360" s="202">
        <f t="shared" si="6"/>
        <v>22.705882352941178</v>
      </c>
      <c r="J360" s="109"/>
    </row>
    <row r="361" spans="1:10" ht="12" customHeight="1">
      <c r="A361" s="142" t="s">
        <v>129</v>
      </c>
      <c r="B361" s="112">
        <v>960</v>
      </c>
      <c r="C361" s="133">
        <v>1</v>
      </c>
      <c r="D361" s="133">
        <v>4</v>
      </c>
      <c r="E361" s="111" t="s">
        <v>268</v>
      </c>
      <c r="F361" s="110" t="s">
        <v>128</v>
      </c>
      <c r="G361" s="203">
        <v>20</v>
      </c>
      <c r="H361" s="203"/>
      <c r="I361" s="202">
        <f t="shared" si="6"/>
        <v>0</v>
      </c>
      <c r="J361" s="109"/>
    </row>
    <row r="362" spans="1:10" ht="21.75" customHeight="1">
      <c r="A362" s="142" t="s">
        <v>143</v>
      </c>
      <c r="B362" s="112">
        <v>960</v>
      </c>
      <c r="C362" s="133">
        <v>1</v>
      </c>
      <c r="D362" s="133">
        <v>4</v>
      </c>
      <c r="E362" s="111" t="s">
        <v>268</v>
      </c>
      <c r="F362" s="110" t="s">
        <v>142</v>
      </c>
      <c r="G362" s="203">
        <v>20</v>
      </c>
      <c r="H362" s="203"/>
      <c r="I362" s="202">
        <f t="shared" si="6"/>
        <v>0</v>
      </c>
      <c r="J362" s="109"/>
    </row>
    <row r="363" spans="1:10" ht="21.75" customHeight="1">
      <c r="A363" s="142" t="s">
        <v>123</v>
      </c>
      <c r="B363" s="112">
        <v>960</v>
      </c>
      <c r="C363" s="133">
        <v>1</v>
      </c>
      <c r="D363" s="133">
        <v>4</v>
      </c>
      <c r="E363" s="111" t="s">
        <v>268</v>
      </c>
      <c r="F363" s="110" t="s">
        <v>122</v>
      </c>
      <c r="G363" s="203">
        <v>150</v>
      </c>
      <c r="H363" s="203">
        <v>38.6</v>
      </c>
      <c r="I363" s="202">
        <f t="shared" si="6"/>
        <v>25.733333333333334</v>
      </c>
      <c r="J363" s="109"/>
    </row>
    <row r="364" spans="1:10" ht="32.25" customHeight="1">
      <c r="A364" s="142" t="s">
        <v>141</v>
      </c>
      <c r="B364" s="112">
        <v>960</v>
      </c>
      <c r="C364" s="133">
        <v>1</v>
      </c>
      <c r="D364" s="133">
        <v>4</v>
      </c>
      <c r="E364" s="111" t="s">
        <v>268</v>
      </c>
      <c r="F364" s="110" t="s">
        <v>140</v>
      </c>
      <c r="G364" s="203">
        <v>150</v>
      </c>
      <c r="H364" s="203">
        <v>38.6</v>
      </c>
      <c r="I364" s="202">
        <f t="shared" si="6"/>
        <v>25.733333333333334</v>
      </c>
      <c r="J364" s="109"/>
    </row>
    <row r="365" spans="1:10" ht="21.75" customHeight="1">
      <c r="A365" s="142" t="s">
        <v>139</v>
      </c>
      <c r="B365" s="112">
        <v>960</v>
      </c>
      <c r="C365" s="133">
        <v>1</v>
      </c>
      <c r="D365" s="133">
        <v>4</v>
      </c>
      <c r="E365" s="111" t="s">
        <v>268</v>
      </c>
      <c r="F365" s="110" t="s">
        <v>138</v>
      </c>
      <c r="G365" s="203">
        <v>3945.2</v>
      </c>
      <c r="H365" s="203">
        <f>H366</f>
        <v>617.6</v>
      </c>
      <c r="I365" s="202">
        <f t="shared" si="6"/>
        <v>15.654466186758595</v>
      </c>
      <c r="J365" s="109"/>
    </row>
    <row r="366" spans="1:10" ht="21.75" customHeight="1">
      <c r="A366" s="142" t="s">
        <v>137</v>
      </c>
      <c r="B366" s="112">
        <v>960</v>
      </c>
      <c r="C366" s="133">
        <v>1</v>
      </c>
      <c r="D366" s="133">
        <v>4</v>
      </c>
      <c r="E366" s="111" t="s">
        <v>268</v>
      </c>
      <c r="F366" s="110" t="s">
        <v>136</v>
      </c>
      <c r="G366" s="203">
        <v>3945.2</v>
      </c>
      <c r="H366" s="203">
        <f>H367+H368</f>
        <v>617.6</v>
      </c>
      <c r="I366" s="202">
        <f t="shared" si="6"/>
        <v>15.654466186758595</v>
      </c>
      <c r="J366" s="109"/>
    </row>
    <row r="367" spans="1:10" ht="21.75" customHeight="1">
      <c r="A367" s="142" t="s">
        <v>552</v>
      </c>
      <c r="B367" s="112">
        <v>960</v>
      </c>
      <c r="C367" s="133">
        <v>1</v>
      </c>
      <c r="D367" s="133">
        <v>4</v>
      </c>
      <c r="E367" s="111" t="s">
        <v>268</v>
      </c>
      <c r="F367" s="110" t="s">
        <v>551</v>
      </c>
      <c r="G367" s="203">
        <v>545</v>
      </c>
      <c r="H367" s="203">
        <v>168.8</v>
      </c>
      <c r="I367" s="202">
        <f t="shared" si="6"/>
        <v>30.972477064220183</v>
      </c>
      <c r="J367" s="109"/>
    </row>
    <row r="368" spans="1:10" ht="12" customHeight="1">
      <c r="A368" s="142" t="s">
        <v>135</v>
      </c>
      <c r="B368" s="112">
        <v>960</v>
      </c>
      <c r="C368" s="133">
        <v>1</v>
      </c>
      <c r="D368" s="133">
        <v>4</v>
      </c>
      <c r="E368" s="111" t="s">
        <v>268</v>
      </c>
      <c r="F368" s="110" t="s">
        <v>133</v>
      </c>
      <c r="G368" s="203">
        <v>3400.2</v>
      </c>
      <c r="H368" s="203">
        <v>448.8</v>
      </c>
      <c r="I368" s="202">
        <f t="shared" si="6"/>
        <v>13.199223575083819</v>
      </c>
      <c r="J368" s="109"/>
    </row>
    <row r="369" spans="1:10" ht="12" customHeight="1">
      <c r="A369" s="142" t="s">
        <v>178</v>
      </c>
      <c r="B369" s="112">
        <v>960</v>
      </c>
      <c r="C369" s="133">
        <v>1</v>
      </c>
      <c r="D369" s="133">
        <v>4</v>
      </c>
      <c r="E369" s="111" t="s">
        <v>268</v>
      </c>
      <c r="F369" s="110" t="s">
        <v>177</v>
      </c>
      <c r="G369" s="203">
        <v>190</v>
      </c>
      <c r="H369" s="203">
        <f>H371</f>
        <v>30</v>
      </c>
      <c r="I369" s="202">
        <f t="shared" si="6"/>
        <v>15.789473684210526</v>
      </c>
      <c r="J369" s="109"/>
    </row>
    <row r="370" spans="1:10" ht="12" customHeight="1">
      <c r="A370" s="142" t="s">
        <v>600</v>
      </c>
      <c r="B370" s="112">
        <v>960</v>
      </c>
      <c r="C370" s="133">
        <v>1</v>
      </c>
      <c r="D370" s="133">
        <v>4</v>
      </c>
      <c r="E370" s="111" t="s">
        <v>268</v>
      </c>
      <c r="F370" s="110" t="s">
        <v>599</v>
      </c>
      <c r="G370" s="203">
        <v>190</v>
      </c>
      <c r="H370" s="203"/>
      <c r="I370" s="202">
        <f t="shared" si="6"/>
        <v>0</v>
      </c>
      <c r="J370" s="109"/>
    </row>
    <row r="371" spans="1:10" ht="21.75" customHeight="1">
      <c r="A371" s="142" t="s">
        <v>598</v>
      </c>
      <c r="B371" s="112">
        <v>960</v>
      </c>
      <c r="C371" s="133">
        <v>1</v>
      </c>
      <c r="D371" s="133">
        <v>4</v>
      </c>
      <c r="E371" s="111" t="s">
        <v>268</v>
      </c>
      <c r="F371" s="110" t="s">
        <v>597</v>
      </c>
      <c r="G371" s="203">
        <v>165</v>
      </c>
      <c r="H371" s="203">
        <v>30</v>
      </c>
      <c r="I371" s="202">
        <f t="shared" si="6"/>
        <v>18.181818181818183</v>
      </c>
      <c r="J371" s="109"/>
    </row>
    <row r="372" spans="1:10" ht="12" customHeight="1">
      <c r="A372" s="142" t="s">
        <v>596</v>
      </c>
      <c r="B372" s="112">
        <v>960</v>
      </c>
      <c r="C372" s="133">
        <v>1</v>
      </c>
      <c r="D372" s="133">
        <v>4</v>
      </c>
      <c r="E372" s="111" t="s">
        <v>268</v>
      </c>
      <c r="F372" s="110" t="s">
        <v>595</v>
      </c>
      <c r="G372" s="203">
        <v>15</v>
      </c>
      <c r="H372" s="203"/>
      <c r="I372" s="202">
        <f t="shared" si="6"/>
        <v>0</v>
      </c>
      <c r="J372" s="109"/>
    </row>
    <row r="373" spans="1:10" ht="12" customHeight="1">
      <c r="A373" s="142" t="s">
        <v>594</v>
      </c>
      <c r="B373" s="112">
        <v>960</v>
      </c>
      <c r="C373" s="133">
        <v>1</v>
      </c>
      <c r="D373" s="133">
        <v>4</v>
      </c>
      <c r="E373" s="111" t="s">
        <v>268</v>
      </c>
      <c r="F373" s="110" t="s">
        <v>593</v>
      </c>
      <c r="G373" s="203">
        <v>10</v>
      </c>
      <c r="H373" s="203"/>
      <c r="I373" s="202">
        <f t="shared" si="6"/>
        <v>0</v>
      </c>
      <c r="J373" s="109"/>
    </row>
    <row r="374" spans="1:10" ht="21.75" customHeight="1">
      <c r="A374" s="142" t="s">
        <v>156</v>
      </c>
      <c r="B374" s="112">
        <v>960</v>
      </c>
      <c r="C374" s="133">
        <v>1</v>
      </c>
      <c r="D374" s="133">
        <v>4</v>
      </c>
      <c r="E374" s="111" t="s">
        <v>267</v>
      </c>
      <c r="F374" s="110">
        <v>0</v>
      </c>
      <c r="G374" s="203">
        <v>467.54700000000003</v>
      </c>
      <c r="H374" s="203">
        <v>388.5</v>
      </c>
      <c r="I374" s="202">
        <f t="shared" si="6"/>
        <v>83.093250518129722</v>
      </c>
      <c r="J374" s="109"/>
    </row>
    <row r="375" spans="1:10" ht="21.75" customHeight="1">
      <c r="A375" s="142" t="s">
        <v>139</v>
      </c>
      <c r="B375" s="112">
        <v>960</v>
      </c>
      <c r="C375" s="133">
        <v>1</v>
      </c>
      <c r="D375" s="133">
        <v>4</v>
      </c>
      <c r="E375" s="111" t="s">
        <v>267</v>
      </c>
      <c r="F375" s="110" t="s">
        <v>138</v>
      </c>
      <c r="G375" s="203">
        <v>467.54700000000003</v>
      </c>
      <c r="H375" s="203">
        <v>388.5</v>
      </c>
      <c r="I375" s="202">
        <f t="shared" si="6"/>
        <v>83.093250518129722</v>
      </c>
      <c r="J375" s="109"/>
    </row>
    <row r="376" spans="1:10" ht="21.75" customHeight="1">
      <c r="A376" s="142" t="s">
        <v>137</v>
      </c>
      <c r="B376" s="112">
        <v>960</v>
      </c>
      <c r="C376" s="133">
        <v>1</v>
      </c>
      <c r="D376" s="133">
        <v>4</v>
      </c>
      <c r="E376" s="111" t="s">
        <v>267</v>
      </c>
      <c r="F376" s="110" t="s">
        <v>136</v>
      </c>
      <c r="G376" s="203">
        <v>467.54700000000003</v>
      </c>
      <c r="H376" s="203">
        <v>388.5</v>
      </c>
      <c r="I376" s="202">
        <f t="shared" si="6"/>
        <v>83.093250518129722</v>
      </c>
      <c r="J376" s="109"/>
    </row>
    <row r="377" spans="1:10" ht="12" customHeight="1">
      <c r="A377" s="142" t="s">
        <v>135</v>
      </c>
      <c r="B377" s="112">
        <v>960</v>
      </c>
      <c r="C377" s="133">
        <v>1</v>
      </c>
      <c r="D377" s="133">
        <v>4</v>
      </c>
      <c r="E377" s="111" t="s">
        <v>267</v>
      </c>
      <c r="F377" s="110" t="s">
        <v>133</v>
      </c>
      <c r="G377" s="203">
        <v>467.54700000000003</v>
      </c>
      <c r="H377" s="203">
        <v>388.5</v>
      </c>
      <c r="I377" s="202">
        <f t="shared" si="6"/>
        <v>83.093250518129722</v>
      </c>
      <c r="J377" s="109"/>
    </row>
    <row r="378" spans="1:10" ht="21.75" customHeight="1">
      <c r="A378" s="142" t="s">
        <v>543</v>
      </c>
      <c r="B378" s="112">
        <v>960</v>
      </c>
      <c r="C378" s="133">
        <v>1</v>
      </c>
      <c r="D378" s="133">
        <v>4</v>
      </c>
      <c r="E378" s="111" t="s">
        <v>544</v>
      </c>
      <c r="F378" s="110">
        <v>0</v>
      </c>
      <c r="G378" s="203">
        <v>16918.466</v>
      </c>
      <c r="H378" s="203">
        <f>H379</f>
        <v>4580.4000000000005</v>
      </c>
      <c r="I378" s="202">
        <f t="shared" si="6"/>
        <v>27.073376510612725</v>
      </c>
      <c r="J378" s="109"/>
    </row>
    <row r="379" spans="1:10" ht="21.75" customHeight="1">
      <c r="A379" s="142" t="s">
        <v>546</v>
      </c>
      <c r="B379" s="112">
        <v>960</v>
      </c>
      <c r="C379" s="133">
        <v>1</v>
      </c>
      <c r="D379" s="133">
        <v>4</v>
      </c>
      <c r="E379" s="111" t="s">
        <v>557</v>
      </c>
      <c r="F379" s="110">
        <v>0</v>
      </c>
      <c r="G379" s="203">
        <v>16918.466</v>
      </c>
      <c r="H379" s="203">
        <f>H380+H393</f>
        <v>4580.4000000000005</v>
      </c>
      <c r="I379" s="202">
        <f t="shared" si="6"/>
        <v>27.073376510612725</v>
      </c>
      <c r="J379" s="109"/>
    </row>
    <row r="380" spans="1:10" ht="21.75" customHeight="1">
      <c r="A380" s="142" t="s">
        <v>132</v>
      </c>
      <c r="B380" s="112">
        <v>960</v>
      </c>
      <c r="C380" s="133">
        <v>1</v>
      </c>
      <c r="D380" s="133">
        <v>4</v>
      </c>
      <c r="E380" s="111" t="s">
        <v>556</v>
      </c>
      <c r="F380" s="110">
        <v>0</v>
      </c>
      <c r="G380" s="203">
        <v>13765.85</v>
      </c>
      <c r="H380" s="203">
        <f>H381</f>
        <v>4178.3</v>
      </c>
      <c r="I380" s="202">
        <f t="shared" si="6"/>
        <v>30.352648038442958</v>
      </c>
      <c r="J380" s="109"/>
    </row>
    <row r="381" spans="1:10" ht="53.25" customHeight="1">
      <c r="A381" s="142" t="s">
        <v>131</v>
      </c>
      <c r="B381" s="112">
        <v>960</v>
      </c>
      <c r="C381" s="133">
        <v>1</v>
      </c>
      <c r="D381" s="133">
        <v>4</v>
      </c>
      <c r="E381" s="111" t="s">
        <v>556</v>
      </c>
      <c r="F381" s="110" t="s">
        <v>130</v>
      </c>
      <c r="G381" s="203">
        <v>13765.85</v>
      </c>
      <c r="H381" s="203">
        <f>H382+H385</f>
        <v>4178.3</v>
      </c>
      <c r="I381" s="202">
        <f t="shared" si="6"/>
        <v>30.352648038442958</v>
      </c>
      <c r="J381" s="109"/>
    </row>
    <row r="382" spans="1:10" ht="12" customHeight="1">
      <c r="A382" s="142" t="s">
        <v>129</v>
      </c>
      <c r="B382" s="112">
        <v>960</v>
      </c>
      <c r="C382" s="133">
        <v>1</v>
      </c>
      <c r="D382" s="133">
        <v>4</v>
      </c>
      <c r="E382" s="111" t="s">
        <v>556</v>
      </c>
      <c r="F382" s="110" t="s">
        <v>128</v>
      </c>
      <c r="G382" s="203">
        <v>7679</v>
      </c>
      <c r="H382" s="203">
        <f>H383+H384</f>
        <v>1566.7</v>
      </c>
      <c r="I382" s="202">
        <f t="shared" si="6"/>
        <v>20.402396145331426</v>
      </c>
      <c r="J382" s="109"/>
    </row>
    <row r="383" spans="1:10" ht="12" customHeight="1">
      <c r="A383" s="142" t="s">
        <v>127</v>
      </c>
      <c r="B383" s="112">
        <v>960</v>
      </c>
      <c r="C383" s="133">
        <v>1</v>
      </c>
      <c r="D383" s="133">
        <v>4</v>
      </c>
      <c r="E383" s="111" t="s">
        <v>556</v>
      </c>
      <c r="F383" s="110" t="s">
        <v>126</v>
      </c>
      <c r="G383" s="203">
        <v>5897.85</v>
      </c>
      <c r="H383" s="203">
        <v>1201.9000000000001</v>
      </c>
      <c r="I383" s="202">
        <f t="shared" si="6"/>
        <v>20.378612545249542</v>
      </c>
      <c r="J383" s="109"/>
    </row>
    <row r="384" spans="1:10" ht="32.25" customHeight="1">
      <c r="A384" s="142" t="s">
        <v>125</v>
      </c>
      <c r="B384" s="112">
        <v>960</v>
      </c>
      <c r="C384" s="133">
        <v>1</v>
      </c>
      <c r="D384" s="133">
        <v>4</v>
      </c>
      <c r="E384" s="111" t="s">
        <v>556</v>
      </c>
      <c r="F384" s="110" t="s">
        <v>124</v>
      </c>
      <c r="G384" s="203">
        <v>1781.15</v>
      </c>
      <c r="H384" s="203">
        <v>364.8</v>
      </c>
      <c r="I384" s="202">
        <f t="shared" si="6"/>
        <v>20.481149818937201</v>
      </c>
      <c r="J384" s="109"/>
    </row>
    <row r="385" spans="1:10" ht="21.75" customHeight="1">
      <c r="A385" s="142" t="s">
        <v>123</v>
      </c>
      <c r="B385" s="112">
        <v>960</v>
      </c>
      <c r="C385" s="133">
        <v>1</v>
      </c>
      <c r="D385" s="133">
        <v>4</v>
      </c>
      <c r="E385" s="111" t="s">
        <v>556</v>
      </c>
      <c r="F385" s="110" t="s">
        <v>122</v>
      </c>
      <c r="G385" s="203">
        <v>6086.85</v>
      </c>
      <c r="H385" s="203">
        <f>H386+H387</f>
        <v>2611.6</v>
      </c>
      <c r="I385" s="202">
        <f t="shared" si="6"/>
        <v>42.905607990996977</v>
      </c>
      <c r="J385" s="109"/>
    </row>
    <row r="386" spans="1:10" ht="32.25" customHeight="1">
      <c r="A386" s="142" t="s">
        <v>121</v>
      </c>
      <c r="B386" s="112">
        <v>960</v>
      </c>
      <c r="C386" s="133">
        <v>1</v>
      </c>
      <c r="D386" s="133">
        <v>4</v>
      </c>
      <c r="E386" s="111" t="s">
        <v>556</v>
      </c>
      <c r="F386" s="110" t="s">
        <v>120</v>
      </c>
      <c r="G386" s="203">
        <v>4675</v>
      </c>
      <c r="H386" s="203">
        <v>1970.6</v>
      </c>
      <c r="I386" s="202">
        <f t="shared" si="6"/>
        <v>42.151871657754008</v>
      </c>
      <c r="J386" s="109"/>
    </row>
    <row r="387" spans="1:10" ht="32.25" customHeight="1">
      <c r="A387" s="142" t="s">
        <v>119</v>
      </c>
      <c r="B387" s="112">
        <v>960</v>
      </c>
      <c r="C387" s="133">
        <v>1</v>
      </c>
      <c r="D387" s="133">
        <v>4</v>
      </c>
      <c r="E387" s="111" t="s">
        <v>556</v>
      </c>
      <c r="F387" s="110" t="s">
        <v>117</v>
      </c>
      <c r="G387" s="203">
        <v>1411.85</v>
      </c>
      <c r="H387" s="203">
        <v>641</v>
      </c>
      <c r="I387" s="202">
        <f t="shared" si="6"/>
        <v>45.401423663986975</v>
      </c>
      <c r="J387" s="109"/>
    </row>
    <row r="388" spans="1:10" ht="21.75" customHeight="1">
      <c r="A388" s="142" t="s">
        <v>266</v>
      </c>
      <c r="B388" s="112">
        <v>960</v>
      </c>
      <c r="C388" s="133">
        <v>1</v>
      </c>
      <c r="D388" s="133">
        <v>4</v>
      </c>
      <c r="E388" s="111" t="s">
        <v>629</v>
      </c>
      <c r="F388" s="110">
        <v>0</v>
      </c>
      <c r="G388" s="203">
        <v>781.2</v>
      </c>
      <c r="H388" s="203"/>
      <c r="I388" s="202">
        <f t="shared" si="6"/>
        <v>0</v>
      </c>
      <c r="J388" s="109"/>
    </row>
    <row r="389" spans="1:10" ht="53.25" customHeight="1">
      <c r="A389" s="142" t="s">
        <v>131</v>
      </c>
      <c r="B389" s="112">
        <v>960</v>
      </c>
      <c r="C389" s="133">
        <v>1</v>
      </c>
      <c r="D389" s="133">
        <v>4</v>
      </c>
      <c r="E389" s="111" t="s">
        <v>629</v>
      </c>
      <c r="F389" s="110" t="s">
        <v>130</v>
      </c>
      <c r="G389" s="203">
        <v>781.2</v>
      </c>
      <c r="H389" s="203"/>
      <c r="I389" s="202">
        <f t="shared" si="6"/>
        <v>0</v>
      </c>
      <c r="J389" s="109"/>
    </row>
    <row r="390" spans="1:10" ht="21.75" customHeight="1">
      <c r="A390" s="142" t="s">
        <v>123</v>
      </c>
      <c r="B390" s="112">
        <v>960</v>
      </c>
      <c r="C390" s="133">
        <v>1</v>
      </c>
      <c r="D390" s="133">
        <v>4</v>
      </c>
      <c r="E390" s="111" t="s">
        <v>629</v>
      </c>
      <c r="F390" s="110" t="s">
        <v>122</v>
      </c>
      <c r="G390" s="203">
        <v>781.2</v>
      </c>
      <c r="H390" s="203"/>
      <c r="I390" s="202">
        <f t="shared" si="6"/>
        <v>0</v>
      </c>
      <c r="J390" s="109"/>
    </row>
    <row r="391" spans="1:10" ht="32.25" customHeight="1">
      <c r="A391" s="142" t="s">
        <v>121</v>
      </c>
      <c r="B391" s="112">
        <v>960</v>
      </c>
      <c r="C391" s="133">
        <v>1</v>
      </c>
      <c r="D391" s="133">
        <v>4</v>
      </c>
      <c r="E391" s="111" t="s">
        <v>629</v>
      </c>
      <c r="F391" s="110" t="s">
        <v>120</v>
      </c>
      <c r="G391" s="203">
        <v>600</v>
      </c>
      <c r="H391" s="203"/>
      <c r="I391" s="202">
        <f t="shared" si="6"/>
        <v>0</v>
      </c>
      <c r="J391" s="109"/>
    </row>
    <row r="392" spans="1:10" ht="32.25" customHeight="1">
      <c r="A392" s="142" t="s">
        <v>119</v>
      </c>
      <c r="B392" s="112">
        <v>960</v>
      </c>
      <c r="C392" s="133">
        <v>1</v>
      </c>
      <c r="D392" s="133">
        <v>4</v>
      </c>
      <c r="E392" s="111" t="s">
        <v>629</v>
      </c>
      <c r="F392" s="110" t="s">
        <v>117</v>
      </c>
      <c r="G392" s="203">
        <v>181.2</v>
      </c>
      <c r="H392" s="203"/>
      <c r="I392" s="202">
        <f t="shared" si="6"/>
        <v>0</v>
      </c>
      <c r="J392" s="109"/>
    </row>
    <row r="393" spans="1:10" ht="21.75" customHeight="1">
      <c r="A393" s="142" t="s">
        <v>152</v>
      </c>
      <c r="B393" s="112">
        <v>960</v>
      </c>
      <c r="C393" s="133">
        <v>1</v>
      </c>
      <c r="D393" s="133">
        <v>4</v>
      </c>
      <c r="E393" s="111" t="s">
        <v>265</v>
      </c>
      <c r="F393" s="110">
        <v>0</v>
      </c>
      <c r="G393" s="203">
        <v>2371.4160000000002</v>
      </c>
      <c r="H393" s="203">
        <v>402.1</v>
      </c>
      <c r="I393" s="202">
        <f t="shared" si="6"/>
        <v>16.956113984218714</v>
      </c>
      <c r="J393" s="109"/>
    </row>
    <row r="394" spans="1:10" ht="21.75" customHeight="1">
      <c r="A394" s="142" t="s">
        <v>139</v>
      </c>
      <c r="B394" s="112">
        <v>960</v>
      </c>
      <c r="C394" s="133">
        <v>1</v>
      </c>
      <c r="D394" s="133">
        <v>4</v>
      </c>
      <c r="E394" s="111" t="s">
        <v>265</v>
      </c>
      <c r="F394" s="110" t="s">
        <v>138</v>
      </c>
      <c r="G394" s="203">
        <v>2371.4160000000002</v>
      </c>
      <c r="H394" s="203">
        <v>402.1</v>
      </c>
      <c r="I394" s="202">
        <f t="shared" si="6"/>
        <v>16.956113984218714</v>
      </c>
      <c r="J394" s="109"/>
    </row>
    <row r="395" spans="1:10" ht="21.75" customHeight="1">
      <c r="A395" s="142" t="s">
        <v>137</v>
      </c>
      <c r="B395" s="112">
        <v>960</v>
      </c>
      <c r="C395" s="133">
        <v>1</v>
      </c>
      <c r="D395" s="133">
        <v>4</v>
      </c>
      <c r="E395" s="111" t="s">
        <v>265</v>
      </c>
      <c r="F395" s="110" t="s">
        <v>136</v>
      </c>
      <c r="G395" s="203">
        <v>2371.4160000000002</v>
      </c>
      <c r="H395" s="203">
        <v>402.1</v>
      </c>
      <c r="I395" s="202">
        <f t="shared" si="6"/>
        <v>16.956113984218714</v>
      </c>
      <c r="J395" s="109"/>
    </row>
    <row r="396" spans="1:10" ht="12" customHeight="1">
      <c r="A396" s="142" t="s">
        <v>135</v>
      </c>
      <c r="B396" s="112">
        <v>960</v>
      </c>
      <c r="C396" s="133">
        <v>1</v>
      </c>
      <c r="D396" s="133">
        <v>4</v>
      </c>
      <c r="E396" s="111" t="s">
        <v>265</v>
      </c>
      <c r="F396" s="110" t="s">
        <v>133</v>
      </c>
      <c r="G396" s="203">
        <v>2371.4160000000002</v>
      </c>
      <c r="H396" s="203">
        <v>402.1</v>
      </c>
      <c r="I396" s="202">
        <f t="shared" si="6"/>
        <v>16.956113984218714</v>
      </c>
      <c r="J396" s="109"/>
    </row>
    <row r="397" spans="1:10" ht="12" customHeight="1">
      <c r="A397" s="142" t="s">
        <v>264</v>
      </c>
      <c r="B397" s="112">
        <v>960</v>
      </c>
      <c r="C397" s="133">
        <v>1</v>
      </c>
      <c r="D397" s="133">
        <v>5</v>
      </c>
      <c r="E397" s="111">
        <v>0</v>
      </c>
      <c r="F397" s="110">
        <v>0</v>
      </c>
      <c r="G397" s="203">
        <v>43</v>
      </c>
      <c r="H397" s="203"/>
      <c r="I397" s="202">
        <f t="shared" si="6"/>
        <v>0</v>
      </c>
      <c r="J397" s="109"/>
    </row>
    <row r="398" spans="1:10" ht="12" customHeight="1">
      <c r="A398" s="142" t="s">
        <v>555</v>
      </c>
      <c r="B398" s="112">
        <v>960</v>
      </c>
      <c r="C398" s="133">
        <v>1</v>
      </c>
      <c r="D398" s="133">
        <v>5</v>
      </c>
      <c r="E398" s="111" t="s">
        <v>554</v>
      </c>
      <c r="F398" s="110">
        <v>0</v>
      </c>
      <c r="G398" s="203">
        <v>43</v>
      </c>
      <c r="H398" s="203"/>
      <c r="I398" s="202">
        <f t="shared" si="6"/>
        <v>0</v>
      </c>
      <c r="J398" s="109"/>
    </row>
    <row r="399" spans="1:10" ht="42.75" customHeight="1">
      <c r="A399" s="142" t="s">
        <v>553</v>
      </c>
      <c r="B399" s="112">
        <v>960</v>
      </c>
      <c r="C399" s="133">
        <v>1</v>
      </c>
      <c r="D399" s="133">
        <v>5</v>
      </c>
      <c r="E399" s="111" t="s">
        <v>263</v>
      </c>
      <c r="F399" s="110">
        <v>0</v>
      </c>
      <c r="G399" s="203">
        <v>43</v>
      </c>
      <c r="H399" s="203"/>
      <c r="I399" s="202">
        <f t="shared" si="6"/>
        <v>0</v>
      </c>
      <c r="J399" s="109"/>
    </row>
    <row r="400" spans="1:10" ht="21.75" customHeight="1">
      <c r="A400" s="142" t="s">
        <v>139</v>
      </c>
      <c r="B400" s="112">
        <v>960</v>
      </c>
      <c r="C400" s="133">
        <v>1</v>
      </c>
      <c r="D400" s="133">
        <v>5</v>
      </c>
      <c r="E400" s="111" t="s">
        <v>263</v>
      </c>
      <c r="F400" s="110" t="s">
        <v>138</v>
      </c>
      <c r="G400" s="203">
        <v>43</v>
      </c>
      <c r="H400" s="203"/>
      <c r="I400" s="202">
        <f t="shared" si="6"/>
        <v>0</v>
      </c>
      <c r="J400" s="109"/>
    </row>
    <row r="401" spans="1:10" ht="21.75" customHeight="1">
      <c r="A401" s="142" t="s">
        <v>137</v>
      </c>
      <c r="B401" s="112">
        <v>960</v>
      </c>
      <c r="C401" s="133">
        <v>1</v>
      </c>
      <c r="D401" s="133">
        <v>5</v>
      </c>
      <c r="E401" s="111" t="s">
        <v>263</v>
      </c>
      <c r="F401" s="110" t="s">
        <v>136</v>
      </c>
      <c r="G401" s="203">
        <v>43</v>
      </c>
      <c r="H401" s="203"/>
      <c r="I401" s="202">
        <f t="shared" ref="I401:I464" si="7">H401/G401*100</f>
        <v>0</v>
      </c>
      <c r="J401" s="109"/>
    </row>
    <row r="402" spans="1:10" ht="12" customHeight="1">
      <c r="A402" s="142" t="s">
        <v>135</v>
      </c>
      <c r="B402" s="112">
        <v>960</v>
      </c>
      <c r="C402" s="133">
        <v>1</v>
      </c>
      <c r="D402" s="133">
        <v>5</v>
      </c>
      <c r="E402" s="111" t="s">
        <v>263</v>
      </c>
      <c r="F402" s="110" t="s">
        <v>133</v>
      </c>
      <c r="G402" s="203">
        <v>43</v>
      </c>
      <c r="H402" s="203"/>
      <c r="I402" s="202">
        <f t="shared" si="7"/>
        <v>0</v>
      </c>
      <c r="J402" s="109"/>
    </row>
    <row r="403" spans="1:10" ht="12" customHeight="1">
      <c r="A403" s="142" t="s">
        <v>262</v>
      </c>
      <c r="B403" s="112">
        <v>960</v>
      </c>
      <c r="C403" s="133">
        <v>1</v>
      </c>
      <c r="D403" s="133">
        <v>7</v>
      </c>
      <c r="E403" s="111">
        <v>0</v>
      </c>
      <c r="F403" s="110">
        <v>0</v>
      </c>
      <c r="G403" s="203">
        <v>1184.3</v>
      </c>
      <c r="H403" s="203"/>
      <c r="I403" s="202">
        <f t="shared" si="7"/>
        <v>0</v>
      </c>
      <c r="J403" s="109"/>
    </row>
    <row r="404" spans="1:10" ht="21.75" customHeight="1">
      <c r="A404" s="142" t="s">
        <v>543</v>
      </c>
      <c r="B404" s="112">
        <v>960</v>
      </c>
      <c r="C404" s="133">
        <v>1</v>
      </c>
      <c r="D404" s="133">
        <v>7</v>
      </c>
      <c r="E404" s="111" t="s">
        <v>544</v>
      </c>
      <c r="F404" s="110">
        <v>0</v>
      </c>
      <c r="G404" s="203">
        <v>1184.3</v>
      </c>
      <c r="H404" s="203"/>
      <c r="I404" s="202">
        <f t="shared" si="7"/>
        <v>0</v>
      </c>
      <c r="J404" s="109"/>
    </row>
    <row r="405" spans="1:10" ht="21.75" customHeight="1">
      <c r="A405" s="142" t="s">
        <v>543</v>
      </c>
      <c r="B405" s="112">
        <v>960</v>
      </c>
      <c r="C405" s="133">
        <v>1</v>
      </c>
      <c r="D405" s="133">
        <v>7</v>
      </c>
      <c r="E405" s="111" t="s">
        <v>260</v>
      </c>
      <c r="F405" s="110">
        <v>0</v>
      </c>
      <c r="G405" s="203">
        <v>1184.3</v>
      </c>
      <c r="H405" s="203"/>
      <c r="I405" s="202">
        <f t="shared" si="7"/>
        <v>0</v>
      </c>
      <c r="J405" s="109"/>
    </row>
    <row r="406" spans="1:10" ht="12" customHeight="1">
      <c r="A406" s="142" t="s">
        <v>178</v>
      </c>
      <c r="B406" s="112">
        <v>960</v>
      </c>
      <c r="C406" s="133">
        <v>1</v>
      </c>
      <c r="D406" s="133">
        <v>7</v>
      </c>
      <c r="E406" s="111" t="s">
        <v>260</v>
      </c>
      <c r="F406" s="110" t="s">
        <v>177</v>
      </c>
      <c r="G406" s="203">
        <v>1184.3</v>
      </c>
      <c r="H406" s="203"/>
      <c r="I406" s="202">
        <f t="shared" si="7"/>
        <v>0</v>
      </c>
      <c r="J406" s="109"/>
    </row>
    <row r="407" spans="1:10" ht="12" customHeight="1">
      <c r="A407" s="142" t="s">
        <v>261</v>
      </c>
      <c r="B407" s="112">
        <v>960</v>
      </c>
      <c r="C407" s="133">
        <v>1</v>
      </c>
      <c r="D407" s="133">
        <v>7</v>
      </c>
      <c r="E407" s="111" t="s">
        <v>260</v>
      </c>
      <c r="F407" s="110" t="s">
        <v>259</v>
      </c>
      <c r="G407" s="203">
        <v>1184.3</v>
      </c>
      <c r="H407" s="203"/>
      <c r="I407" s="202">
        <f t="shared" si="7"/>
        <v>0</v>
      </c>
      <c r="J407" s="109"/>
    </row>
    <row r="408" spans="1:10" ht="12" customHeight="1">
      <c r="A408" s="142" t="s">
        <v>542</v>
      </c>
      <c r="B408" s="112">
        <v>960</v>
      </c>
      <c r="C408" s="133">
        <v>1</v>
      </c>
      <c r="D408" s="133">
        <v>11</v>
      </c>
      <c r="E408" s="111">
        <v>0</v>
      </c>
      <c r="F408" s="110">
        <v>0</v>
      </c>
      <c r="G408" s="203">
        <v>1159.8</v>
      </c>
      <c r="H408" s="203"/>
      <c r="I408" s="202">
        <f t="shared" si="7"/>
        <v>0</v>
      </c>
      <c r="J408" s="109"/>
    </row>
    <row r="409" spans="1:10" ht="12" customHeight="1">
      <c r="A409" s="142" t="s">
        <v>540</v>
      </c>
      <c r="B409" s="112">
        <v>960</v>
      </c>
      <c r="C409" s="133">
        <v>1</v>
      </c>
      <c r="D409" s="133">
        <v>11</v>
      </c>
      <c r="E409" s="111" t="s">
        <v>541</v>
      </c>
      <c r="F409" s="110">
        <v>0</v>
      </c>
      <c r="G409" s="203">
        <v>1159.8</v>
      </c>
      <c r="H409" s="203"/>
      <c r="I409" s="202">
        <f t="shared" si="7"/>
        <v>0</v>
      </c>
      <c r="J409" s="109"/>
    </row>
    <row r="410" spans="1:10" ht="12" customHeight="1">
      <c r="A410" s="142" t="s">
        <v>540</v>
      </c>
      <c r="B410" s="112">
        <v>960</v>
      </c>
      <c r="C410" s="133">
        <v>1</v>
      </c>
      <c r="D410" s="133">
        <v>11</v>
      </c>
      <c r="E410" s="111" t="s">
        <v>538</v>
      </c>
      <c r="F410" s="110">
        <v>0</v>
      </c>
      <c r="G410" s="203">
        <v>1159.8</v>
      </c>
      <c r="H410" s="203"/>
      <c r="I410" s="202">
        <f t="shared" si="7"/>
        <v>0</v>
      </c>
      <c r="J410" s="109"/>
    </row>
    <row r="411" spans="1:10" ht="12" customHeight="1">
      <c r="A411" s="142" t="s">
        <v>178</v>
      </c>
      <c r="B411" s="112">
        <v>960</v>
      </c>
      <c r="C411" s="133">
        <v>1</v>
      </c>
      <c r="D411" s="133">
        <v>11</v>
      </c>
      <c r="E411" s="111" t="s">
        <v>538</v>
      </c>
      <c r="F411" s="110" t="s">
        <v>177</v>
      </c>
      <c r="G411" s="203">
        <v>1159.8</v>
      </c>
      <c r="H411" s="203"/>
      <c r="I411" s="202">
        <f t="shared" si="7"/>
        <v>0</v>
      </c>
      <c r="J411" s="109"/>
    </row>
    <row r="412" spans="1:10" ht="12" customHeight="1">
      <c r="A412" s="142" t="s">
        <v>539</v>
      </c>
      <c r="B412" s="112">
        <v>960</v>
      </c>
      <c r="C412" s="133">
        <v>1</v>
      </c>
      <c r="D412" s="133">
        <v>11</v>
      </c>
      <c r="E412" s="111" t="s">
        <v>538</v>
      </c>
      <c r="F412" s="110" t="s">
        <v>537</v>
      </c>
      <c r="G412" s="203">
        <v>1159.8</v>
      </c>
      <c r="H412" s="203"/>
      <c r="I412" s="202">
        <f t="shared" si="7"/>
        <v>0</v>
      </c>
      <c r="J412" s="109"/>
    </row>
    <row r="413" spans="1:10" ht="12" customHeight="1">
      <c r="A413" s="142" t="s">
        <v>258</v>
      </c>
      <c r="B413" s="112">
        <v>960</v>
      </c>
      <c r="C413" s="133">
        <v>1</v>
      </c>
      <c r="D413" s="133">
        <v>13</v>
      </c>
      <c r="E413" s="111">
        <v>0</v>
      </c>
      <c r="F413" s="110">
        <v>0</v>
      </c>
      <c r="G413" s="203">
        <v>441.7</v>
      </c>
      <c r="H413" s="203">
        <f>H414</f>
        <v>106.7</v>
      </c>
      <c r="I413" s="202">
        <f t="shared" si="7"/>
        <v>24.156667421326695</v>
      </c>
      <c r="J413" s="109"/>
    </row>
    <row r="414" spans="1:10" ht="32.25" customHeight="1">
      <c r="A414" s="142" t="s">
        <v>83</v>
      </c>
      <c r="B414" s="112">
        <v>960</v>
      </c>
      <c r="C414" s="133">
        <v>1</v>
      </c>
      <c r="D414" s="133">
        <v>13</v>
      </c>
      <c r="E414" s="111" t="s">
        <v>525</v>
      </c>
      <c r="F414" s="110">
        <v>0</v>
      </c>
      <c r="G414" s="203">
        <v>441.7</v>
      </c>
      <c r="H414" s="203">
        <f>H415</f>
        <v>106.7</v>
      </c>
      <c r="I414" s="202">
        <f t="shared" si="7"/>
        <v>24.156667421326695</v>
      </c>
      <c r="J414" s="109"/>
    </row>
    <row r="415" spans="1:10" ht="12" customHeight="1">
      <c r="A415" s="142" t="s">
        <v>536</v>
      </c>
      <c r="B415" s="112">
        <v>960</v>
      </c>
      <c r="C415" s="133">
        <v>1</v>
      </c>
      <c r="D415" s="133">
        <v>13</v>
      </c>
      <c r="E415" s="111" t="s">
        <v>535</v>
      </c>
      <c r="F415" s="110">
        <v>0</v>
      </c>
      <c r="G415" s="203">
        <v>441.7</v>
      </c>
      <c r="H415" s="203">
        <f>H416</f>
        <v>106.7</v>
      </c>
      <c r="I415" s="202">
        <f t="shared" si="7"/>
        <v>24.156667421326695</v>
      </c>
      <c r="J415" s="109"/>
    </row>
    <row r="416" spans="1:10" ht="53.25" customHeight="1">
      <c r="A416" s="142" t="s">
        <v>131</v>
      </c>
      <c r="B416" s="112">
        <v>960</v>
      </c>
      <c r="C416" s="133">
        <v>1</v>
      </c>
      <c r="D416" s="133">
        <v>13</v>
      </c>
      <c r="E416" s="111" t="s">
        <v>535</v>
      </c>
      <c r="F416" s="110" t="s">
        <v>130</v>
      </c>
      <c r="G416" s="203">
        <v>441.7</v>
      </c>
      <c r="H416" s="203">
        <f>H417</f>
        <v>106.7</v>
      </c>
      <c r="I416" s="202">
        <f t="shared" si="7"/>
        <v>24.156667421326695</v>
      </c>
      <c r="J416" s="109"/>
    </row>
    <row r="417" spans="1:10" ht="21.75" customHeight="1">
      <c r="A417" s="142" t="s">
        <v>123</v>
      </c>
      <c r="B417" s="112">
        <v>960</v>
      </c>
      <c r="C417" s="133">
        <v>1</v>
      </c>
      <c r="D417" s="133">
        <v>13</v>
      </c>
      <c r="E417" s="111" t="s">
        <v>535</v>
      </c>
      <c r="F417" s="110" t="s">
        <v>122</v>
      </c>
      <c r="G417" s="203">
        <v>441.7</v>
      </c>
      <c r="H417" s="203">
        <f>H418+H420</f>
        <v>106.7</v>
      </c>
      <c r="I417" s="202">
        <f t="shared" si="7"/>
        <v>24.156667421326695</v>
      </c>
      <c r="J417" s="109"/>
    </row>
    <row r="418" spans="1:10" ht="32.25" customHeight="1">
      <c r="A418" s="142" t="s">
        <v>121</v>
      </c>
      <c r="B418" s="112">
        <v>960</v>
      </c>
      <c r="C418" s="133">
        <v>1</v>
      </c>
      <c r="D418" s="133">
        <v>13</v>
      </c>
      <c r="E418" s="111" t="s">
        <v>535</v>
      </c>
      <c r="F418" s="110" t="s">
        <v>120</v>
      </c>
      <c r="G418" s="203">
        <v>302</v>
      </c>
      <c r="H418" s="203">
        <v>81.7</v>
      </c>
      <c r="I418" s="202">
        <f t="shared" si="7"/>
        <v>27.052980132450333</v>
      </c>
      <c r="J418" s="109"/>
    </row>
    <row r="419" spans="1:10" ht="32.25" customHeight="1">
      <c r="A419" s="142" t="s">
        <v>141</v>
      </c>
      <c r="B419" s="112">
        <v>960</v>
      </c>
      <c r="C419" s="133">
        <v>1</v>
      </c>
      <c r="D419" s="133">
        <v>13</v>
      </c>
      <c r="E419" s="111" t="s">
        <v>535</v>
      </c>
      <c r="F419" s="110" t="s">
        <v>140</v>
      </c>
      <c r="G419" s="203">
        <v>48.5</v>
      </c>
      <c r="H419" s="203"/>
      <c r="I419" s="202">
        <f t="shared" si="7"/>
        <v>0</v>
      </c>
      <c r="J419" s="109"/>
    </row>
    <row r="420" spans="1:10" ht="32.25" customHeight="1">
      <c r="A420" s="142" t="s">
        <v>119</v>
      </c>
      <c r="B420" s="112">
        <v>960</v>
      </c>
      <c r="C420" s="133">
        <v>1</v>
      </c>
      <c r="D420" s="133">
        <v>13</v>
      </c>
      <c r="E420" s="111" t="s">
        <v>535</v>
      </c>
      <c r="F420" s="110" t="s">
        <v>117</v>
      </c>
      <c r="G420" s="203">
        <v>91.2</v>
      </c>
      <c r="H420" s="203">
        <v>25</v>
      </c>
      <c r="I420" s="202">
        <f t="shared" si="7"/>
        <v>27.412280701754383</v>
      </c>
      <c r="J420" s="109"/>
    </row>
    <row r="421" spans="1:10" ht="21.75" customHeight="1">
      <c r="A421" s="142" t="s">
        <v>257</v>
      </c>
      <c r="B421" s="112">
        <v>960</v>
      </c>
      <c r="C421" s="133">
        <v>3</v>
      </c>
      <c r="D421" s="133">
        <v>0</v>
      </c>
      <c r="E421" s="111">
        <v>0</v>
      </c>
      <c r="F421" s="110">
        <v>0</v>
      </c>
      <c r="G421" s="203">
        <v>2238.4</v>
      </c>
      <c r="H421" s="203">
        <f>H422</f>
        <v>432</v>
      </c>
      <c r="I421" s="202">
        <f t="shared" si="7"/>
        <v>19.299499642601859</v>
      </c>
      <c r="J421" s="109"/>
    </row>
    <row r="422" spans="1:10" ht="32.25" customHeight="1">
      <c r="A422" s="142" t="s">
        <v>256</v>
      </c>
      <c r="B422" s="112">
        <v>960</v>
      </c>
      <c r="C422" s="133">
        <v>3</v>
      </c>
      <c r="D422" s="133">
        <v>9</v>
      </c>
      <c r="E422" s="111">
        <v>0</v>
      </c>
      <c r="F422" s="110">
        <v>0</v>
      </c>
      <c r="G422" s="203">
        <v>1933.4</v>
      </c>
      <c r="H422" s="203">
        <f>H423+H429</f>
        <v>432</v>
      </c>
      <c r="I422" s="202">
        <f t="shared" si="7"/>
        <v>22.344057101479258</v>
      </c>
      <c r="J422" s="109"/>
    </row>
    <row r="423" spans="1:10" ht="63.75" customHeight="1">
      <c r="A423" s="142" t="s">
        <v>528</v>
      </c>
      <c r="B423" s="112">
        <v>960</v>
      </c>
      <c r="C423" s="133">
        <v>3</v>
      </c>
      <c r="D423" s="133">
        <v>9</v>
      </c>
      <c r="E423" s="111" t="s">
        <v>527</v>
      </c>
      <c r="F423" s="110">
        <v>0</v>
      </c>
      <c r="G423" s="203">
        <v>1433.4</v>
      </c>
      <c r="H423" s="203">
        <f>H424</f>
        <v>396.1</v>
      </c>
      <c r="I423" s="202">
        <f t="shared" si="7"/>
        <v>27.633598437281986</v>
      </c>
      <c r="J423" s="109"/>
    </row>
    <row r="424" spans="1:10" ht="21.75" customHeight="1">
      <c r="A424" s="142" t="s">
        <v>530</v>
      </c>
      <c r="B424" s="112">
        <v>960</v>
      </c>
      <c r="C424" s="133">
        <v>3</v>
      </c>
      <c r="D424" s="133">
        <v>9</v>
      </c>
      <c r="E424" s="111" t="s">
        <v>529</v>
      </c>
      <c r="F424" s="110">
        <v>0</v>
      </c>
      <c r="G424" s="203">
        <v>1433.4</v>
      </c>
      <c r="H424" s="203">
        <f>H425</f>
        <v>396.1</v>
      </c>
      <c r="I424" s="202">
        <f t="shared" si="7"/>
        <v>27.633598437281986</v>
      </c>
      <c r="J424" s="109"/>
    </row>
    <row r="425" spans="1:10" ht="53.25" customHeight="1">
      <c r="A425" s="142" t="s">
        <v>131</v>
      </c>
      <c r="B425" s="112">
        <v>960</v>
      </c>
      <c r="C425" s="133">
        <v>3</v>
      </c>
      <c r="D425" s="133">
        <v>9</v>
      </c>
      <c r="E425" s="111" t="s">
        <v>529</v>
      </c>
      <c r="F425" s="110" t="s">
        <v>130</v>
      </c>
      <c r="G425" s="203">
        <v>1433.4</v>
      </c>
      <c r="H425" s="203">
        <f>H426</f>
        <v>396.1</v>
      </c>
      <c r="I425" s="202">
        <f t="shared" si="7"/>
        <v>27.633598437281986</v>
      </c>
      <c r="J425" s="109"/>
    </row>
    <row r="426" spans="1:10" ht="12" customHeight="1">
      <c r="A426" s="142" t="s">
        <v>129</v>
      </c>
      <c r="B426" s="112">
        <v>960</v>
      </c>
      <c r="C426" s="133">
        <v>3</v>
      </c>
      <c r="D426" s="133">
        <v>9</v>
      </c>
      <c r="E426" s="111" t="s">
        <v>529</v>
      </c>
      <c r="F426" s="110" t="s">
        <v>128</v>
      </c>
      <c r="G426" s="203">
        <v>1433.4</v>
      </c>
      <c r="H426" s="203">
        <f>H427+H428</f>
        <v>396.1</v>
      </c>
      <c r="I426" s="202">
        <f t="shared" si="7"/>
        <v>27.633598437281986</v>
      </c>
      <c r="J426" s="109"/>
    </row>
    <row r="427" spans="1:10" ht="12" customHeight="1">
      <c r="A427" s="142" t="s">
        <v>127</v>
      </c>
      <c r="B427" s="112">
        <v>960</v>
      </c>
      <c r="C427" s="133">
        <v>3</v>
      </c>
      <c r="D427" s="133">
        <v>9</v>
      </c>
      <c r="E427" s="111" t="s">
        <v>529</v>
      </c>
      <c r="F427" s="110" t="s">
        <v>126</v>
      </c>
      <c r="G427" s="203">
        <v>1100.92</v>
      </c>
      <c r="H427" s="203">
        <v>301.8</v>
      </c>
      <c r="I427" s="202">
        <f t="shared" si="7"/>
        <v>27.413436035315918</v>
      </c>
      <c r="J427" s="109"/>
    </row>
    <row r="428" spans="1:10" ht="32.25" customHeight="1">
      <c r="A428" s="142" t="s">
        <v>125</v>
      </c>
      <c r="B428" s="112">
        <v>960</v>
      </c>
      <c r="C428" s="133">
        <v>3</v>
      </c>
      <c r="D428" s="133">
        <v>9</v>
      </c>
      <c r="E428" s="111" t="s">
        <v>529</v>
      </c>
      <c r="F428" s="110" t="s">
        <v>124</v>
      </c>
      <c r="G428" s="203">
        <v>332.48</v>
      </c>
      <c r="H428" s="203">
        <v>94.3</v>
      </c>
      <c r="I428" s="202">
        <f t="shared" si="7"/>
        <v>28.362608277189604</v>
      </c>
      <c r="J428" s="109"/>
    </row>
    <row r="429" spans="1:10" ht="63.75" customHeight="1">
      <c r="A429" s="142" t="s">
        <v>528</v>
      </c>
      <c r="B429" s="112">
        <v>960</v>
      </c>
      <c r="C429" s="133">
        <v>3</v>
      </c>
      <c r="D429" s="133">
        <v>9</v>
      </c>
      <c r="E429" s="111" t="s">
        <v>527</v>
      </c>
      <c r="F429" s="110">
        <v>0</v>
      </c>
      <c r="G429" s="203">
        <v>500</v>
      </c>
      <c r="H429" s="203">
        <f>H430</f>
        <v>35.9</v>
      </c>
      <c r="I429" s="202">
        <f t="shared" si="7"/>
        <v>7.1800000000000006</v>
      </c>
      <c r="J429" s="109"/>
    </row>
    <row r="430" spans="1:10" ht="12" customHeight="1">
      <c r="A430" s="142" t="s">
        <v>384</v>
      </c>
      <c r="B430" s="112">
        <v>960</v>
      </c>
      <c r="C430" s="133">
        <v>3</v>
      </c>
      <c r="D430" s="133">
        <v>9</v>
      </c>
      <c r="E430" s="111" t="s">
        <v>526</v>
      </c>
      <c r="F430" s="110">
        <v>0</v>
      </c>
      <c r="G430" s="203">
        <v>500</v>
      </c>
      <c r="H430" s="203">
        <f>H431</f>
        <v>35.9</v>
      </c>
      <c r="I430" s="202">
        <f t="shared" si="7"/>
        <v>7.1800000000000006</v>
      </c>
      <c r="J430" s="109"/>
    </row>
    <row r="431" spans="1:10" ht="21.75" customHeight="1">
      <c r="A431" s="142" t="s">
        <v>139</v>
      </c>
      <c r="B431" s="112">
        <v>960</v>
      </c>
      <c r="C431" s="133">
        <v>3</v>
      </c>
      <c r="D431" s="133">
        <v>9</v>
      </c>
      <c r="E431" s="111" t="s">
        <v>526</v>
      </c>
      <c r="F431" s="110" t="s">
        <v>138</v>
      </c>
      <c r="G431" s="203">
        <v>500</v>
      </c>
      <c r="H431" s="203">
        <f>H432</f>
        <v>35.9</v>
      </c>
      <c r="I431" s="202">
        <f t="shared" si="7"/>
        <v>7.1800000000000006</v>
      </c>
      <c r="J431" s="109"/>
    </row>
    <row r="432" spans="1:10" ht="21.75" customHeight="1">
      <c r="A432" s="142" t="s">
        <v>137</v>
      </c>
      <c r="B432" s="112">
        <v>960</v>
      </c>
      <c r="C432" s="133">
        <v>3</v>
      </c>
      <c r="D432" s="133">
        <v>9</v>
      </c>
      <c r="E432" s="111" t="s">
        <v>526</v>
      </c>
      <c r="F432" s="110" t="s">
        <v>136</v>
      </c>
      <c r="G432" s="203">
        <v>500</v>
      </c>
      <c r="H432" s="203">
        <f>H433+H434</f>
        <v>35.9</v>
      </c>
      <c r="I432" s="202">
        <f t="shared" si="7"/>
        <v>7.1800000000000006</v>
      </c>
      <c r="J432" s="109"/>
    </row>
    <row r="433" spans="1:10" ht="21.75" customHeight="1">
      <c r="A433" s="142" t="s">
        <v>552</v>
      </c>
      <c r="B433" s="112">
        <v>960</v>
      </c>
      <c r="C433" s="133">
        <v>3</v>
      </c>
      <c r="D433" s="133">
        <v>9</v>
      </c>
      <c r="E433" s="111" t="s">
        <v>526</v>
      </c>
      <c r="F433" s="110" t="s">
        <v>551</v>
      </c>
      <c r="G433" s="203">
        <v>70</v>
      </c>
      <c r="H433" s="203">
        <v>4.9000000000000004</v>
      </c>
      <c r="I433" s="202">
        <f t="shared" si="7"/>
        <v>7.0000000000000009</v>
      </c>
      <c r="J433" s="109"/>
    </row>
    <row r="434" spans="1:10" ht="12" customHeight="1">
      <c r="A434" s="142" t="s">
        <v>135</v>
      </c>
      <c r="B434" s="112">
        <v>960</v>
      </c>
      <c r="C434" s="133">
        <v>3</v>
      </c>
      <c r="D434" s="133">
        <v>9</v>
      </c>
      <c r="E434" s="111" t="s">
        <v>526</v>
      </c>
      <c r="F434" s="110" t="s">
        <v>133</v>
      </c>
      <c r="G434" s="203">
        <v>430</v>
      </c>
      <c r="H434" s="203">
        <v>31</v>
      </c>
      <c r="I434" s="202">
        <f t="shared" si="7"/>
        <v>7.2093023255813957</v>
      </c>
      <c r="J434" s="109"/>
    </row>
    <row r="435" spans="1:10" ht="21.75" customHeight="1">
      <c r="A435" s="142" t="s">
        <v>255</v>
      </c>
      <c r="B435" s="112">
        <v>960</v>
      </c>
      <c r="C435" s="133">
        <v>3</v>
      </c>
      <c r="D435" s="133">
        <v>14</v>
      </c>
      <c r="E435" s="111">
        <v>0</v>
      </c>
      <c r="F435" s="110">
        <v>0</v>
      </c>
      <c r="G435" s="203">
        <v>305</v>
      </c>
      <c r="H435" s="203"/>
      <c r="I435" s="202">
        <f t="shared" si="7"/>
        <v>0</v>
      </c>
      <c r="J435" s="109"/>
    </row>
    <row r="436" spans="1:10" ht="32.25" customHeight="1">
      <c r="A436" s="142" t="s">
        <v>83</v>
      </c>
      <c r="B436" s="112">
        <v>960</v>
      </c>
      <c r="C436" s="133">
        <v>3</v>
      </c>
      <c r="D436" s="133">
        <v>14</v>
      </c>
      <c r="E436" s="111" t="s">
        <v>525</v>
      </c>
      <c r="F436" s="110">
        <v>0</v>
      </c>
      <c r="G436" s="203">
        <v>305</v>
      </c>
      <c r="H436" s="203"/>
      <c r="I436" s="202">
        <f t="shared" si="7"/>
        <v>0</v>
      </c>
      <c r="J436" s="109"/>
    </row>
    <row r="437" spans="1:10" ht="12" customHeight="1">
      <c r="A437" s="142" t="s">
        <v>384</v>
      </c>
      <c r="B437" s="112">
        <v>960</v>
      </c>
      <c r="C437" s="133">
        <v>3</v>
      </c>
      <c r="D437" s="133">
        <v>14</v>
      </c>
      <c r="E437" s="111" t="s">
        <v>524</v>
      </c>
      <c r="F437" s="110">
        <v>0</v>
      </c>
      <c r="G437" s="203">
        <v>305</v>
      </c>
      <c r="H437" s="203"/>
      <c r="I437" s="202">
        <f t="shared" si="7"/>
        <v>0</v>
      </c>
      <c r="J437" s="109"/>
    </row>
    <row r="438" spans="1:10" ht="21.75" customHeight="1">
      <c r="A438" s="142" t="s">
        <v>139</v>
      </c>
      <c r="B438" s="112">
        <v>960</v>
      </c>
      <c r="C438" s="133">
        <v>3</v>
      </c>
      <c r="D438" s="133">
        <v>14</v>
      </c>
      <c r="E438" s="111" t="s">
        <v>524</v>
      </c>
      <c r="F438" s="110" t="s">
        <v>138</v>
      </c>
      <c r="G438" s="203">
        <v>305</v>
      </c>
      <c r="H438" s="203"/>
      <c r="I438" s="202">
        <f t="shared" si="7"/>
        <v>0</v>
      </c>
      <c r="J438" s="109"/>
    </row>
    <row r="439" spans="1:10" ht="21.75" customHeight="1">
      <c r="A439" s="142" t="s">
        <v>137</v>
      </c>
      <c r="B439" s="112">
        <v>960</v>
      </c>
      <c r="C439" s="133">
        <v>3</v>
      </c>
      <c r="D439" s="133">
        <v>14</v>
      </c>
      <c r="E439" s="111" t="s">
        <v>524</v>
      </c>
      <c r="F439" s="110" t="s">
        <v>136</v>
      </c>
      <c r="G439" s="203">
        <v>305</v>
      </c>
      <c r="H439" s="203"/>
      <c r="I439" s="202">
        <f t="shared" si="7"/>
        <v>0</v>
      </c>
      <c r="J439" s="109"/>
    </row>
    <row r="440" spans="1:10" ht="12" customHeight="1">
      <c r="A440" s="142" t="s">
        <v>135</v>
      </c>
      <c r="B440" s="112">
        <v>960</v>
      </c>
      <c r="C440" s="133">
        <v>3</v>
      </c>
      <c r="D440" s="133">
        <v>14</v>
      </c>
      <c r="E440" s="111" t="s">
        <v>524</v>
      </c>
      <c r="F440" s="110" t="s">
        <v>133</v>
      </c>
      <c r="G440" s="203">
        <v>305</v>
      </c>
      <c r="H440" s="203"/>
      <c r="I440" s="202">
        <f t="shared" si="7"/>
        <v>0</v>
      </c>
      <c r="J440" s="109"/>
    </row>
    <row r="441" spans="1:10" ht="12" customHeight="1">
      <c r="A441" s="142" t="s">
        <v>189</v>
      </c>
      <c r="B441" s="112">
        <v>960</v>
      </c>
      <c r="C441" s="133">
        <v>4</v>
      </c>
      <c r="D441" s="133">
        <v>0</v>
      </c>
      <c r="E441" s="111">
        <v>0</v>
      </c>
      <c r="F441" s="110">
        <v>0</v>
      </c>
      <c r="G441" s="203">
        <v>1714</v>
      </c>
      <c r="H441" s="203"/>
      <c r="I441" s="202">
        <f t="shared" si="7"/>
        <v>0</v>
      </c>
      <c r="J441" s="109"/>
    </row>
    <row r="442" spans="1:10" ht="12" customHeight="1">
      <c r="A442" s="142" t="s">
        <v>254</v>
      </c>
      <c r="B442" s="112">
        <v>960</v>
      </c>
      <c r="C442" s="133">
        <v>4</v>
      </c>
      <c r="D442" s="133">
        <v>1</v>
      </c>
      <c r="E442" s="111">
        <v>0</v>
      </c>
      <c r="F442" s="110">
        <v>0</v>
      </c>
      <c r="G442" s="203">
        <v>430</v>
      </c>
      <c r="H442" s="203"/>
      <c r="I442" s="202">
        <f t="shared" si="7"/>
        <v>0</v>
      </c>
      <c r="J442" s="109"/>
    </row>
    <row r="443" spans="1:10" ht="32.25" customHeight="1">
      <c r="A443" s="142" t="s">
        <v>498</v>
      </c>
      <c r="B443" s="112">
        <v>960</v>
      </c>
      <c r="C443" s="133">
        <v>4</v>
      </c>
      <c r="D443" s="133">
        <v>1</v>
      </c>
      <c r="E443" s="111" t="s">
        <v>497</v>
      </c>
      <c r="F443" s="110">
        <v>0</v>
      </c>
      <c r="G443" s="203">
        <v>150</v>
      </c>
      <c r="H443" s="203"/>
      <c r="I443" s="202">
        <f t="shared" si="7"/>
        <v>0</v>
      </c>
      <c r="J443" s="109"/>
    </row>
    <row r="444" spans="1:10" ht="21.75" customHeight="1">
      <c r="A444" s="142" t="s">
        <v>523</v>
      </c>
      <c r="B444" s="112">
        <v>960</v>
      </c>
      <c r="C444" s="133">
        <v>4</v>
      </c>
      <c r="D444" s="133">
        <v>1</v>
      </c>
      <c r="E444" s="111" t="s">
        <v>522</v>
      </c>
      <c r="F444" s="110">
        <v>0</v>
      </c>
      <c r="G444" s="203">
        <v>150</v>
      </c>
      <c r="H444" s="203"/>
      <c r="I444" s="202">
        <f t="shared" si="7"/>
        <v>0</v>
      </c>
      <c r="J444" s="109"/>
    </row>
    <row r="445" spans="1:10" ht="12" customHeight="1">
      <c r="A445" s="142" t="s">
        <v>504</v>
      </c>
      <c r="B445" s="112">
        <v>960</v>
      </c>
      <c r="C445" s="133">
        <v>4</v>
      </c>
      <c r="D445" s="133">
        <v>1</v>
      </c>
      <c r="E445" s="111" t="s">
        <v>521</v>
      </c>
      <c r="F445" s="110">
        <v>0</v>
      </c>
      <c r="G445" s="203">
        <v>150</v>
      </c>
      <c r="H445" s="203"/>
      <c r="I445" s="202">
        <f t="shared" si="7"/>
        <v>0</v>
      </c>
      <c r="J445" s="109"/>
    </row>
    <row r="446" spans="1:10" ht="21.75" customHeight="1">
      <c r="A446" s="142" t="s">
        <v>139</v>
      </c>
      <c r="B446" s="112">
        <v>960</v>
      </c>
      <c r="C446" s="133">
        <v>4</v>
      </c>
      <c r="D446" s="133">
        <v>1</v>
      </c>
      <c r="E446" s="111" t="s">
        <v>521</v>
      </c>
      <c r="F446" s="110" t="s">
        <v>138</v>
      </c>
      <c r="G446" s="203">
        <v>150</v>
      </c>
      <c r="H446" s="203"/>
      <c r="I446" s="202">
        <f t="shared" si="7"/>
        <v>0</v>
      </c>
      <c r="J446" s="109"/>
    </row>
    <row r="447" spans="1:10" ht="21.75" customHeight="1">
      <c r="A447" s="142" t="s">
        <v>137</v>
      </c>
      <c r="B447" s="112">
        <v>960</v>
      </c>
      <c r="C447" s="133">
        <v>4</v>
      </c>
      <c r="D447" s="133">
        <v>1</v>
      </c>
      <c r="E447" s="111" t="s">
        <v>521</v>
      </c>
      <c r="F447" s="110" t="s">
        <v>136</v>
      </c>
      <c r="G447" s="203">
        <v>150</v>
      </c>
      <c r="H447" s="203"/>
      <c r="I447" s="202">
        <f t="shared" si="7"/>
        <v>0</v>
      </c>
      <c r="J447" s="109"/>
    </row>
    <row r="448" spans="1:10" ht="12" customHeight="1">
      <c r="A448" s="142" t="s">
        <v>135</v>
      </c>
      <c r="B448" s="112">
        <v>960</v>
      </c>
      <c r="C448" s="133">
        <v>4</v>
      </c>
      <c r="D448" s="133">
        <v>1</v>
      </c>
      <c r="E448" s="111" t="s">
        <v>521</v>
      </c>
      <c r="F448" s="110" t="s">
        <v>133</v>
      </c>
      <c r="G448" s="203">
        <v>150</v>
      </c>
      <c r="H448" s="203"/>
      <c r="I448" s="202">
        <f t="shared" si="7"/>
        <v>0</v>
      </c>
      <c r="J448" s="109"/>
    </row>
    <row r="449" spans="1:10" ht="32.25" customHeight="1">
      <c r="A449" s="142" t="s">
        <v>498</v>
      </c>
      <c r="B449" s="112">
        <v>960</v>
      </c>
      <c r="C449" s="133">
        <v>4</v>
      </c>
      <c r="D449" s="133">
        <v>1</v>
      </c>
      <c r="E449" s="111" t="s">
        <v>497</v>
      </c>
      <c r="F449" s="110">
        <v>0</v>
      </c>
      <c r="G449" s="203">
        <v>100</v>
      </c>
      <c r="H449" s="203"/>
      <c r="I449" s="202">
        <f t="shared" si="7"/>
        <v>0</v>
      </c>
      <c r="J449" s="109"/>
    </row>
    <row r="450" spans="1:10" ht="21.75" customHeight="1">
      <c r="A450" s="142" t="s">
        <v>520</v>
      </c>
      <c r="B450" s="112">
        <v>960</v>
      </c>
      <c r="C450" s="133">
        <v>4</v>
      </c>
      <c r="D450" s="133">
        <v>1</v>
      </c>
      <c r="E450" s="111" t="s">
        <v>519</v>
      </c>
      <c r="F450" s="110">
        <v>0</v>
      </c>
      <c r="G450" s="203">
        <v>100</v>
      </c>
      <c r="H450" s="203"/>
      <c r="I450" s="202">
        <f t="shared" si="7"/>
        <v>0</v>
      </c>
      <c r="J450" s="109"/>
    </row>
    <row r="451" spans="1:10" ht="12" customHeight="1">
      <c r="A451" s="142" t="s">
        <v>504</v>
      </c>
      <c r="B451" s="112">
        <v>960</v>
      </c>
      <c r="C451" s="133">
        <v>4</v>
      </c>
      <c r="D451" s="133">
        <v>1</v>
      </c>
      <c r="E451" s="111" t="s">
        <v>253</v>
      </c>
      <c r="F451" s="110">
        <v>0</v>
      </c>
      <c r="G451" s="203">
        <v>100</v>
      </c>
      <c r="H451" s="203"/>
      <c r="I451" s="202">
        <f t="shared" si="7"/>
        <v>0</v>
      </c>
      <c r="J451" s="109"/>
    </row>
    <row r="452" spans="1:10" ht="53.25" customHeight="1">
      <c r="A452" s="142" t="s">
        <v>131</v>
      </c>
      <c r="B452" s="112">
        <v>960</v>
      </c>
      <c r="C452" s="133">
        <v>4</v>
      </c>
      <c r="D452" s="133">
        <v>1</v>
      </c>
      <c r="E452" s="111" t="s">
        <v>253</v>
      </c>
      <c r="F452" s="110" t="s">
        <v>130</v>
      </c>
      <c r="G452" s="203">
        <v>50</v>
      </c>
      <c r="H452" s="203"/>
      <c r="I452" s="202">
        <f t="shared" si="7"/>
        <v>0</v>
      </c>
      <c r="J452" s="109"/>
    </row>
    <row r="453" spans="1:10" ht="21.75" customHeight="1">
      <c r="A453" s="142" t="s">
        <v>123</v>
      </c>
      <c r="B453" s="112">
        <v>960</v>
      </c>
      <c r="C453" s="133">
        <v>4</v>
      </c>
      <c r="D453" s="133">
        <v>1</v>
      </c>
      <c r="E453" s="111" t="s">
        <v>253</v>
      </c>
      <c r="F453" s="110" t="s">
        <v>122</v>
      </c>
      <c r="G453" s="203">
        <v>50</v>
      </c>
      <c r="H453" s="203"/>
      <c r="I453" s="202">
        <f t="shared" si="7"/>
        <v>0</v>
      </c>
      <c r="J453" s="109"/>
    </row>
    <row r="454" spans="1:10" ht="32.25" customHeight="1">
      <c r="A454" s="142" t="s">
        <v>141</v>
      </c>
      <c r="B454" s="112">
        <v>960</v>
      </c>
      <c r="C454" s="133">
        <v>4</v>
      </c>
      <c r="D454" s="133">
        <v>1</v>
      </c>
      <c r="E454" s="111" t="s">
        <v>253</v>
      </c>
      <c r="F454" s="110" t="s">
        <v>140</v>
      </c>
      <c r="G454" s="203">
        <v>50</v>
      </c>
      <c r="H454" s="203"/>
      <c r="I454" s="202">
        <f t="shared" si="7"/>
        <v>0</v>
      </c>
      <c r="J454" s="109"/>
    </row>
    <row r="455" spans="1:10" ht="21.75" customHeight="1">
      <c r="A455" s="142" t="s">
        <v>139</v>
      </c>
      <c r="B455" s="112">
        <v>960</v>
      </c>
      <c r="C455" s="133">
        <v>4</v>
      </c>
      <c r="D455" s="133">
        <v>1</v>
      </c>
      <c r="E455" s="111" t="s">
        <v>253</v>
      </c>
      <c r="F455" s="110" t="s">
        <v>138</v>
      </c>
      <c r="G455" s="203">
        <v>50</v>
      </c>
      <c r="H455" s="203"/>
      <c r="I455" s="202">
        <f t="shared" si="7"/>
        <v>0</v>
      </c>
      <c r="J455" s="109"/>
    </row>
    <row r="456" spans="1:10" ht="21.75" customHeight="1">
      <c r="A456" s="142" t="s">
        <v>137</v>
      </c>
      <c r="B456" s="112">
        <v>960</v>
      </c>
      <c r="C456" s="133">
        <v>4</v>
      </c>
      <c r="D456" s="133">
        <v>1</v>
      </c>
      <c r="E456" s="111" t="s">
        <v>253</v>
      </c>
      <c r="F456" s="110" t="s">
        <v>136</v>
      </c>
      <c r="G456" s="203">
        <v>50</v>
      </c>
      <c r="H456" s="203"/>
      <c r="I456" s="202">
        <f t="shared" si="7"/>
        <v>0</v>
      </c>
      <c r="J456" s="109"/>
    </row>
    <row r="457" spans="1:10" ht="12" customHeight="1">
      <c r="A457" s="142" t="s">
        <v>135</v>
      </c>
      <c r="B457" s="112">
        <v>960</v>
      </c>
      <c r="C457" s="133">
        <v>4</v>
      </c>
      <c r="D457" s="133">
        <v>1</v>
      </c>
      <c r="E457" s="111" t="s">
        <v>253</v>
      </c>
      <c r="F457" s="110" t="s">
        <v>133</v>
      </c>
      <c r="G457" s="203">
        <v>50</v>
      </c>
      <c r="H457" s="203"/>
      <c r="I457" s="202">
        <f t="shared" si="7"/>
        <v>0</v>
      </c>
      <c r="J457" s="109"/>
    </row>
    <row r="458" spans="1:10" ht="32.25" customHeight="1">
      <c r="A458" s="142" t="s">
        <v>498</v>
      </c>
      <c r="B458" s="112">
        <v>960</v>
      </c>
      <c r="C458" s="133">
        <v>4</v>
      </c>
      <c r="D458" s="133">
        <v>1</v>
      </c>
      <c r="E458" s="111" t="s">
        <v>497</v>
      </c>
      <c r="F458" s="110">
        <v>0</v>
      </c>
      <c r="G458" s="203">
        <v>180</v>
      </c>
      <c r="H458" s="203"/>
      <c r="I458" s="202">
        <f t="shared" si="7"/>
        <v>0</v>
      </c>
      <c r="J458" s="109"/>
    </row>
    <row r="459" spans="1:10" ht="21.75" customHeight="1">
      <c r="A459" s="142" t="s">
        <v>496</v>
      </c>
      <c r="B459" s="112">
        <v>960</v>
      </c>
      <c r="C459" s="133">
        <v>4</v>
      </c>
      <c r="D459" s="133">
        <v>1</v>
      </c>
      <c r="E459" s="111" t="s">
        <v>495</v>
      </c>
      <c r="F459" s="110">
        <v>0</v>
      </c>
      <c r="G459" s="203">
        <v>180</v>
      </c>
      <c r="H459" s="203"/>
      <c r="I459" s="202">
        <f t="shared" si="7"/>
        <v>0</v>
      </c>
      <c r="J459" s="109"/>
    </row>
    <row r="460" spans="1:10" ht="12" customHeight="1">
      <c r="A460" s="142" t="s">
        <v>518</v>
      </c>
      <c r="B460" s="112">
        <v>960</v>
      </c>
      <c r="C460" s="133">
        <v>4</v>
      </c>
      <c r="D460" s="133">
        <v>1</v>
      </c>
      <c r="E460" s="111" t="s">
        <v>517</v>
      </c>
      <c r="F460" s="110">
        <v>0</v>
      </c>
      <c r="G460" s="203">
        <v>180</v>
      </c>
      <c r="H460" s="203"/>
      <c r="I460" s="202">
        <f t="shared" si="7"/>
        <v>0</v>
      </c>
      <c r="J460" s="109"/>
    </row>
    <row r="461" spans="1:10" ht="21.75" customHeight="1">
      <c r="A461" s="142" t="s">
        <v>139</v>
      </c>
      <c r="B461" s="112">
        <v>960</v>
      </c>
      <c r="C461" s="133">
        <v>4</v>
      </c>
      <c r="D461" s="133">
        <v>1</v>
      </c>
      <c r="E461" s="111" t="s">
        <v>517</v>
      </c>
      <c r="F461" s="110" t="s">
        <v>138</v>
      </c>
      <c r="G461" s="203">
        <v>180</v>
      </c>
      <c r="H461" s="203"/>
      <c r="I461" s="202">
        <f t="shared" si="7"/>
        <v>0</v>
      </c>
      <c r="J461" s="109"/>
    </row>
    <row r="462" spans="1:10" ht="21.75" customHeight="1">
      <c r="A462" s="142" t="s">
        <v>137</v>
      </c>
      <c r="B462" s="112">
        <v>960</v>
      </c>
      <c r="C462" s="133">
        <v>4</v>
      </c>
      <c r="D462" s="133">
        <v>1</v>
      </c>
      <c r="E462" s="111" t="s">
        <v>517</v>
      </c>
      <c r="F462" s="110" t="s">
        <v>136</v>
      </c>
      <c r="G462" s="203">
        <v>180</v>
      </c>
      <c r="H462" s="203"/>
      <c r="I462" s="202">
        <f t="shared" si="7"/>
        <v>0</v>
      </c>
      <c r="J462" s="109"/>
    </row>
    <row r="463" spans="1:10" ht="12" customHeight="1">
      <c r="A463" s="142" t="s">
        <v>135</v>
      </c>
      <c r="B463" s="112">
        <v>960</v>
      </c>
      <c r="C463" s="133">
        <v>4</v>
      </c>
      <c r="D463" s="133">
        <v>1</v>
      </c>
      <c r="E463" s="111" t="s">
        <v>517</v>
      </c>
      <c r="F463" s="110" t="s">
        <v>133</v>
      </c>
      <c r="G463" s="203">
        <v>180</v>
      </c>
      <c r="H463" s="203"/>
      <c r="I463" s="202">
        <f t="shared" si="7"/>
        <v>0</v>
      </c>
      <c r="J463" s="109"/>
    </row>
    <row r="464" spans="1:10" ht="12" customHeight="1">
      <c r="A464" s="142" t="s">
        <v>252</v>
      </c>
      <c r="B464" s="112">
        <v>960</v>
      </c>
      <c r="C464" s="133">
        <v>4</v>
      </c>
      <c r="D464" s="133">
        <v>9</v>
      </c>
      <c r="E464" s="111">
        <v>0</v>
      </c>
      <c r="F464" s="110">
        <v>0</v>
      </c>
      <c r="G464" s="203">
        <v>964</v>
      </c>
      <c r="H464" s="203"/>
      <c r="I464" s="202">
        <f t="shared" si="7"/>
        <v>0</v>
      </c>
      <c r="J464" s="109"/>
    </row>
    <row r="465" spans="1:10" ht="21.75" customHeight="1">
      <c r="A465" s="142" t="s">
        <v>108</v>
      </c>
      <c r="B465" s="112">
        <v>960</v>
      </c>
      <c r="C465" s="133">
        <v>4</v>
      </c>
      <c r="D465" s="133">
        <v>9</v>
      </c>
      <c r="E465" s="111" t="s">
        <v>502</v>
      </c>
      <c r="F465" s="110">
        <v>0</v>
      </c>
      <c r="G465" s="203">
        <v>964</v>
      </c>
      <c r="H465" s="203"/>
      <c r="I465" s="202">
        <f t="shared" ref="I465:I528" si="8">H465/G465*100</f>
        <v>0</v>
      </c>
      <c r="J465" s="109"/>
    </row>
    <row r="466" spans="1:10" ht="12" customHeight="1">
      <c r="A466" s="142" t="s">
        <v>501</v>
      </c>
      <c r="B466" s="112">
        <v>960</v>
      </c>
      <c r="C466" s="133">
        <v>4</v>
      </c>
      <c r="D466" s="133">
        <v>9</v>
      </c>
      <c r="E466" s="111" t="s">
        <v>500</v>
      </c>
      <c r="F466" s="110">
        <v>0</v>
      </c>
      <c r="G466" s="203">
        <v>964</v>
      </c>
      <c r="H466" s="203"/>
      <c r="I466" s="202">
        <f t="shared" si="8"/>
        <v>0</v>
      </c>
      <c r="J466" s="109"/>
    </row>
    <row r="467" spans="1:10" ht="21.75" customHeight="1">
      <c r="A467" s="142" t="s">
        <v>139</v>
      </c>
      <c r="B467" s="112">
        <v>960</v>
      </c>
      <c r="C467" s="133">
        <v>4</v>
      </c>
      <c r="D467" s="133">
        <v>9</v>
      </c>
      <c r="E467" s="111" t="s">
        <v>500</v>
      </c>
      <c r="F467" s="110" t="s">
        <v>138</v>
      </c>
      <c r="G467" s="203">
        <v>964</v>
      </c>
      <c r="H467" s="203"/>
      <c r="I467" s="202">
        <f t="shared" si="8"/>
        <v>0</v>
      </c>
      <c r="J467" s="109"/>
    </row>
    <row r="468" spans="1:10" ht="21.75" customHeight="1">
      <c r="A468" s="142" t="s">
        <v>137</v>
      </c>
      <c r="B468" s="112">
        <v>960</v>
      </c>
      <c r="C468" s="133">
        <v>4</v>
      </c>
      <c r="D468" s="133">
        <v>9</v>
      </c>
      <c r="E468" s="111" t="s">
        <v>500</v>
      </c>
      <c r="F468" s="110" t="s">
        <v>136</v>
      </c>
      <c r="G468" s="203">
        <v>964</v>
      </c>
      <c r="H468" s="203"/>
      <c r="I468" s="202">
        <f t="shared" si="8"/>
        <v>0</v>
      </c>
      <c r="J468" s="109"/>
    </row>
    <row r="469" spans="1:10" ht="12" customHeight="1">
      <c r="A469" s="142" t="s">
        <v>135</v>
      </c>
      <c r="B469" s="112">
        <v>960</v>
      </c>
      <c r="C469" s="133">
        <v>4</v>
      </c>
      <c r="D469" s="133">
        <v>9</v>
      </c>
      <c r="E469" s="111" t="s">
        <v>500</v>
      </c>
      <c r="F469" s="110" t="s">
        <v>133</v>
      </c>
      <c r="G469" s="203">
        <v>964</v>
      </c>
      <c r="H469" s="203"/>
      <c r="I469" s="202">
        <f t="shared" si="8"/>
        <v>0</v>
      </c>
      <c r="J469" s="109"/>
    </row>
    <row r="470" spans="1:10" ht="12" customHeight="1">
      <c r="A470" s="142" t="s">
        <v>249</v>
      </c>
      <c r="B470" s="112">
        <v>960</v>
      </c>
      <c r="C470" s="133">
        <v>4</v>
      </c>
      <c r="D470" s="133">
        <v>12</v>
      </c>
      <c r="E470" s="111">
        <v>0</v>
      </c>
      <c r="F470" s="110">
        <v>0</v>
      </c>
      <c r="G470" s="203">
        <v>320</v>
      </c>
      <c r="H470" s="203"/>
      <c r="I470" s="202">
        <f t="shared" si="8"/>
        <v>0</v>
      </c>
      <c r="J470" s="109"/>
    </row>
    <row r="471" spans="1:10" ht="32.25" customHeight="1">
      <c r="A471" s="142" t="s">
        <v>498</v>
      </c>
      <c r="B471" s="112">
        <v>960</v>
      </c>
      <c r="C471" s="133">
        <v>4</v>
      </c>
      <c r="D471" s="133">
        <v>12</v>
      </c>
      <c r="E471" s="111" t="s">
        <v>497</v>
      </c>
      <c r="F471" s="110">
        <v>0</v>
      </c>
      <c r="G471" s="203">
        <v>320</v>
      </c>
      <c r="H471" s="203"/>
      <c r="I471" s="202">
        <f t="shared" si="8"/>
        <v>0</v>
      </c>
      <c r="J471" s="109"/>
    </row>
    <row r="472" spans="1:10" ht="21.75" customHeight="1">
      <c r="A472" s="142" t="s">
        <v>496</v>
      </c>
      <c r="B472" s="112">
        <v>960</v>
      </c>
      <c r="C472" s="133">
        <v>4</v>
      </c>
      <c r="D472" s="133">
        <v>12</v>
      </c>
      <c r="E472" s="111" t="s">
        <v>495</v>
      </c>
      <c r="F472" s="110">
        <v>0</v>
      </c>
      <c r="G472" s="203">
        <v>320</v>
      </c>
      <c r="H472" s="203"/>
      <c r="I472" s="202">
        <f t="shared" si="8"/>
        <v>0</v>
      </c>
      <c r="J472" s="109"/>
    </row>
    <row r="473" spans="1:10" ht="42.75" customHeight="1">
      <c r="A473" s="142" t="s">
        <v>494</v>
      </c>
      <c r="B473" s="112">
        <v>960</v>
      </c>
      <c r="C473" s="133">
        <v>4</v>
      </c>
      <c r="D473" s="133">
        <v>12</v>
      </c>
      <c r="E473" s="111" t="s">
        <v>493</v>
      </c>
      <c r="F473" s="110">
        <v>0</v>
      </c>
      <c r="G473" s="203">
        <v>320</v>
      </c>
      <c r="H473" s="203"/>
      <c r="I473" s="202">
        <f t="shared" si="8"/>
        <v>0</v>
      </c>
      <c r="J473" s="109"/>
    </row>
    <row r="474" spans="1:10" ht="21.75" customHeight="1">
      <c r="A474" s="142" t="s">
        <v>139</v>
      </c>
      <c r="B474" s="112">
        <v>960</v>
      </c>
      <c r="C474" s="133">
        <v>4</v>
      </c>
      <c r="D474" s="133">
        <v>12</v>
      </c>
      <c r="E474" s="111" t="s">
        <v>493</v>
      </c>
      <c r="F474" s="110" t="s">
        <v>138</v>
      </c>
      <c r="G474" s="203">
        <v>320</v>
      </c>
      <c r="H474" s="203"/>
      <c r="I474" s="202">
        <f t="shared" si="8"/>
        <v>0</v>
      </c>
      <c r="J474" s="109"/>
    </row>
    <row r="475" spans="1:10" ht="21.75" customHeight="1">
      <c r="A475" s="142" t="s">
        <v>137</v>
      </c>
      <c r="B475" s="112">
        <v>960</v>
      </c>
      <c r="C475" s="133">
        <v>4</v>
      </c>
      <c r="D475" s="133">
        <v>12</v>
      </c>
      <c r="E475" s="111" t="s">
        <v>493</v>
      </c>
      <c r="F475" s="110" t="s">
        <v>136</v>
      </c>
      <c r="G475" s="203">
        <v>320</v>
      </c>
      <c r="H475" s="203"/>
      <c r="I475" s="202">
        <f t="shared" si="8"/>
        <v>0</v>
      </c>
      <c r="J475" s="109"/>
    </row>
    <row r="476" spans="1:10" ht="12" customHeight="1">
      <c r="A476" s="142" t="s">
        <v>135</v>
      </c>
      <c r="B476" s="112">
        <v>960</v>
      </c>
      <c r="C476" s="133">
        <v>4</v>
      </c>
      <c r="D476" s="133">
        <v>12</v>
      </c>
      <c r="E476" s="111" t="s">
        <v>493</v>
      </c>
      <c r="F476" s="110" t="s">
        <v>133</v>
      </c>
      <c r="G476" s="203">
        <v>320</v>
      </c>
      <c r="H476" s="203"/>
      <c r="I476" s="202">
        <f t="shared" si="8"/>
        <v>0</v>
      </c>
      <c r="J476" s="109"/>
    </row>
    <row r="477" spans="1:10" ht="12" customHeight="1">
      <c r="A477" s="142" t="s">
        <v>492</v>
      </c>
      <c r="B477" s="112">
        <v>960</v>
      </c>
      <c r="C477" s="133">
        <v>5</v>
      </c>
      <c r="D477" s="133">
        <v>0</v>
      </c>
      <c r="E477" s="111">
        <v>0</v>
      </c>
      <c r="F477" s="110">
        <v>0</v>
      </c>
      <c r="G477" s="203">
        <v>2356.8000000000002</v>
      </c>
      <c r="H477" s="203"/>
      <c r="I477" s="202">
        <f t="shared" si="8"/>
        <v>0</v>
      </c>
      <c r="J477" s="109"/>
    </row>
    <row r="478" spans="1:10" ht="12" customHeight="1">
      <c r="A478" s="142" t="s">
        <v>491</v>
      </c>
      <c r="B478" s="112">
        <v>960</v>
      </c>
      <c r="C478" s="133">
        <v>5</v>
      </c>
      <c r="D478" s="133">
        <v>2</v>
      </c>
      <c r="E478" s="111">
        <v>0</v>
      </c>
      <c r="F478" s="110">
        <v>0</v>
      </c>
      <c r="G478" s="203">
        <v>2356.8000000000002</v>
      </c>
      <c r="H478" s="203"/>
      <c r="I478" s="202">
        <f t="shared" si="8"/>
        <v>0</v>
      </c>
      <c r="J478" s="109"/>
    </row>
    <row r="479" spans="1:10" ht="21.75" customHeight="1">
      <c r="A479" s="142" t="s">
        <v>490</v>
      </c>
      <c r="B479" s="112">
        <v>960</v>
      </c>
      <c r="C479" s="133">
        <v>5</v>
      </c>
      <c r="D479" s="133">
        <v>2</v>
      </c>
      <c r="E479" s="111" t="s">
        <v>489</v>
      </c>
      <c r="F479" s="110">
        <v>0</v>
      </c>
      <c r="G479" s="203">
        <v>2356.8000000000002</v>
      </c>
      <c r="H479" s="203"/>
      <c r="I479" s="202">
        <f t="shared" si="8"/>
        <v>0</v>
      </c>
      <c r="J479" s="109"/>
    </row>
    <row r="480" spans="1:10" ht="32.25" customHeight="1">
      <c r="A480" s="142" t="s">
        <v>488</v>
      </c>
      <c r="B480" s="112">
        <v>960</v>
      </c>
      <c r="C480" s="133">
        <v>5</v>
      </c>
      <c r="D480" s="133">
        <v>2</v>
      </c>
      <c r="E480" s="111" t="s">
        <v>487</v>
      </c>
      <c r="F480" s="110">
        <v>0</v>
      </c>
      <c r="G480" s="203">
        <v>2356.8000000000002</v>
      </c>
      <c r="H480" s="203"/>
      <c r="I480" s="202">
        <f t="shared" si="8"/>
        <v>0</v>
      </c>
      <c r="J480" s="109"/>
    </row>
    <row r="481" spans="1:10" ht="21.75" customHeight="1">
      <c r="A481" s="142" t="s">
        <v>139</v>
      </c>
      <c r="B481" s="112">
        <v>960</v>
      </c>
      <c r="C481" s="133">
        <v>5</v>
      </c>
      <c r="D481" s="133">
        <v>2</v>
      </c>
      <c r="E481" s="111" t="s">
        <v>487</v>
      </c>
      <c r="F481" s="110" t="s">
        <v>138</v>
      </c>
      <c r="G481" s="203">
        <v>2356.8000000000002</v>
      </c>
      <c r="H481" s="203"/>
      <c r="I481" s="202">
        <f t="shared" si="8"/>
        <v>0</v>
      </c>
      <c r="J481" s="109"/>
    </row>
    <row r="482" spans="1:10" ht="21.75" customHeight="1">
      <c r="A482" s="142" t="s">
        <v>137</v>
      </c>
      <c r="B482" s="112">
        <v>960</v>
      </c>
      <c r="C482" s="133">
        <v>5</v>
      </c>
      <c r="D482" s="133">
        <v>2</v>
      </c>
      <c r="E482" s="111" t="s">
        <v>487</v>
      </c>
      <c r="F482" s="110" t="s">
        <v>136</v>
      </c>
      <c r="G482" s="203">
        <v>2356.8000000000002</v>
      </c>
      <c r="H482" s="203"/>
      <c r="I482" s="202">
        <f t="shared" si="8"/>
        <v>0</v>
      </c>
      <c r="J482" s="109"/>
    </row>
    <row r="483" spans="1:10" ht="12" customHeight="1">
      <c r="A483" s="142" t="s">
        <v>135</v>
      </c>
      <c r="B483" s="112">
        <v>960</v>
      </c>
      <c r="C483" s="133">
        <v>5</v>
      </c>
      <c r="D483" s="133">
        <v>2</v>
      </c>
      <c r="E483" s="111" t="s">
        <v>487</v>
      </c>
      <c r="F483" s="110" t="s">
        <v>133</v>
      </c>
      <c r="G483" s="203">
        <v>2356.8000000000002</v>
      </c>
      <c r="H483" s="203"/>
      <c r="I483" s="202">
        <f t="shared" si="8"/>
        <v>0</v>
      </c>
      <c r="J483" s="109"/>
    </row>
    <row r="484" spans="1:10" ht="12" customHeight="1">
      <c r="A484" s="142" t="s">
        <v>166</v>
      </c>
      <c r="B484" s="112">
        <v>960</v>
      </c>
      <c r="C484" s="133">
        <v>7</v>
      </c>
      <c r="D484" s="133">
        <v>0</v>
      </c>
      <c r="E484" s="111">
        <v>0</v>
      </c>
      <c r="F484" s="110">
        <v>0</v>
      </c>
      <c r="G484" s="203">
        <v>788.2</v>
      </c>
      <c r="H484" s="203">
        <f>H485+H496</f>
        <v>157</v>
      </c>
      <c r="I484" s="202">
        <f t="shared" si="8"/>
        <v>19.918802334432883</v>
      </c>
      <c r="J484" s="109"/>
    </row>
    <row r="485" spans="1:10" ht="12" customHeight="1">
      <c r="A485" s="142" t="s">
        <v>212</v>
      </c>
      <c r="B485" s="112">
        <v>960</v>
      </c>
      <c r="C485" s="133">
        <v>7</v>
      </c>
      <c r="D485" s="133">
        <v>7</v>
      </c>
      <c r="E485" s="111">
        <v>0</v>
      </c>
      <c r="F485" s="110">
        <v>0</v>
      </c>
      <c r="G485" s="203">
        <v>181</v>
      </c>
      <c r="H485" s="203">
        <f>H486+H491</f>
        <v>71.599999999999994</v>
      </c>
      <c r="I485" s="202">
        <f t="shared" si="8"/>
        <v>39.558011049723753</v>
      </c>
      <c r="J485" s="109"/>
    </row>
    <row r="486" spans="1:10" ht="21.75" customHeight="1">
      <c r="A486" s="142" t="s">
        <v>466</v>
      </c>
      <c r="B486" s="112">
        <v>960</v>
      </c>
      <c r="C486" s="133">
        <v>7</v>
      </c>
      <c r="D486" s="133">
        <v>7</v>
      </c>
      <c r="E486" s="111" t="s">
        <v>465</v>
      </c>
      <c r="F486" s="110">
        <v>0</v>
      </c>
      <c r="G486" s="203">
        <v>101</v>
      </c>
      <c r="H486" s="203">
        <v>31.6</v>
      </c>
      <c r="I486" s="202">
        <f t="shared" si="8"/>
        <v>31.287128712871286</v>
      </c>
      <c r="J486" s="109"/>
    </row>
    <row r="487" spans="1:10" ht="12" customHeight="1">
      <c r="A487" s="142" t="s">
        <v>384</v>
      </c>
      <c r="B487" s="112">
        <v>960</v>
      </c>
      <c r="C487" s="133">
        <v>7</v>
      </c>
      <c r="D487" s="133">
        <v>7</v>
      </c>
      <c r="E487" s="111" t="s">
        <v>464</v>
      </c>
      <c r="F487" s="110">
        <v>0</v>
      </c>
      <c r="G487" s="203">
        <v>101</v>
      </c>
      <c r="H487" s="203">
        <v>31.6</v>
      </c>
      <c r="I487" s="202">
        <f t="shared" si="8"/>
        <v>31.287128712871286</v>
      </c>
      <c r="J487" s="109"/>
    </row>
    <row r="488" spans="1:10" ht="21.75" customHeight="1">
      <c r="A488" s="142" t="s">
        <v>139</v>
      </c>
      <c r="B488" s="112">
        <v>960</v>
      </c>
      <c r="C488" s="133">
        <v>7</v>
      </c>
      <c r="D488" s="133">
        <v>7</v>
      </c>
      <c r="E488" s="111" t="s">
        <v>464</v>
      </c>
      <c r="F488" s="110" t="s">
        <v>138</v>
      </c>
      <c r="G488" s="203">
        <v>101</v>
      </c>
      <c r="H488" s="203">
        <v>31.6</v>
      </c>
      <c r="I488" s="202">
        <f t="shared" si="8"/>
        <v>31.287128712871286</v>
      </c>
      <c r="J488" s="109"/>
    </row>
    <row r="489" spans="1:10" ht="21.75" customHeight="1">
      <c r="A489" s="142" t="s">
        <v>137</v>
      </c>
      <c r="B489" s="112">
        <v>960</v>
      </c>
      <c r="C489" s="133">
        <v>7</v>
      </c>
      <c r="D489" s="133">
        <v>7</v>
      </c>
      <c r="E489" s="111" t="s">
        <v>464</v>
      </c>
      <c r="F489" s="110" t="s">
        <v>136</v>
      </c>
      <c r="G489" s="203">
        <v>101</v>
      </c>
      <c r="H489" s="203">
        <v>31.6</v>
      </c>
      <c r="I489" s="202">
        <f t="shared" si="8"/>
        <v>31.287128712871286</v>
      </c>
      <c r="J489" s="109"/>
    </row>
    <row r="490" spans="1:10" ht="12" customHeight="1">
      <c r="A490" s="142" t="s">
        <v>135</v>
      </c>
      <c r="B490" s="112">
        <v>960</v>
      </c>
      <c r="C490" s="133">
        <v>7</v>
      </c>
      <c r="D490" s="133">
        <v>7</v>
      </c>
      <c r="E490" s="111" t="s">
        <v>464</v>
      </c>
      <c r="F490" s="110" t="s">
        <v>133</v>
      </c>
      <c r="G490" s="203">
        <v>101</v>
      </c>
      <c r="H490" s="203">
        <v>31.6</v>
      </c>
      <c r="I490" s="202">
        <f t="shared" si="8"/>
        <v>31.287128712871286</v>
      </c>
      <c r="J490" s="109"/>
    </row>
    <row r="491" spans="1:10" ht="32.25" customHeight="1">
      <c r="A491" s="142" t="s">
        <v>463</v>
      </c>
      <c r="B491" s="112">
        <v>960</v>
      </c>
      <c r="C491" s="133">
        <v>7</v>
      </c>
      <c r="D491" s="133">
        <v>7</v>
      </c>
      <c r="E491" s="111" t="s">
        <v>462</v>
      </c>
      <c r="F491" s="110">
        <v>0</v>
      </c>
      <c r="G491" s="203">
        <v>80</v>
      </c>
      <c r="H491" s="203">
        <v>40</v>
      </c>
      <c r="I491" s="202">
        <f t="shared" si="8"/>
        <v>50</v>
      </c>
      <c r="J491" s="109"/>
    </row>
    <row r="492" spans="1:10" ht="12" customHeight="1">
      <c r="A492" s="142" t="s">
        <v>384</v>
      </c>
      <c r="B492" s="112">
        <v>960</v>
      </c>
      <c r="C492" s="133">
        <v>7</v>
      </c>
      <c r="D492" s="133">
        <v>7</v>
      </c>
      <c r="E492" s="111" t="s">
        <v>461</v>
      </c>
      <c r="F492" s="110">
        <v>0</v>
      </c>
      <c r="G492" s="203">
        <v>80</v>
      </c>
      <c r="H492" s="203">
        <v>40</v>
      </c>
      <c r="I492" s="202">
        <f t="shared" si="8"/>
        <v>50</v>
      </c>
      <c r="J492" s="109"/>
    </row>
    <row r="493" spans="1:10" ht="21.75" customHeight="1">
      <c r="A493" s="142" t="s">
        <v>139</v>
      </c>
      <c r="B493" s="112">
        <v>960</v>
      </c>
      <c r="C493" s="133">
        <v>7</v>
      </c>
      <c r="D493" s="133">
        <v>7</v>
      </c>
      <c r="E493" s="111" t="s">
        <v>461</v>
      </c>
      <c r="F493" s="110" t="s">
        <v>138</v>
      </c>
      <c r="G493" s="203">
        <v>80</v>
      </c>
      <c r="H493" s="203">
        <v>40</v>
      </c>
      <c r="I493" s="202">
        <f t="shared" si="8"/>
        <v>50</v>
      </c>
      <c r="J493" s="109"/>
    </row>
    <row r="494" spans="1:10" ht="21.75" customHeight="1">
      <c r="A494" s="142" t="s">
        <v>137</v>
      </c>
      <c r="B494" s="112">
        <v>960</v>
      </c>
      <c r="C494" s="133">
        <v>7</v>
      </c>
      <c r="D494" s="133">
        <v>7</v>
      </c>
      <c r="E494" s="111" t="s">
        <v>461</v>
      </c>
      <c r="F494" s="110" t="s">
        <v>136</v>
      </c>
      <c r="G494" s="203">
        <v>80</v>
      </c>
      <c r="H494" s="203">
        <v>40</v>
      </c>
      <c r="I494" s="202">
        <f t="shared" si="8"/>
        <v>50</v>
      </c>
      <c r="J494" s="109"/>
    </row>
    <row r="495" spans="1:10" ht="12" customHeight="1">
      <c r="A495" s="142" t="s">
        <v>135</v>
      </c>
      <c r="B495" s="112">
        <v>960</v>
      </c>
      <c r="C495" s="133">
        <v>7</v>
      </c>
      <c r="D495" s="133">
        <v>7</v>
      </c>
      <c r="E495" s="111" t="s">
        <v>461</v>
      </c>
      <c r="F495" s="110" t="s">
        <v>133</v>
      </c>
      <c r="G495" s="203">
        <v>80</v>
      </c>
      <c r="H495" s="203">
        <v>40</v>
      </c>
      <c r="I495" s="202">
        <f t="shared" si="8"/>
        <v>50</v>
      </c>
      <c r="J495" s="109"/>
    </row>
    <row r="496" spans="1:10" ht="12" customHeight="1">
      <c r="A496" s="142" t="s">
        <v>203</v>
      </c>
      <c r="B496" s="112">
        <v>960</v>
      </c>
      <c r="C496" s="133">
        <v>7</v>
      </c>
      <c r="D496" s="133">
        <v>9</v>
      </c>
      <c r="E496" s="111">
        <v>0</v>
      </c>
      <c r="F496" s="110">
        <v>0</v>
      </c>
      <c r="G496" s="203">
        <v>607.20000000000005</v>
      </c>
      <c r="H496" s="203">
        <f>H497</f>
        <v>85.399999999999991</v>
      </c>
      <c r="I496" s="202">
        <f t="shared" si="8"/>
        <v>14.06455862977602</v>
      </c>
      <c r="J496" s="109"/>
    </row>
    <row r="497" spans="1:10" ht="21.75" customHeight="1">
      <c r="A497" s="142" t="s">
        <v>456</v>
      </c>
      <c r="B497" s="112">
        <v>960</v>
      </c>
      <c r="C497" s="133">
        <v>7</v>
      </c>
      <c r="D497" s="133">
        <v>9</v>
      </c>
      <c r="E497" s="111" t="s">
        <v>455</v>
      </c>
      <c r="F497" s="110">
        <v>0</v>
      </c>
      <c r="G497" s="203">
        <v>607.20000000000005</v>
      </c>
      <c r="H497" s="203">
        <f>H498</f>
        <v>85.399999999999991</v>
      </c>
      <c r="I497" s="202">
        <f t="shared" si="8"/>
        <v>14.06455862977602</v>
      </c>
      <c r="J497" s="109"/>
    </row>
    <row r="498" spans="1:10" ht="32.25" customHeight="1">
      <c r="A498" s="142" t="s">
        <v>454</v>
      </c>
      <c r="B498" s="112">
        <v>960</v>
      </c>
      <c r="C498" s="133">
        <v>7</v>
      </c>
      <c r="D498" s="133">
        <v>9</v>
      </c>
      <c r="E498" s="111" t="s">
        <v>453</v>
      </c>
      <c r="F498" s="110">
        <v>0</v>
      </c>
      <c r="G498" s="203">
        <v>437.2</v>
      </c>
      <c r="H498" s="203">
        <f>H499</f>
        <v>85.399999999999991</v>
      </c>
      <c r="I498" s="202">
        <f t="shared" si="8"/>
        <v>19.533394327538883</v>
      </c>
      <c r="J498" s="109"/>
    </row>
    <row r="499" spans="1:10" ht="53.25" customHeight="1">
      <c r="A499" s="142" t="s">
        <v>131</v>
      </c>
      <c r="B499" s="112">
        <v>960</v>
      </c>
      <c r="C499" s="133">
        <v>7</v>
      </c>
      <c r="D499" s="133">
        <v>9</v>
      </c>
      <c r="E499" s="111" t="s">
        <v>453</v>
      </c>
      <c r="F499" s="110" t="s">
        <v>130</v>
      </c>
      <c r="G499" s="203">
        <v>436.32</v>
      </c>
      <c r="H499" s="203">
        <f>H500</f>
        <v>85.399999999999991</v>
      </c>
      <c r="I499" s="202">
        <f t="shared" si="8"/>
        <v>19.572790612394574</v>
      </c>
      <c r="J499" s="109"/>
    </row>
    <row r="500" spans="1:10" ht="21.75" customHeight="1">
      <c r="A500" s="142" t="s">
        <v>123</v>
      </c>
      <c r="B500" s="112">
        <v>960</v>
      </c>
      <c r="C500" s="133">
        <v>7</v>
      </c>
      <c r="D500" s="133">
        <v>9</v>
      </c>
      <c r="E500" s="111" t="s">
        <v>453</v>
      </c>
      <c r="F500" s="110" t="s">
        <v>122</v>
      </c>
      <c r="G500" s="203">
        <v>436.32</v>
      </c>
      <c r="H500" s="203">
        <f>H501+H502</f>
        <v>85.399999999999991</v>
      </c>
      <c r="I500" s="202">
        <f t="shared" si="8"/>
        <v>19.572790612394574</v>
      </c>
      <c r="J500" s="109"/>
    </row>
    <row r="501" spans="1:10" ht="32.25" customHeight="1">
      <c r="A501" s="142" t="s">
        <v>121</v>
      </c>
      <c r="B501" s="112">
        <v>960</v>
      </c>
      <c r="C501" s="133">
        <v>7</v>
      </c>
      <c r="D501" s="133">
        <v>9</v>
      </c>
      <c r="E501" s="111" t="s">
        <v>453</v>
      </c>
      <c r="F501" s="110" t="s">
        <v>120</v>
      </c>
      <c r="G501" s="203">
        <v>335.12</v>
      </c>
      <c r="H501" s="203">
        <v>71.3</v>
      </c>
      <c r="I501" s="202">
        <f t="shared" si="8"/>
        <v>21.275960849844829</v>
      </c>
      <c r="J501" s="109"/>
    </row>
    <row r="502" spans="1:10" ht="32.25" customHeight="1">
      <c r="A502" s="142" t="s">
        <v>119</v>
      </c>
      <c r="B502" s="112">
        <v>960</v>
      </c>
      <c r="C502" s="133">
        <v>7</v>
      </c>
      <c r="D502" s="133">
        <v>9</v>
      </c>
      <c r="E502" s="111" t="s">
        <v>453</v>
      </c>
      <c r="F502" s="110" t="s">
        <v>117</v>
      </c>
      <c r="G502" s="203">
        <v>101.2</v>
      </c>
      <c r="H502" s="203">
        <v>14.1</v>
      </c>
      <c r="I502" s="202">
        <f t="shared" si="8"/>
        <v>13.932806324110672</v>
      </c>
      <c r="J502" s="109"/>
    </row>
    <row r="503" spans="1:10" ht="21.75" customHeight="1">
      <c r="A503" s="142" t="s">
        <v>139</v>
      </c>
      <c r="B503" s="112">
        <v>960</v>
      </c>
      <c r="C503" s="133">
        <v>7</v>
      </c>
      <c r="D503" s="133">
        <v>9</v>
      </c>
      <c r="E503" s="111" t="s">
        <v>453</v>
      </c>
      <c r="F503" s="110" t="s">
        <v>138</v>
      </c>
      <c r="G503" s="203">
        <v>0.88</v>
      </c>
      <c r="H503" s="203"/>
      <c r="I503" s="202">
        <f t="shared" si="8"/>
        <v>0</v>
      </c>
      <c r="J503" s="109"/>
    </row>
    <row r="504" spans="1:10" ht="21.75" customHeight="1">
      <c r="A504" s="142" t="s">
        <v>137</v>
      </c>
      <c r="B504" s="112">
        <v>960</v>
      </c>
      <c r="C504" s="133">
        <v>7</v>
      </c>
      <c r="D504" s="133">
        <v>9</v>
      </c>
      <c r="E504" s="111" t="s">
        <v>453</v>
      </c>
      <c r="F504" s="110" t="s">
        <v>136</v>
      </c>
      <c r="G504" s="203">
        <v>0.88</v>
      </c>
      <c r="H504" s="203"/>
      <c r="I504" s="202">
        <f t="shared" si="8"/>
        <v>0</v>
      </c>
      <c r="J504" s="109"/>
    </row>
    <row r="505" spans="1:10" ht="12" customHeight="1">
      <c r="A505" s="142" t="s">
        <v>135</v>
      </c>
      <c r="B505" s="112">
        <v>960</v>
      </c>
      <c r="C505" s="133">
        <v>7</v>
      </c>
      <c r="D505" s="133">
        <v>9</v>
      </c>
      <c r="E505" s="111" t="s">
        <v>453</v>
      </c>
      <c r="F505" s="110" t="s">
        <v>133</v>
      </c>
      <c r="G505" s="203">
        <v>0.88</v>
      </c>
      <c r="H505" s="203"/>
      <c r="I505" s="202">
        <f t="shared" si="8"/>
        <v>0</v>
      </c>
      <c r="J505" s="109"/>
    </row>
    <row r="506" spans="1:10" ht="12" customHeight="1">
      <c r="A506" s="142" t="s">
        <v>384</v>
      </c>
      <c r="B506" s="112">
        <v>960</v>
      </c>
      <c r="C506" s="133">
        <v>7</v>
      </c>
      <c r="D506" s="133">
        <v>9</v>
      </c>
      <c r="E506" s="111" t="s">
        <v>452</v>
      </c>
      <c r="F506" s="110">
        <v>0</v>
      </c>
      <c r="G506" s="203">
        <v>170</v>
      </c>
      <c r="H506" s="203"/>
      <c r="I506" s="202">
        <f t="shared" si="8"/>
        <v>0</v>
      </c>
      <c r="J506" s="109"/>
    </row>
    <row r="507" spans="1:10" ht="21.75" customHeight="1">
      <c r="A507" s="142" t="s">
        <v>139</v>
      </c>
      <c r="B507" s="112">
        <v>960</v>
      </c>
      <c r="C507" s="133">
        <v>7</v>
      </c>
      <c r="D507" s="133">
        <v>9</v>
      </c>
      <c r="E507" s="111" t="s">
        <v>452</v>
      </c>
      <c r="F507" s="110" t="s">
        <v>138</v>
      </c>
      <c r="G507" s="203">
        <v>170</v>
      </c>
      <c r="H507" s="203"/>
      <c r="I507" s="202">
        <f t="shared" si="8"/>
        <v>0</v>
      </c>
      <c r="J507" s="109"/>
    </row>
    <row r="508" spans="1:10" ht="21.75" customHeight="1">
      <c r="A508" s="142" t="s">
        <v>137</v>
      </c>
      <c r="B508" s="112">
        <v>960</v>
      </c>
      <c r="C508" s="133">
        <v>7</v>
      </c>
      <c r="D508" s="133">
        <v>9</v>
      </c>
      <c r="E508" s="111" t="s">
        <v>452</v>
      </c>
      <c r="F508" s="110" t="s">
        <v>136</v>
      </c>
      <c r="G508" s="203">
        <v>170</v>
      </c>
      <c r="H508" s="203"/>
      <c r="I508" s="202">
        <f t="shared" si="8"/>
        <v>0</v>
      </c>
      <c r="J508" s="109"/>
    </row>
    <row r="509" spans="1:10" ht="12" customHeight="1">
      <c r="A509" s="142" t="s">
        <v>135</v>
      </c>
      <c r="B509" s="112">
        <v>960</v>
      </c>
      <c r="C509" s="133">
        <v>7</v>
      </c>
      <c r="D509" s="133">
        <v>9</v>
      </c>
      <c r="E509" s="111" t="s">
        <v>452</v>
      </c>
      <c r="F509" s="110" t="s">
        <v>133</v>
      </c>
      <c r="G509" s="203">
        <v>170</v>
      </c>
      <c r="H509" s="203"/>
      <c r="I509" s="202">
        <f t="shared" si="8"/>
        <v>0</v>
      </c>
      <c r="J509" s="109"/>
    </row>
    <row r="510" spans="1:10" ht="12" customHeight="1">
      <c r="A510" s="142" t="s">
        <v>246</v>
      </c>
      <c r="B510" s="112">
        <v>960</v>
      </c>
      <c r="C510" s="133">
        <v>9</v>
      </c>
      <c r="D510" s="133">
        <v>0</v>
      </c>
      <c r="E510" s="111">
        <v>0</v>
      </c>
      <c r="F510" s="110">
        <v>0</v>
      </c>
      <c r="G510" s="203">
        <v>200</v>
      </c>
      <c r="H510" s="203"/>
      <c r="I510" s="202">
        <f t="shared" si="8"/>
        <v>0</v>
      </c>
      <c r="J510" s="109"/>
    </row>
    <row r="511" spans="1:10" ht="12" customHeight="1">
      <c r="A511" s="142" t="s">
        <v>245</v>
      </c>
      <c r="B511" s="112">
        <v>960</v>
      </c>
      <c r="C511" s="133">
        <v>9</v>
      </c>
      <c r="D511" s="133">
        <v>9</v>
      </c>
      <c r="E511" s="111">
        <v>0</v>
      </c>
      <c r="F511" s="110">
        <v>0</v>
      </c>
      <c r="G511" s="203">
        <v>200</v>
      </c>
      <c r="H511" s="203"/>
      <c r="I511" s="202">
        <f t="shared" si="8"/>
        <v>0</v>
      </c>
      <c r="J511" s="109"/>
    </row>
    <row r="512" spans="1:10" ht="32.25" customHeight="1">
      <c r="A512" s="142" t="s">
        <v>388</v>
      </c>
      <c r="B512" s="112">
        <v>960</v>
      </c>
      <c r="C512" s="133">
        <v>9</v>
      </c>
      <c r="D512" s="133">
        <v>9</v>
      </c>
      <c r="E512" s="111" t="s">
        <v>387</v>
      </c>
      <c r="F512" s="110">
        <v>0</v>
      </c>
      <c r="G512" s="203">
        <v>200</v>
      </c>
      <c r="H512" s="203"/>
      <c r="I512" s="202">
        <f t="shared" si="8"/>
        <v>0</v>
      </c>
      <c r="J512" s="109"/>
    </row>
    <row r="513" spans="1:10" ht="42.75" customHeight="1">
      <c r="A513" s="142" t="s">
        <v>443</v>
      </c>
      <c r="B513" s="112">
        <v>960</v>
      </c>
      <c r="C513" s="133">
        <v>9</v>
      </c>
      <c r="D513" s="133">
        <v>9</v>
      </c>
      <c r="E513" s="111" t="s">
        <v>442</v>
      </c>
      <c r="F513" s="110">
        <v>0</v>
      </c>
      <c r="G513" s="203">
        <v>200</v>
      </c>
      <c r="H513" s="203"/>
      <c r="I513" s="202">
        <f t="shared" si="8"/>
        <v>0</v>
      </c>
      <c r="J513" s="109"/>
    </row>
    <row r="514" spans="1:10" ht="12" customHeight="1">
      <c r="A514" s="142" t="s">
        <v>384</v>
      </c>
      <c r="B514" s="112">
        <v>960</v>
      </c>
      <c r="C514" s="133">
        <v>9</v>
      </c>
      <c r="D514" s="133">
        <v>9</v>
      </c>
      <c r="E514" s="111" t="s">
        <v>244</v>
      </c>
      <c r="F514" s="110">
        <v>0</v>
      </c>
      <c r="G514" s="203">
        <v>200</v>
      </c>
      <c r="H514" s="203"/>
      <c r="I514" s="202">
        <f t="shared" si="8"/>
        <v>0</v>
      </c>
      <c r="J514" s="109"/>
    </row>
    <row r="515" spans="1:10" ht="21.75" customHeight="1">
      <c r="A515" s="142" t="s">
        <v>139</v>
      </c>
      <c r="B515" s="112">
        <v>960</v>
      </c>
      <c r="C515" s="133">
        <v>9</v>
      </c>
      <c r="D515" s="133">
        <v>9</v>
      </c>
      <c r="E515" s="111" t="s">
        <v>244</v>
      </c>
      <c r="F515" s="110" t="s">
        <v>138</v>
      </c>
      <c r="G515" s="203">
        <v>200</v>
      </c>
      <c r="H515" s="203"/>
      <c r="I515" s="202">
        <f t="shared" si="8"/>
        <v>0</v>
      </c>
      <c r="J515" s="109"/>
    </row>
    <row r="516" spans="1:10" ht="21.75" customHeight="1">
      <c r="A516" s="142" t="s">
        <v>137</v>
      </c>
      <c r="B516" s="112">
        <v>960</v>
      </c>
      <c r="C516" s="133">
        <v>9</v>
      </c>
      <c r="D516" s="133">
        <v>9</v>
      </c>
      <c r="E516" s="111" t="s">
        <v>244</v>
      </c>
      <c r="F516" s="110" t="s">
        <v>136</v>
      </c>
      <c r="G516" s="203">
        <v>200</v>
      </c>
      <c r="H516" s="203"/>
      <c r="I516" s="202">
        <f t="shared" si="8"/>
        <v>0</v>
      </c>
      <c r="J516" s="109"/>
    </row>
    <row r="517" spans="1:10" ht="12" customHeight="1">
      <c r="A517" s="142" t="s">
        <v>135</v>
      </c>
      <c r="B517" s="112">
        <v>960</v>
      </c>
      <c r="C517" s="133">
        <v>9</v>
      </c>
      <c r="D517" s="133">
        <v>9</v>
      </c>
      <c r="E517" s="111" t="s">
        <v>244</v>
      </c>
      <c r="F517" s="110" t="s">
        <v>133</v>
      </c>
      <c r="G517" s="203">
        <v>200</v>
      </c>
      <c r="H517" s="203"/>
      <c r="I517" s="202">
        <f t="shared" si="8"/>
        <v>0</v>
      </c>
      <c r="J517" s="109"/>
    </row>
    <row r="518" spans="1:10" ht="12" customHeight="1">
      <c r="A518" s="142" t="s">
        <v>116</v>
      </c>
      <c r="B518" s="112">
        <v>960</v>
      </c>
      <c r="C518" s="133">
        <v>10</v>
      </c>
      <c r="D518" s="133">
        <v>0</v>
      </c>
      <c r="E518" s="111">
        <v>0</v>
      </c>
      <c r="F518" s="110">
        <v>0</v>
      </c>
      <c r="G518" s="203">
        <v>2000</v>
      </c>
      <c r="H518" s="203"/>
      <c r="I518" s="202">
        <f t="shared" si="8"/>
        <v>0</v>
      </c>
      <c r="J518" s="109"/>
    </row>
    <row r="519" spans="1:10" ht="12" customHeight="1">
      <c r="A519" s="142" t="s">
        <v>115</v>
      </c>
      <c r="B519" s="112">
        <v>960</v>
      </c>
      <c r="C519" s="133">
        <v>10</v>
      </c>
      <c r="D519" s="133">
        <v>3</v>
      </c>
      <c r="E519" s="111">
        <v>0</v>
      </c>
      <c r="F519" s="110">
        <v>0</v>
      </c>
      <c r="G519" s="203">
        <v>2000</v>
      </c>
      <c r="H519" s="203"/>
      <c r="I519" s="202">
        <f t="shared" si="8"/>
        <v>0</v>
      </c>
      <c r="J519" s="109"/>
    </row>
    <row r="520" spans="1:10" ht="32.25" customHeight="1">
      <c r="A520" s="142" t="s">
        <v>414</v>
      </c>
      <c r="B520" s="112">
        <v>960</v>
      </c>
      <c r="C520" s="133">
        <v>10</v>
      </c>
      <c r="D520" s="133">
        <v>3</v>
      </c>
      <c r="E520" s="111" t="s">
        <v>413</v>
      </c>
      <c r="F520" s="110">
        <v>0</v>
      </c>
      <c r="G520" s="203">
        <v>2000</v>
      </c>
      <c r="H520" s="203"/>
      <c r="I520" s="202">
        <f t="shared" si="8"/>
        <v>0</v>
      </c>
      <c r="J520" s="109"/>
    </row>
    <row r="521" spans="1:10" ht="21.75" customHeight="1">
      <c r="A521" s="142" t="s">
        <v>412</v>
      </c>
      <c r="B521" s="112">
        <v>960</v>
      </c>
      <c r="C521" s="133">
        <v>10</v>
      </c>
      <c r="D521" s="133">
        <v>3</v>
      </c>
      <c r="E521" s="111" t="s">
        <v>411</v>
      </c>
      <c r="F521" s="110">
        <v>0</v>
      </c>
      <c r="G521" s="203">
        <v>2000</v>
      </c>
      <c r="H521" s="203"/>
      <c r="I521" s="202">
        <f t="shared" si="8"/>
        <v>0</v>
      </c>
      <c r="J521" s="109"/>
    </row>
    <row r="522" spans="1:10" ht="12" customHeight="1">
      <c r="A522" s="142" t="s">
        <v>173</v>
      </c>
      <c r="B522" s="112">
        <v>960</v>
      </c>
      <c r="C522" s="133">
        <v>10</v>
      </c>
      <c r="D522" s="133">
        <v>3</v>
      </c>
      <c r="E522" s="111" t="s">
        <v>411</v>
      </c>
      <c r="F522" s="110" t="s">
        <v>172</v>
      </c>
      <c r="G522" s="203">
        <v>2000</v>
      </c>
      <c r="H522" s="203"/>
      <c r="I522" s="202">
        <f t="shared" si="8"/>
        <v>0</v>
      </c>
      <c r="J522" s="109"/>
    </row>
    <row r="523" spans="1:10" ht="21.75" customHeight="1">
      <c r="A523" s="142" t="s">
        <v>171</v>
      </c>
      <c r="B523" s="112">
        <v>960</v>
      </c>
      <c r="C523" s="133">
        <v>10</v>
      </c>
      <c r="D523" s="133">
        <v>3</v>
      </c>
      <c r="E523" s="111" t="s">
        <v>411</v>
      </c>
      <c r="F523" s="110" t="s">
        <v>170</v>
      </c>
      <c r="G523" s="203">
        <v>2000</v>
      </c>
      <c r="H523" s="203"/>
      <c r="I523" s="202">
        <f t="shared" si="8"/>
        <v>0</v>
      </c>
      <c r="J523" s="109"/>
    </row>
    <row r="524" spans="1:10" ht="12" customHeight="1">
      <c r="A524" s="142" t="s">
        <v>169</v>
      </c>
      <c r="B524" s="112">
        <v>960</v>
      </c>
      <c r="C524" s="133">
        <v>10</v>
      </c>
      <c r="D524" s="133">
        <v>3</v>
      </c>
      <c r="E524" s="111" t="s">
        <v>411</v>
      </c>
      <c r="F524" s="110" t="s">
        <v>167</v>
      </c>
      <c r="G524" s="203">
        <v>2000</v>
      </c>
      <c r="H524" s="203"/>
      <c r="I524" s="202">
        <f t="shared" si="8"/>
        <v>0</v>
      </c>
      <c r="J524" s="109"/>
    </row>
    <row r="525" spans="1:10" ht="12" customHeight="1">
      <c r="A525" s="142" t="s">
        <v>243</v>
      </c>
      <c r="B525" s="112">
        <v>960</v>
      </c>
      <c r="C525" s="133">
        <v>11</v>
      </c>
      <c r="D525" s="133">
        <v>0</v>
      </c>
      <c r="E525" s="111">
        <v>0</v>
      </c>
      <c r="F525" s="110">
        <v>0</v>
      </c>
      <c r="G525" s="203">
        <v>9800.607</v>
      </c>
      <c r="H525" s="203">
        <f>H526</f>
        <v>3149</v>
      </c>
      <c r="I525" s="202">
        <f t="shared" si="8"/>
        <v>32.130662927306439</v>
      </c>
      <c r="J525" s="109"/>
    </row>
    <row r="526" spans="1:10" ht="12" customHeight="1">
      <c r="A526" s="142" t="s">
        <v>242</v>
      </c>
      <c r="B526" s="112">
        <v>960</v>
      </c>
      <c r="C526" s="133">
        <v>11</v>
      </c>
      <c r="D526" s="133">
        <v>1</v>
      </c>
      <c r="E526" s="111">
        <v>0</v>
      </c>
      <c r="F526" s="110">
        <v>0</v>
      </c>
      <c r="G526" s="203">
        <v>9800.607</v>
      </c>
      <c r="H526" s="203">
        <f>H527+H537</f>
        <v>3149</v>
      </c>
      <c r="I526" s="202">
        <f t="shared" si="8"/>
        <v>32.130662927306439</v>
      </c>
      <c r="J526" s="109"/>
    </row>
    <row r="527" spans="1:10" ht="32.25" customHeight="1">
      <c r="A527" s="142" t="s">
        <v>388</v>
      </c>
      <c r="B527" s="112">
        <v>960</v>
      </c>
      <c r="C527" s="133">
        <v>11</v>
      </c>
      <c r="D527" s="133">
        <v>1</v>
      </c>
      <c r="E527" s="111" t="s">
        <v>387</v>
      </c>
      <c r="F527" s="110">
        <v>0</v>
      </c>
      <c r="G527" s="203">
        <v>5167.9170000000004</v>
      </c>
      <c r="H527" s="203">
        <f>H528</f>
        <v>1519.9</v>
      </c>
      <c r="I527" s="202">
        <f t="shared" si="8"/>
        <v>29.410302061739767</v>
      </c>
      <c r="J527" s="109"/>
    </row>
    <row r="528" spans="1:10" ht="32.25" customHeight="1">
      <c r="A528" s="142" t="s">
        <v>386</v>
      </c>
      <c r="B528" s="112">
        <v>960</v>
      </c>
      <c r="C528" s="133">
        <v>11</v>
      </c>
      <c r="D528" s="133">
        <v>1</v>
      </c>
      <c r="E528" s="111" t="s">
        <v>385</v>
      </c>
      <c r="F528" s="110">
        <v>0</v>
      </c>
      <c r="G528" s="203">
        <v>5167.9170000000004</v>
      </c>
      <c r="H528" s="203">
        <f>H529+H533</f>
        <v>1519.9</v>
      </c>
      <c r="I528" s="202">
        <f t="shared" si="8"/>
        <v>29.410302061739767</v>
      </c>
      <c r="J528" s="109"/>
    </row>
    <row r="529" spans="1:10" ht="21.75" customHeight="1">
      <c r="A529" s="142" t="s">
        <v>241</v>
      </c>
      <c r="B529" s="112">
        <v>960</v>
      </c>
      <c r="C529" s="133">
        <v>11</v>
      </c>
      <c r="D529" s="133">
        <v>1</v>
      </c>
      <c r="E529" s="111" t="s">
        <v>240</v>
      </c>
      <c r="F529" s="110">
        <v>0</v>
      </c>
      <c r="G529" s="203">
        <v>4638.53</v>
      </c>
      <c r="H529" s="203">
        <v>1464</v>
      </c>
      <c r="I529" s="202">
        <f t="shared" ref="I529:I592" si="9">H529/G529*100</f>
        <v>31.561723218347193</v>
      </c>
      <c r="J529" s="109"/>
    </row>
    <row r="530" spans="1:10" ht="21.75" customHeight="1">
      <c r="A530" s="142" t="s">
        <v>114</v>
      </c>
      <c r="B530" s="112">
        <v>960</v>
      </c>
      <c r="C530" s="133">
        <v>11</v>
      </c>
      <c r="D530" s="133">
        <v>1</v>
      </c>
      <c r="E530" s="111" t="s">
        <v>240</v>
      </c>
      <c r="F530" s="110" t="s">
        <v>113</v>
      </c>
      <c r="G530" s="203">
        <v>4638.53</v>
      </c>
      <c r="H530" s="203">
        <v>1464</v>
      </c>
      <c r="I530" s="202">
        <f t="shared" si="9"/>
        <v>31.561723218347193</v>
      </c>
      <c r="J530" s="109"/>
    </row>
    <row r="531" spans="1:10" ht="12" customHeight="1">
      <c r="A531" s="142" t="s">
        <v>208</v>
      </c>
      <c r="B531" s="112">
        <v>960</v>
      </c>
      <c r="C531" s="133">
        <v>11</v>
      </c>
      <c r="D531" s="133">
        <v>1</v>
      </c>
      <c r="E531" s="111" t="s">
        <v>240</v>
      </c>
      <c r="F531" s="110" t="s">
        <v>207</v>
      </c>
      <c r="G531" s="203">
        <v>4638.53</v>
      </c>
      <c r="H531" s="203">
        <v>1464</v>
      </c>
      <c r="I531" s="202">
        <f t="shared" si="9"/>
        <v>31.561723218347193</v>
      </c>
      <c r="J531" s="109"/>
    </row>
    <row r="532" spans="1:10" ht="42.75" customHeight="1">
      <c r="A532" s="142" t="s">
        <v>206</v>
      </c>
      <c r="B532" s="112">
        <v>960</v>
      </c>
      <c r="C532" s="133">
        <v>11</v>
      </c>
      <c r="D532" s="133">
        <v>1</v>
      </c>
      <c r="E532" s="111" t="s">
        <v>240</v>
      </c>
      <c r="F532" s="110" t="s">
        <v>204</v>
      </c>
      <c r="G532" s="203">
        <v>4638.53</v>
      </c>
      <c r="H532" s="203">
        <v>1464</v>
      </c>
      <c r="I532" s="202">
        <f t="shared" si="9"/>
        <v>31.561723218347193</v>
      </c>
      <c r="J532" s="109"/>
    </row>
    <row r="533" spans="1:10" ht="21.75" customHeight="1">
      <c r="A533" s="142" t="s">
        <v>156</v>
      </c>
      <c r="B533" s="112">
        <v>960</v>
      </c>
      <c r="C533" s="133">
        <v>11</v>
      </c>
      <c r="D533" s="133">
        <v>1</v>
      </c>
      <c r="E533" s="111" t="s">
        <v>239</v>
      </c>
      <c r="F533" s="110">
        <v>0</v>
      </c>
      <c r="G533" s="203">
        <v>529.38699999999994</v>
      </c>
      <c r="H533" s="203">
        <v>55.9</v>
      </c>
      <c r="I533" s="202">
        <f t="shared" si="9"/>
        <v>10.559382833352538</v>
      </c>
      <c r="J533" s="109"/>
    </row>
    <row r="534" spans="1:10" ht="21.75" customHeight="1">
      <c r="A534" s="142" t="s">
        <v>114</v>
      </c>
      <c r="B534" s="112">
        <v>960</v>
      </c>
      <c r="C534" s="133">
        <v>11</v>
      </c>
      <c r="D534" s="133">
        <v>1</v>
      </c>
      <c r="E534" s="111" t="s">
        <v>239</v>
      </c>
      <c r="F534" s="110" t="s">
        <v>113</v>
      </c>
      <c r="G534" s="203">
        <v>529.38699999999994</v>
      </c>
      <c r="H534" s="203">
        <v>55.9</v>
      </c>
      <c r="I534" s="202">
        <f t="shared" si="9"/>
        <v>10.559382833352538</v>
      </c>
      <c r="J534" s="109"/>
    </row>
    <row r="535" spans="1:10" ht="12" customHeight="1">
      <c r="A535" s="142" t="s">
        <v>208</v>
      </c>
      <c r="B535" s="112">
        <v>960</v>
      </c>
      <c r="C535" s="133">
        <v>11</v>
      </c>
      <c r="D535" s="133">
        <v>1</v>
      </c>
      <c r="E535" s="111" t="s">
        <v>239</v>
      </c>
      <c r="F535" s="110" t="s">
        <v>207</v>
      </c>
      <c r="G535" s="203">
        <v>529.38699999999994</v>
      </c>
      <c r="H535" s="203">
        <v>55.9</v>
      </c>
      <c r="I535" s="202">
        <f t="shared" si="9"/>
        <v>10.559382833352538</v>
      </c>
      <c r="J535" s="109"/>
    </row>
    <row r="536" spans="1:10" ht="42.75" customHeight="1">
      <c r="A536" s="142" t="s">
        <v>206</v>
      </c>
      <c r="B536" s="112">
        <v>960</v>
      </c>
      <c r="C536" s="133">
        <v>11</v>
      </c>
      <c r="D536" s="133">
        <v>1</v>
      </c>
      <c r="E536" s="111" t="s">
        <v>239</v>
      </c>
      <c r="F536" s="110" t="s">
        <v>204</v>
      </c>
      <c r="G536" s="203">
        <v>529.38699999999994</v>
      </c>
      <c r="H536" s="203">
        <v>55.9</v>
      </c>
      <c r="I536" s="202">
        <f t="shared" si="9"/>
        <v>10.559382833352538</v>
      </c>
      <c r="J536" s="109"/>
    </row>
    <row r="537" spans="1:10" ht="32.25" customHeight="1">
      <c r="A537" s="142" t="s">
        <v>388</v>
      </c>
      <c r="B537" s="112">
        <v>960</v>
      </c>
      <c r="C537" s="133">
        <v>11</v>
      </c>
      <c r="D537" s="133">
        <v>1</v>
      </c>
      <c r="E537" s="111" t="s">
        <v>387</v>
      </c>
      <c r="F537" s="110">
        <v>0</v>
      </c>
      <c r="G537" s="203">
        <v>4632.6899999999996</v>
      </c>
      <c r="H537" s="203">
        <f>H538</f>
        <v>1629.1</v>
      </c>
      <c r="I537" s="202">
        <f t="shared" si="9"/>
        <v>35.165314320621498</v>
      </c>
      <c r="J537" s="109"/>
    </row>
    <row r="538" spans="1:10" ht="32.25" customHeight="1">
      <c r="A538" s="142" t="s">
        <v>386</v>
      </c>
      <c r="B538" s="112">
        <v>960</v>
      </c>
      <c r="C538" s="133">
        <v>11</v>
      </c>
      <c r="D538" s="133">
        <v>1</v>
      </c>
      <c r="E538" s="111" t="s">
        <v>385</v>
      </c>
      <c r="F538" s="110">
        <v>0</v>
      </c>
      <c r="G538" s="203">
        <v>4632.6899999999996</v>
      </c>
      <c r="H538" s="203">
        <f>H543+H547</f>
        <v>1629.1</v>
      </c>
      <c r="I538" s="202">
        <f t="shared" si="9"/>
        <v>35.165314320621498</v>
      </c>
      <c r="J538" s="109"/>
    </row>
    <row r="539" spans="1:10" ht="21.75" customHeight="1">
      <c r="A539" s="142" t="s">
        <v>616</v>
      </c>
      <c r="B539" s="112">
        <v>960</v>
      </c>
      <c r="C539" s="133">
        <v>11</v>
      </c>
      <c r="D539" s="133">
        <v>1</v>
      </c>
      <c r="E539" s="111" t="s">
        <v>615</v>
      </c>
      <c r="F539" s="110">
        <v>0</v>
      </c>
      <c r="G539" s="203">
        <v>550.66</v>
      </c>
      <c r="H539" s="203"/>
      <c r="I539" s="202">
        <f t="shared" si="9"/>
        <v>0</v>
      </c>
      <c r="J539" s="109"/>
    </row>
    <row r="540" spans="1:10" ht="21.75" customHeight="1">
      <c r="A540" s="142" t="s">
        <v>114</v>
      </c>
      <c r="B540" s="112">
        <v>960</v>
      </c>
      <c r="C540" s="133">
        <v>11</v>
      </c>
      <c r="D540" s="133">
        <v>1</v>
      </c>
      <c r="E540" s="111" t="s">
        <v>615</v>
      </c>
      <c r="F540" s="110" t="s">
        <v>113</v>
      </c>
      <c r="G540" s="203">
        <v>550.66</v>
      </c>
      <c r="H540" s="203"/>
      <c r="I540" s="202">
        <f t="shared" si="9"/>
        <v>0</v>
      </c>
      <c r="J540" s="109"/>
    </row>
    <row r="541" spans="1:10" ht="12" customHeight="1">
      <c r="A541" s="142" t="s">
        <v>208</v>
      </c>
      <c r="B541" s="112">
        <v>960</v>
      </c>
      <c r="C541" s="133">
        <v>11</v>
      </c>
      <c r="D541" s="133">
        <v>1</v>
      </c>
      <c r="E541" s="111" t="s">
        <v>615</v>
      </c>
      <c r="F541" s="110" t="s">
        <v>207</v>
      </c>
      <c r="G541" s="203">
        <v>550.66</v>
      </c>
      <c r="H541" s="203"/>
      <c r="I541" s="202">
        <f t="shared" si="9"/>
        <v>0</v>
      </c>
      <c r="J541" s="109"/>
    </row>
    <row r="542" spans="1:10" ht="42.75" customHeight="1">
      <c r="A542" s="142" t="s">
        <v>206</v>
      </c>
      <c r="B542" s="112">
        <v>960</v>
      </c>
      <c r="C542" s="133">
        <v>11</v>
      </c>
      <c r="D542" s="133">
        <v>1</v>
      </c>
      <c r="E542" s="111" t="s">
        <v>615</v>
      </c>
      <c r="F542" s="110" t="s">
        <v>204</v>
      </c>
      <c r="G542" s="203">
        <v>550.66</v>
      </c>
      <c r="H542" s="203"/>
      <c r="I542" s="202">
        <f t="shared" si="9"/>
        <v>0</v>
      </c>
      <c r="J542" s="109"/>
    </row>
    <row r="543" spans="1:10" ht="21.75" customHeight="1">
      <c r="A543" s="142" t="s">
        <v>152</v>
      </c>
      <c r="B543" s="112">
        <v>960</v>
      </c>
      <c r="C543" s="133">
        <v>11</v>
      </c>
      <c r="D543" s="133">
        <v>1</v>
      </c>
      <c r="E543" s="111" t="s">
        <v>238</v>
      </c>
      <c r="F543" s="110">
        <v>0</v>
      </c>
      <c r="G543" s="203">
        <v>2932.03</v>
      </c>
      <c r="H543" s="203">
        <v>1013.6</v>
      </c>
      <c r="I543" s="202">
        <f t="shared" si="9"/>
        <v>34.569905492099331</v>
      </c>
      <c r="J543" s="109"/>
    </row>
    <row r="544" spans="1:10" ht="21.75" customHeight="1">
      <c r="A544" s="142" t="s">
        <v>114</v>
      </c>
      <c r="B544" s="112">
        <v>960</v>
      </c>
      <c r="C544" s="133">
        <v>11</v>
      </c>
      <c r="D544" s="133">
        <v>1</v>
      </c>
      <c r="E544" s="111" t="s">
        <v>238</v>
      </c>
      <c r="F544" s="110" t="s">
        <v>113</v>
      </c>
      <c r="G544" s="203">
        <v>2932.03</v>
      </c>
      <c r="H544" s="203">
        <v>1013.6</v>
      </c>
      <c r="I544" s="202">
        <f t="shared" si="9"/>
        <v>34.569905492099331</v>
      </c>
      <c r="J544" s="109"/>
    </row>
    <row r="545" spans="1:10" ht="12" customHeight="1">
      <c r="A545" s="142" t="s">
        <v>208</v>
      </c>
      <c r="B545" s="112">
        <v>960</v>
      </c>
      <c r="C545" s="133">
        <v>11</v>
      </c>
      <c r="D545" s="133">
        <v>1</v>
      </c>
      <c r="E545" s="111" t="s">
        <v>238</v>
      </c>
      <c r="F545" s="110" t="s">
        <v>207</v>
      </c>
      <c r="G545" s="203">
        <v>2932.03</v>
      </c>
      <c r="H545" s="203">
        <v>1013.6</v>
      </c>
      <c r="I545" s="202">
        <f t="shared" si="9"/>
        <v>34.569905492099331</v>
      </c>
      <c r="J545" s="109"/>
    </row>
    <row r="546" spans="1:10" ht="42.75" customHeight="1">
      <c r="A546" s="142" t="s">
        <v>206</v>
      </c>
      <c r="B546" s="112">
        <v>960</v>
      </c>
      <c r="C546" s="133">
        <v>11</v>
      </c>
      <c r="D546" s="133">
        <v>1</v>
      </c>
      <c r="E546" s="111" t="s">
        <v>238</v>
      </c>
      <c r="F546" s="110" t="s">
        <v>204</v>
      </c>
      <c r="G546" s="203">
        <v>2932.03</v>
      </c>
      <c r="H546" s="203">
        <v>1013.6</v>
      </c>
      <c r="I546" s="202">
        <f t="shared" si="9"/>
        <v>34.569905492099331</v>
      </c>
      <c r="J546" s="109"/>
    </row>
    <row r="547" spans="1:10" ht="12" customHeight="1">
      <c r="A547" s="142" t="s">
        <v>384</v>
      </c>
      <c r="B547" s="112">
        <v>960</v>
      </c>
      <c r="C547" s="133">
        <v>11</v>
      </c>
      <c r="D547" s="133">
        <v>1</v>
      </c>
      <c r="E547" s="111" t="s">
        <v>237</v>
      </c>
      <c r="F547" s="110">
        <v>0</v>
      </c>
      <c r="G547" s="203">
        <v>1150</v>
      </c>
      <c r="H547" s="203">
        <v>615.5</v>
      </c>
      <c r="I547" s="202">
        <f t="shared" si="9"/>
        <v>53.521739130434788</v>
      </c>
      <c r="J547" s="109"/>
    </row>
    <row r="548" spans="1:10" ht="21.75" customHeight="1">
      <c r="A548" s="142" t="s">
        <v>139</v>
      </c>
      <c r="B548" s="112">
        <v>960</v>
      </c>
      <c r="C548" s="133">
        <v>11</v>
      </c>
      <c r="D548" s="133">
        <v>1</v>
      </c>
      <c r="E548" s="111" t="s">
        <v>237</v>
      </c>
      <c r="F548" s="110" t="s">
        <v>138</v>
      </c>
      <c r="G548" s="203">
        <v>1150</v>
      </c>
      <c r="H548" s="203">
        <v>615.5</v>
      </c>
      <c r="I548" s="202">
        <f t="shared" si="9"/>
        <v>53.521739130434788</v>
      </c>
      <c r="J548" s="109"/>
    </row>
    <row r="549" spans="1:10" ht="21.75" customHeight="1">
      <c r="A549" s="142" t="s">
        <v>137</v>
      </c>
      <c r="B549" s="112">
        <v>960</v>
      </c>
      <c r="C549" s="133">
        <v>11</v>
      </c>
      <c r="D549" s="133">
        <v>1</v>
      </c>
      <c r="E549" s="111" t="s">
        <v>237</v>
      </c>
      <c r="F549" s="110" t="s">
        <v>136</v>
      </c>
      <c r="G549" s="203">
        <v>1150</v>
      </c>
      <c r="H549" s="203">
        <v>615.5</v>
      </c>
      <c r="I549" s="202">
        <f t="shared" si="9"/>
        <v>53.521739130434788</v>
      </c>
      <c r="J549" s="109"/>
    </row>
    <row r="550" spans="1:10" ht="12" customHeight="1">
      <c r="A550" s="142" t="s">
        <v>135</v>
      </c>
      <c r="B550" s="112">
        <v>960</v>
      </c>
      <c r="C550" s="133">
        <v>11</v>
      </c>
      <c r="D550" s="133">
        <v>1</v>
      </c>
      <c r="E550" s="111" t="s">
        <v>237</v>
      </c>
      <c r="F550" s="110" t="s">
        <v>133</v>
      </c>
      <c r="G550" s="203">
        <v>1150</v>
      </c>
      <c r="H550" s="203">
        <v>615.5</v>
      </c>
      <c r="I550" s="202">
        <f t="shared" si="9"/>
        <v>53.521739130434788</v>
      </c>
      <c r="J550" s="109"/>
    </row>
    <row r="551" spans="1:10" ht="12" customHeight="1">
      <c r="A551" s="142" t="s">
        <v>236</v>
      </c>
      <c r="B551" s="112">
        <v>960</v>
      </c>
      <c r="C551" s="133">
        <v>12</v>
      </c>
      <c r="D551" s="133">
        <v>0</v>
      </c>
      <c r="E551" s="111">
        <v>0</v>
      </c>
      <c r="F551" s="110">
        <v>0</v>
      </c>
      <c r="G551" s="203">
        <v>1579.08</v>
      </c>
      <c r="H551" s="203">
        <v>527.79999999999995</v>
      </c>
      <c r="I551" s="202">
        <f t="shared" si="9"/>
        <v>33.424525673176788</v>
      </c>
      <c r="J551" s="109"/>
    </row>
    <row r="552" spans="1:10" ht="12" customHeight="1">
      <c r="A552" s="142" t="s">
        <v>235</v>
      </c>
      <c r="B552" s="112">
        <v>960</v>
      </c>
      <c r="C552" s="133">
        <v>12</v>
      </c>
      <c r="D552" s="133">
        <v>2</v>
      </c>
      <c r="E552" s="111">
        <v>0</v>
      </c>
      <c r="F552" s="110">
        <v>0</v>
      </c>
      <c r="G552" s="203">
        <v>1579.08</v>
      </c>
      <c r="H552" s="203">
        <v>527.79999999999995</v>
      </c>
      <c r="I552" s="202">
        <f t="shared" si="9"/>
        <v>33.424525673176788</v>
      </c>
      <c r="J552" s="109"/>
    </row>
    <row r="553" spans="1:10" ht="21.75" customHeight="1">
      <c r="A553" s="142" t="s">
        <v>158</v>
      </c>
      <c r="B553" s="112">
        <v>960</v>
      </c>
      <c r="C553" s="133">
        <v>12</v>
      </c>
      <c r="D553" s="133">
        <v>2</v>
      </c>
      <c r="E553" s="111" t="s">
        <v>383</v>
      </c>
      <c r="F553" s="110">
        <v>0</v>
      </c>
      <c r="G553" s="203">
        <v>1342.63</v>
      </c>
      <c r="H553" s="203">
        <v>527.79999999999995</v>
      </c>
      <c r="I553" s="202">
        <f t="shared" si="9"/>
        <v>39.310904716861678</v>
      </c>
      <c r="J553" s="109"/>
    </row>
    <row r="554" spans="1:10" ht="21.75" customHeight="1">
      <c r="A554" s="142" t="s">
        <v>158</v>
      </c>
      <c r="B554" s="112">
        <v>960</v>
      </c>
      <c r="C554" s="133">
        <v>12</v>
      </c>
      <c r="D554" s="133">
        <v>2</v>
      </c>
      <c r="E554" s="111" t="s">
        <v>234</v>
      </c>
      <c r="F554" s="110">
        <v>0</v>
      </c>
      <c r="G554" s="203">
        <v>1342.63</v>
      </c>
      <c r="H554" s="203">
        <v>527.79999999999995</v>
      </c>
      <c r="I554" s="202">
        <f t="shared" si="9"/>
        <v>39.310904716861678</v>
      </c>
      <c r="J554" s="109"/>
    </row>
    <row r="555" spans="1:10" ht="21.75" customHeight="1">
      <c r="A555" s="142" t="s">
        <v>114</v>
      </c>
      <c r="B555" s="112">
        <v>960</v>
      </c>
      <c r="C555" s="133">
        <v>12</v>
      </c>
      <c r="D555" s="133">
        <v>2</v>
      </c>
      <c r="E555" s="111" t="s">
        <v>234</v>
      </c>
      <c r="F555" s="110" t="s">
        <v>113</v>
      </c>
      <c r="G555" s="203">
        <v>1342.63</v>
      </c>
      <c r="H555" s="203">
        <v>527.79999999999995</v>
      </c>
      <c r="I555" s="202">
        <f t="shared" si="9"/>
        <v>39.310904716861678</v>
      </c>
      <c r="J555" s="109"/>
    </row>
    <row r="556" spans="1:10" ht="12" customHeight="1">
      <c r="A556" s="142" t="s">
        <v>208</v>
      </c>
      <c r="B556" s="112">
        <v>960</v>
      </c>
      <c r="C556" s="133">
        <v>12</v>
      </c>
      <c r="D556" s="133">
        <v>2</v>
      </c>
      <c r="E556" s="111" t="s">
        <v>234</v>
      </c>
      <c r="F556" s="110" t="s">
        <v>207</v>
      </c>
      <c r="G556" s="203">
        <v>1342.63</v>
      </c>
      <c r="H556" s="203">
        <v>527.79999999999995</v>
      </c>
      <c r="I556" s="202">
        <f t="shared" si="9"/>
        <v>39.310904716861678</v>
      </c>
      <c r="J556" s="109"/>
    </row>
    <row r="557" spans="1:10" ht="42.75" customHeight="1">
      <c r="A557" s="142" t="s">
        <v>206</v>
      </c>
      <c r="B557" s="112">
        <v>960</v>
      </c>
      <c r="C557" s="133">
        <v>12</v>
      </c>
      <c r="D557" s="133">
        <v>2</v>
      </c>
      <c r="E557" s="111" t="s">
        <v>234</v>
      </c>
      <c r="F557" s="110" t="s">
        <v>204</v>
      </c>
      <c r="G557" s="203">
        <v>1342.63</v>
      </c>
      <c r="H557" s="203">
        <v>527.79999999999995</v>
      </c>
      <c r="I557" s="202">
        <f t="shared" si="9"/>
        <v>39.310904716861678</v>
      </c>
      <c r="J557" s="109"/>
    </row>
    <row r="558" spans="1:10" ht="21.75" customHeight="1">
      <c r="A558" s="142" t="s">
        <v>158</v>
      </c>
      <c r="B558" s="112">
        <v>960</v>
      </c>
      <c r="C558" s="133">
        <v>12</v>
      </c>
      <c r="D558" s="133">
        <v>2</v>
      </c>
      <c r="E558" s="111" t="s">
        <v>383</v>
      </c>
      <c r="F558" s="110">
        <v>0</v>
      </c>
      <c r="G558" s="203">
        <v>236.45</v>
      </c>
      <c r="H558" s="203"/>
      <c r="I558" s="202">
        <f t="shared" si="9"/>
        <v>0</v>
      </c>
      <c r="J558" s="109"/>
    </row>
    <row r="559" spans="1:10" ht="21.75" customHeight="1">
      <c r="A559" s="142" t="s">
        <v>614</v>
      </c>
      <c r="B559" s="112">
        <v>960</v>
      </c>
      <c r="C559" s="133">
        <v>12</v>
      </c>
      <c r="D559" s="133">
        <v>2</v>
      </c>
      <c r="E559" s="111" t="s">
        <v>613</v>
      </c>
      <c r="F559" s="110">
        <v>0</v>
      </c>
      <c r="G559" s="203">
        <v>236.45</v>
      </c>
      <c r="H559" s="203"/>
      <c r="I559" s="202">
        <f t="shared" si="9"/>
        <v>0</v>
      </c>
      <c r="J559" s="109"/>
    </row>
    <row r="560" spans="1:10" ht="21.75" customHeight="1">
      <c r="A560" s="142" t="s">
        <v>114</v>
      </c>
      <c r="B560" s="112">
        <v>960</v>
      </c>
      <c r="C560" s="133">
        <v>12</v>
      </c>
      <c r="D560" s="133">
        <v>2</v>
      </c>
      <c r="E560" s="111" t="s">
        <v>613</v>
      </c>
      <c r="F560" s="110" t="s">
        <v>113</v>
      </c>
      <c r="G560" s="203">
        <v>236.45</v>
      </c>
      <c r="H560" s="203"/>
      <c r="I560" s="202">
        <f t="shared" si="9"/>
        <v>0</v>
      </c>
      <c r="J560" s="109"/>
    </row>
    <row r="561" spans="1:10" ht="12" customHeight="1">
      <c r="A561" s="142" t="s">
        <v>208</v>
      </c>
      <c r="B561" s="112">
        <v>960</v>
      </c>
      <c r="C561" s="133">
        <v>12</v>
      </c>
      <c r="D561" s="133">
        <v>2</v>
      </c>
      <c r="E561" s="111" t="s">
        <v>613</v>
      </c>
      <c r="F561" s="110" t="s">
        <v>207</v>
      </c>
      <c r="G561" s="203">
        <v>236.45</v>
      </c>
      <c r="H561" s="203"/>
      <c r="I561" s="202">
        <f t="shared" si="9"/>
        <v>0</v>
      </c>
      <c r="J561" s="109"/>
    </row>
    <row r="562" spans="1:10" ht="42.75" customHeight="1">
      <c r="A562" s="142" t="s">
        <v>206</v>
      </c>
      <c r="B562" s="112">
        <v>960</v>
      </c>
      <c r="C562" s="133">
        <v>12</v>
      </c>
      <c r="D562" s="133">
        <v>2</v>
      </c>
      <c r="E562" s="111" t="s">
        <v>613</v>
      </c>
      <c r="F562" s="110" t="s">
        <v>204</v>
      </c>
      <c r="G562" s="203">
        <v>236.45</v>
      </c>
      <c r="H562" s="203"/>
      <c r="I562" s="202">
        <f t="shared" si="9"/>
        <v>0</v>
      </c>
      <c r="J562" s="109"/>
    </row>
    <row r="563" spans="1:10" ht="32.25" customHeight="1">
      <c r="A563" s="142" t="s">
        <v>296</v>
      </c>
      <c r="B563" s="112">
        <v>960</v>
      </c>
      <c r="C563" s="133">
        <v>14</v>
      </c>
      <c r="D563" s="133">
        <v>0</v>
      </c>
      <c r="E563" s="111">
        <v>0</v>
      </c>
      <c r="F563" s="110">
        <v>0</v>
      </c>
      <c r="G563" s="203">
        <v>153</v>
      </c>
      <c r="H563" s="203">
        <v>153</v>
      </c>
      <c r="I563" s="202">
        <f t="shared" si="9"/>
        <v>100</v>
      </c>
      <c r="J563" s="109"/>
    </row>
    <row r="564" spans="1:10" ht="12" customHeight="1">
      <c r="A564" s="142" t="s">
        <v>285</v>
      </c>
      <c r="B564" s="112">
        <v>960</v>
      </c>
      <c r="C564" s="133">
        <v>14</v>
      </c>
      <c r="D564" s="133">
        <v>3</v>
      </c>
      <c r="E564" s="111">
        <v>0</v>
      </c>
      <c r="F564" s="110">
        <v>0</v>
      </c>
      <c r="G564" s="203">
        <v>153</v>
      </c>
      <c r="H564" s="203">
        <v>153</v>
      </c>
      <c r="I564" s="202">
        <f t="shared" si="9"/>
        <v>100</v>
      </c>
      <c r="J564" s="109"/>
    </row>
    <row r="565" spans="1:10" ht="32.25" customHeight="1">
      <c r="A565" s="142" t="s">
        <v>611</v>
      </c>
      <c r="B565" s="112">
        <v>960</v>
      </c>
      <c r="C565" s="133">
        <v>14</v>
      </c>
      <c r="D565" s="133">
        <v>3</v>
      </c>
      <c r="E565" s="111" t="s">
        <v>612</v>
      </c>
      <c r="F565" s="110">
        <v>0</v>
      </c>
      <c r="G565" s="203">
        <v>153</v>
      </c>
      <c r="H565" s="203">
        <v>153</v>
      </c>
      <c r="I565" s="202">
        <f t="shared" si="9"/>
        <v>100</v>
      </c>
      <c r="J565" s="109"/>
    </row>
    <row r="566" spans="1:10" ht="32.25" customHeight="1">
      <c r="A566" s="142" t="s">
        <v>611</v>
      </c>
      <c r="B566" s="112">
        <v>960</v>
      </c>
      <c r="C566" s="133">
        <v>14</v>
      </c>
      <c r="D566" s="133">
        <v>3</v>
      </c>
      <c r="E566" s="111" t="s">
        <v>610</v>
      </c>
      <c r="F566" s="110">
        <v>0</v>
      </c>
      <c r="G566" s="203">
        <v>153</v>
      </c>
      <c r="H566" s="203">
        <v>153</v>
      </c>
      <c r="I566" s="202">
        <f t="shared" si="9"/>
        <v>100</v>
      </c>
      <c r="J566" s="109"/>
    </row>
    <row r="567" spans="1:10" ht="12" customHeight="1">
      <c r="A567" s="142" t="s">
        <v>277</v>
      </c>
      <c r="B567" s="112">
        <v>960</v>
      </c>
      <c r="C567" s="133">
        <v>14</v>
      </c>
      <c r="D567" s="133">
        <v>3</v>
      </c>
      <c r="E567" s="111" t="s">
        <v>610</v>
      </c>
      <c r="F567" s="110" t="s">
        <v>276</v>
      </c>
      <c r="G567" s="203">
        <v>153</v>
      </c>
      <c r="H567" s="203">
        <v>153</v>
      </c>
      <c r="I567" s="202">
        <f t="shared" si="9"/>
        <v>100</v>
      </c>
      <c r="J567" s="109"/>
    </row>
    <row r="568" spans="1:10" ht="12" customHeight="1">
      <c r="A568" s="142" t="s">
        <v>281</v>
      </c>
      <c r="B568" s="112">
        <v>960</v>
      </c>
      <c r="C568" s="133">
        <v>14</v>
      </c>
      <c r="D568" s="133">
        <v>3</v>
      </c>
      <c r="E568" s="111" t="s">
        <v>610</v>
      </c>
      <c r="F568" s="110" t="s">
        <v>279</v>
      </c>
      <c r="G568" s="203">
        <v>153</v>
      </c>
      <c r="H568" s="203">
        <v>153</v>
      </c>
      <c r="I568" s="202">
        <f t="shared" si="9"/>
        <v>100</v>
      </c>
      <c r="J568" s="109"/>
    </row>
    <row r="569" spans="1:10" s="132" customFormat="1" ht="21.75" customHeight="1">
      <c r="A569" s="141" t="s">
        <v>233</v>
      </c>
      <c r="B569" s="137">
        <v>977</v>
      </c>
      <c r="C569" s="115">
        <v>0</v>
      </c>
      <c r="D569" s="115">
        <v>0</v>
      </c>
      <c r="E569" s="117">
        <v>0</v>
      </c>
      <c r="F569" s="116">
        <v>0</v>
      </c>
      <c r="G569" s="201">
        <v>517108.41</v>
      </c>
      <c r="H569" s="201">
        <f>H570+H756</f>
        <v>132244.1</v>
      </c>
      <c r="I569" s="202">
        <f t="shared" si="9"/>
        <v>25.573767017248862</v>
      </c>
      <c r="J569" s="121"/>
    </row>
    <row r="570" spans="1:10" ht="12" customHeight="1">
      <c r="A570" s="142" t="s">
        <v>166</v>
      </c>
      <c r="B570" s="112">
        <v>977</v>
      </c>
      <c r="C570" s="133">
        <v>7</v>
      </c>
      <c r="D570" s="133">
        <v>0</v>
      </c>
      <c r="E570" s="111">
        <v>0</v>
      </c>
      <c r="F570" s="110">
        <v>0</v>
      </c>
      <c r="G570" s="203">
        <v>504045.08</v>
      </c>
      <c r="H570" s="203">
        <f>+H571+H626+H685+H711</f>
        <v>130848.4</v>
      </c>
      <c r="I570" s="202">
        <f t="shared" si="9"/>
        <v>25.959662179422523</v>
      </c>
      <c r="J570" s="109"/>
    </row>
    <row r="571" spans="1:10" ht="12" customHeight="1">
      <c r="A571" s="142" t="s">
        <v>232</v>
      </c>
      <c r="B571" s="112">
        <v>977</v>
      </c>
      <c r="C571" s="133">
        <v>7</v>
      </c>
      <c r="D571" s="133">
        <v>1</v>
      </c>
      <c r="E571" s="111">
        <v>0</v>
      </c>
      <c r="F571" s="110">
        <v>0</v>
      </c>
      <c r="G571" s="203">
        <v>126174.164</v>
      </c>
      <c r="H571" s="203">
        <f>H572+H586+H614</f>
        <v>30745.999999999996</v>
      </c>
      <c r="I571" s="202">
        <f t="shared" si="9"/>
        <v>24.367904668661005</v>
      </c>
      <c r="J571" s="109"/>
    </row>
    <row r="572" spans="1:10" ht="21.75" customHeight="1">
      <c r="A572" s="142" t="s">
        <v>407</v>
      </c>
      <c r="B572" s="112">
        <v>977</v>
      </c>
      <c r="C572" s="133">
        <v>7</v>
      </c>
      <c r="D572" s="133">
        <v>1</v>
      </c>
      <c r="E572" s="111" t="s">
        <v>406</v>
      </c>
      <c r="F572" s="110">
        <v>0</v>
      </c>
      <c r="G572" s="203">
        <v>3546.0990000000002</v>
      </c>
      <c r="H572" s="203">
        <f>H573</f>
        <v>712</v>
      </c>
      <c r="I572" s="202">
        <f t="shared" si="9"/>
        <v>20.078401646428933</v>
      </c>
      <c r="J572" s="109"/>
    </row>
    <row r="573" spans="1:10" ht="12" customHeight="1">
      <c r="A573" s="142" t="s">
        <v>405</v>
      </c>
      <c r="B573" s="112">
        <v>977</v>
      </c>
      <c r="C573" s="133">
        <v>7</v>
      </c>
      <c r="D573" s="133">
        <v>1</v>
      </c>
      <c r="E573" s="111" t="s">
        <v>404</v>
      </c>
      <c r="F573" s="110">
        <v>0</v>
      </c>
      <c r="G573" s="203">
        <v>3546.0990000000002</v>
      </c>
      <c r="H573" s="203">
        <f>H574+H580</f>
        <v>712</v>
      </c>
      <c r="I573" s="202">
        <f t="shared" si="9"/>
        <v>20.078401646428933</v>
      </c>
      <c r="J573" s="109"/>
    </row>
    <row r="574" spans="1:10" ht="21.75" customHeight="1">
      <c r="A574" s="142" t="s">
        <v>211</v>
      </c>
      <c r="B574" s="112">
        <v>977</v>
      </c>
      <c r="C574" s="133">
        <v>7</v>
      </c>
      <c r="D574" s="133">
        <v>1</v>
      </c>
      <c r="E574" s="111" t="s">
        <v>231</v>
      </c>
      <c r="F574" s="110">
        <v>0</v>
      </c>
      <c r="G574" s="203">
        <v>2316</v>
      </c>
      <c r="H574" s="203">
        <f>H575</f>
        <v>175.8</v>
      </c>
      <c r="I574" s="202">
        <f t="shared" si="9"/>
        <v>7.5906735751295349</v>
      </c>
      <c r="J574" s="109"/>
    </row>
    <row r="575" spans="1:10" ht="21.75" customHeight="1">
      <c r="A575" s="142" t="s">
        <v>114</v>
      </c>
      <c r="B575" s="112">
        <v>977</v>
      </c>
      <c r="C575" s="133">
        <v>7</v>
      </c>
      <c r="D575" s="133">
        <v>1</v>
      </c>
      <c r="E575" s="111" t="s">
        <v>231</v>
      </c>
      <c r="F575" s="110" t="s">
        <v>113</v>
      </c>
      <c r="G575" s="203">
        <v>2316</v>
      </c>
      <c r="H575" s="203">
        <f>H576+H578</f>
        <v>175.8</v>
      </c>
      <c r="I575" s="202">
        <f t="shared" si="9"/>
        <v>7.5906735751295349</v>
      </c>
      <c r="J575" s="109"/>
    </row>
    <row r="576" spans="1:10" ht="12" customHeight="1">
      <c r="A576" s="142" t="s">
        <v>112</v>
      </c>
      <c r="B576" s="112">
        <v>977</v>
      </c>
      <c r="C576" s="133">
        <v>7</v>
      </c>
      <c r="D576" s="133">
        <v>1</v>
      </c>
      <c r="E576" s="111" t="s">
        <v>231</v>
      </c>
      <c r="F576" s="110" t="s">
        <v>111</v>
      </c>
      <c r="G576" s="203">
        <v>1229</v>
      </c>
      <c r="H576" s="203">
        <v>100.8</v>
      </c>
      <c r="I576" s="202">
        <f t="shared" si="9"/>
        <v>8.2017900732302689</v>
      </c>
      <c r="J576" s="109"/>
    </row>
    <row r="577" spans="1:10" ht="42.75" customHeight="1">
      <c r="A577" s="142" t="s">
        <v>110</v>
      </c>
      <c r="B577" s="112">
        <v>977</v>
      </c>
      <c r="C577" s="133">
        <v>7</v>
      </c>
      <c r="D577" s="133">
        <v>1</v>
      </c>
      <c r="E577" s="111" t="s">
        <v>231</v>
      </c>
      <c r="F577" s="110" t="s">
        <v>109</v>
      </c>
      <c r="G577" s="203">
        <v>1229</v>
      </c>
      <c r="H577" s="203">
        <v>100.8</v>
      </c>
      <c r="I577" s="202">
        <f t="shared" si="9"/>
        <v>8.2017900732302689</v>
      </c>
      <c r="J577" s="109"/>
    </row>
    <row r="578" spans="1:10" ht="12" customHeight="1">
      <c r="A578" s="142" t="s">
        <v>208</v>
      </c>
      <c r="B578" s="112">
        <v>977</v>
      </c>
      <c r="C578" s="133">
        <v>7</v>
      </c>
      <c r="D578" s="133">
        <v>1</v>
      </c>
      <c r="E578" s="111" t="s">
        <v>231</v>
      </c>
      <c r="F578" s="110" t="s">
        <v>207</v>
      </c>
      <c r="G578" s="203">
        <v>1087</v>
      </c>
      <c r="H578" s="203">
        <v>75</v>
      </c>
      <c r="I578" s="202">
        <f t="shared" si="9"/>
        <v>6.8997240110395586</v>
      </c>
      <c r="J578" s="109"/>
    </row>
    <row r="579" spans="1:10" ht="42.75" customHeight="1">
      <c r="A579" s="142" t="s">
        <v>206</v>
      </c>
      <c r="B579" s="112">
        <v>977</v>
      </c>
      <c r="C579" s="133">
        <v>7</v>
      </c>
      <c r="D579" s="133">
        <v>1</v>
      </c>
      <c r="E579" s="111" t="s">
        <v>231</v>
      </c>
      <c r="F579" s="110" t="s">
        <v>204</v>
      </c>
      <c r="G579" s="203">
        <v>1087</v>
      </c>
      <c r="H579" s="203">
        <v>75</v>
      </c>
      <c r="I579" s="202">
        <f t="shared" si="9"/>
        <v>6.8997240110395586</v>
      </c>
      <c r="J579" s="109"/>
    </row>
    <row r="580" spans="1:10" ht="21.75" customHeight="1">
      <c r="A580" s="142" t="s">
        <v>156</v>
      </c>
      <c r="B580" s="112">
        <v>977</v>
      </c>
      <c r="C580" s="133">
        <v>7</v>
      </c>
      <c r="D580" s="133">
        <v>1</v>
      </c>
      <c r="E580" s="111" t="s">
        <v>230</v>
      </c>
      <c r="F580" s="110">
        <v>0</v>
      </c>
      <c r="G580" s="203">
        <v>1230.0989999999999</v>
      </c>
      <c r="H580" s="203">
        <f>H581</f>
        <v>536.20000000000005</v>
      </c>
      <c r="I580" s="202">
        <f t="shared" si="9"/>
        <v>43.589987472553027</v>
      </c>
      <c r="J580" s="109"/>
    </row>
    <row r="581" spans="1:10" ht="21.75" customHeight="1">
      <c r="A581" s="142" t="s">
        <v>114</v>
      </c>
      <c r="B581" s="112">
        <v>977</v>
      </c>
      <c r="C581" s="133">
        <v>7</v>
      </c>
      <c r="D581" s="133">
        <v>1</v>
      </c>
      <c r="E581" s="111" t="s">
        <v>230</v>
      </c>
      <c r="F581" s="110" t="s">
        <v>113</v>
      </c>
      <c r="G581" s="203">
        <v>1230.0989999999999</v>
      </c>
      <c r="H581" s="203">
        <f>H582+H584</f>
        <v>536.20000000000005</v>
      </c>
      <c r="I581" s="202">
        <f t="shared" si="9"/>
        <v>43.589987472553027</v>
      </c>
      <c r="J581" s="109"/>
    </row>
    <row r="582" spans="1:10" ht="12" customHeight="1">
      <c r="A582" s="142" t="s">
        <v>112</v>
      </c>
      <c r="B582" s="112">
        <v>977</v>
      </c>
      <c r="C582" s="133">
        <v>7</v>
      </c>
      <c r="D582" s="133">
        <v>1</v>
      </c>
      <c r="E582" s="111" t="s">
        <v>230</v>
      </c>
      <c r="F582" s="110" t="s">
        <v>111</v>
      </c>
      <c r="G582" s="203">
        <v>682.13300000000004</v>
      </c>
      <c r="H582" s="203">
        <v>321.39999999999998</v>
      </c>
      <c r="I582" s="202">
        <f t="shared" si="9"/>
        <v>47.116911218193515</v>
      </c>
      <c r="J582" s="109"/>
    </row>
    <row r="583" spans="1:10" ht="42.75" customHeight="1">
      <c r="A583" s="142" t="s">
        <v>110</v>
      </c>
      <c r="B583" s="112">
        <v>977</v>
      </c>
      <c r="C583" s="133">
        <v>7</v>
      </c>
      <c r="D583" s="133">
        <v>1</v>
      </c>
      <c r="E583" s="111" t="s">
        <v>230</v>
      </c>
      <c r="F583" s="110" t="s">
        <v>109</v>
      </c>
      <c r="G583" s="203">
        <v>682.13300000000004</v>
      </c>
      <c r="H583" s="203">
        <v>321.39999999999998</v>
      </c>
      <c r="I583" s="202">
        <f t="shared" si="9"/>
        <v>47.116911218193515</v>
      </c>
      <c r="J583" s="109"/>
    </row>
    <row r="584" spans="1:10" ht="12" customHeight="1">
      <c r="A584" s="142" t="s">
        <v>208</v>
      </c>
      <c r="B584" s="112">
        <v>977</v>
      </c>
      <c r="C584" s="133">
        <v>7</v>
      </c>
      <c r="D584" s="133">
        <v>1</v>
      </c>
      <c r="E584" s="111" t="s">
        <v>230</v>
      </c>
      <c r="F584" s="110" t="s">
        <v>207</v>
      </c>
      <c r="G584" s="203">
        <v>547.96600000000001</v>
      </c>
      <c r="H584" s="203">
        <v>214.8</v>
      </c>
      <c r="I584" s="202">
        <f t="shared" si="9"/>
        <v>39.199512378505233</v>
      </c>
      <c r="J584" s="109"/>
    </row>
    <row r="585" spans="1:10" ht="42.75" customHeight="1">
      <c r="A585" s="142" t="s">
        <v>206</v>
      </c>
      <c r="B585" s="112">
        <v>977</v>
      </c>
      <c r="C585" s="133">
        <v>7</v>
      </c>
      <c r="D585" s="133">
        <v>1</v>
      </c>
      <c r="E585" s="111" t="s">
        <v>230</v>
      </c>
      <c r="F585" s="110" t="s">
        <v>204</v>
      </c>
      <c r="G585" s="203">
        <v>547.96600000000001</v>
      </c>
      <c r="H585" s="203">
        <v>214.8</v>
      </c>
      <c r="I585" s="202">
        <f t="shared" si="9"/>
        <v>39.199512378505233</v>
      </c>
      <c r="J585" s="109"/>
    </row>
    <row r="586" spans="1:10" ht="21.75" customHeight="1">
      <c r="A586" s="142" t="s">
        <v>407</v>
      </c>
      <c r="B586" s="112">
        <v>977</v>
      </c>
      <c r="C586" s="133">
        <v>7</v>
      </c>
      <c r="D586" s="133">
        <v>1</v>
      </c>
      <c r="E586" s="111" t="s">
        <v>406</v>
      </c>
      <c r="F586" s="110">
        <v>0</v>
      </c>
      <c r="G586" s="203">
        <v>121691.565</v>
      </c>
      <c r="H586" s="203">
        <f>H587</f>
        <v>30025.699999999997</v>
      </c>
      <c r="I586" s="202">
        <f t="shared" si="9"/>
        <v>24.67360823241939</v>
      </c>
      <c r="J586" s="109"/>
    </row>
    <row r="587" spans="1:10" ht="12" customHeight="1">
      <c r="A587" s="142" t="s">
        <v>405</v>
      </c>
      <c r="B587" s="112">
        <v>977</v>
      </c>
      <c r="C587" s="133">
        <v>7</v>
      </c>
      <c r="D587" s="133">
        <v>1</v>
      </c>
      <c r="E587" s="111" t="s">
        <v>404</v>
      </c>
      <c r="F587" s="110">
        <v>0</v>
      </c>
      <c r="G587" s="203">
        <v>121691.565</v>
      </c>
      <c r="H587" s="203">
        <f>H588+H596+H602</f>
        <v>30025.699999999997</v>
      </c>
      <c r="I587" s="202">
        <f t="shared" si="9"/>
        <v>24.67360823241939</v>
      </c>
      <c r="J587" s="109"/>
    </row>
    <row r="588" spans="1:10" ht="21.75" customHeight="1">
      <c r="A588" s="142" t="s">
        <v>132</v>
      </c>
      <c r="B588" s="112">
        <v>977</v>
      </c>
      <c r="C588" s="133">
        <v>7</v>
      </c>
      <c r="D588" s="133">
        <v>1</v>
      </c>
      <c r="E588" s="111" t="s">
        <v>486</v>
      </c>
      <c r="F588" s="110">
        <v>0</v>
      </c>
      <c r="G588" s="203">
        <v>15571.37</v>
      </c>
      <c r="H588" s="203">
        <f>H589</f>
        <v>5548.6</v>
      </c>
      <c r="I588" s="202">
        <f t="shared" si="9"/>
        <v>35.633345042857499</v>
      </c>
      <c r="J588" s="109"/>
    </row>
    <row r="589" spans="1:10" ht="21.75" customHeight="1">
      <c r="A589" s="142" t="s">
        <v>114</v>
      </c>
      <c r="B589" s="112">
        <v>977</v>
      </c>
      <c r="C589" s="133">
        <v>7</v>
      </c>
      <c r="D589" s="133">
        <v>1</v>
      </c>
      <c r="E589" s="111" t="s">
        <v>486</v>
      </c>
      <c r="F589" s="110" t="s">
        <v>113</v>
      </c>
      <c r="G589" s="203">
        <v>15571.37</v>
      </c>
      <c r="H589" s="203">
        <f>H590</f>
        <v>5548.6</v>
      </c>
      <c r="I589" s="202">
        <f t="shared" si="9"/>
        <v>35.633345042857499</v>
      </c>
      <c r="J589" s="109"/>
    </row>
    <row r="590" spans="1:10" ht="12" customHeight="1">
      <c r="A590" s="142" t="s">
        <v>112</v>
      </c>
      <c r="B590" s="112">
        <v>977</v>
      </c>
      <c r="C590" s="133">
        <v>7</v>
      </c>
      <c r="D590" s="133">
        <v>1</v>
      </c>
      <c r="E590" s="111" t="s">
        <v>486</v>
      </c>
      <c r="F590" s="110" t="s">
        <v>111</v>
      </c>
      <c r="G590" s="203">
        <v>15571.37</v>
      </c>
      <c r="H590" s="203">
        <v>5548.6</v>
      </c>
      <c r="I590" s="202">
        <f t="shared" si="9"/>
        <v>35.633345042857499</v>
      </c>
      <c r="J590" s="109"/>
    </row>
    <row r="591" spans="1:10" ht="42.75" customHeight="1">
      <c r="A591" s="142" t="s">
        <v>110</v>
      </c>
      <c r="B591" s="112">
        <v>977</v>
      </c>
      <c r="C591" s="133">
        <v>7</v>
      </c>
      <c r="D591" s="133">
        <v>1</v>
      </c>
      <c r="E591" s="111" t="s">
        <v>486</v>
      </c>
      <c r="F591" s="110" t="s">
        <v>109</v>
      </c>
      <c r="G591" s="203">
        <v>15571.37</v>
      </c>
      <c r="H591" s="203">
        <v>5548.6</v>
      </c>
      <c r="I591" s="202">
        <f t="shared" si="9"/>
        <v>35.633345042857499</v>
      </c>
      <c r="J591" s="109"/>
    </row>
    <row r="592" spans="1:10" ht="21.75" customHeight="1">
      <c r="A592" s="142" t="s">
        <v>266</v>
      </c>
      <c r="B592" s="112">
        <v>977</v>
      </c>
      <c r="C592" s="133">
        <v>7</v>
      </c>
      <c r="D592" s="133">
        <v>1</v>
      </c>
      <c r="E592" s="111" t="s">
        <v>623</v>
      </c>
      <c r="F592" s="110">
        <v>0</v>
      </c>
      <c r="G592" s="203">
        <v>21619.14</v>
      </c>
      <c r="H592" s="203"/>
      <c r="I592" s="202">
        <f t="shared" si="9"/>
        <v>0</v>
      </c>
      <c r="J592" s="109"/>
    </row>
    <row r="593" spans="1:10" ht="21.75" customHeight="1">
      <c r="A593" s="142" t="s">
        <v>114</v>
      </c>
      <c r="B593" s="112">
        <v>977</v>
      </c>
      <c r="C593" s="133">
        <v>7</v>
      </c>
      <c r="D593" s="133">
        <v>1</v>
      </c>
      <c r="E593" s="111" t="s">
        <v>623</v>
      </c>
      <c r="F593" s="110" t="s">
        <v>113</v>
      </c>
      <c r="G593" s="203">
        <v>21619.14</v>
      </c>
      <c r="H593" s="203"/>
      <c r="I593" s="202">
        <f t="shared" ref="I593:I656" si="10">H593/G593*100</f>
        <v>0</v>
      </c>
      <c r="J593" s="109"/>
    </row>
    <row r="594" spans="1:10" ht="12" customHeight="1">
      <c r="A594" s="142" t="s">
        <v>112</v>
      </c>
      <c r="B594" s="112">
        <v>977</v>
      </c>
      <c r="C594" s="133">
        <v>7</v>
      </c>
      <c r="D594" s="133">
        <v>1</v>
      </c>
      <c r="E594" s="111" t="s">
        <v>623</v>
      </c>
      <c r="F594" s="110" t="s">
        <v>111</v>
      </c>
      <c r="G594" s="203">
        <v>21619.14</v>
      </c>
      <c r="H594" s="203"/>
      <c r="I594" s="202">
        <f t="shared" si="10"/>
        <v>0</v>
      </c>
      <c r="J594" s="109"/>
    </row>
    <row r="595" spans="1:10" ht="42.75" customHeight="1">
      <c r="A595" s="142" t="s">
        <v>110</v>
      </c>
      <c r="B595" s="112">
        <v>977</v>
      </c>
      <c r="C595" s="133">
        <v>7</v>
      </c>
      <c r="D595" s="133">
        <v>1</v>
      </c>
      <c r="E595" s="111" t="s">
        <v>623</v>
      </c>
      <c r="F595" s="110" t="s">
        <v>109</v>
      </c>
      <c r="G595" s="203">
        <v>21619.14</v>
      </c>
      <c r="H595" s="203"/>
      <c r="I595" s="202">
        <f t="shared" si="10"/>
        <v>0</v>
      </c>
      <c r="J595" s="109"/>
    </row>
    <row r="596" spans="1:10" ht="21.75" customHeight="1">
      <c r="A596" s="142" t="s">
        <v>152</v>
      </c>
      <c r="B596" s="112">
        <v>977</v>
      </c>
      <c r="C596" s="133">
        <v>7</v>
      </c>
      <c r="D596" s="133">
        <v>1</v>
      </c>
      <c r="E596" s="111" t="s">
        <v>229</v>
      </c>
      <c r="F596" s="110">
        <v>0</v>
      </c>
      <c r="G596" s="203">
        <v>5804.0550000000003</v>
      </c>
      <c r="H596" s="203">
        <f>H597</f>
        <v>2671.4</v>
      </c>
      <c r="I596" s="202">
        <f t="shared" si="10"/>
        <v>46.026441858321462</v>
      </c>
      <c r="J596" s="109"/>
    </row>
    <row r="597" spans="1:10" ht="21.75" customHeight="1">
      <c r="A597" s="142" t="s">
        <v>114</v>
      </c>
      <c r="B597" s="112">
        <v>977</v>
      </c>
      <c r="C597" s="133">
        <v>7</v>
      </c>
      <c r="D597" s="133">
        <v>1</v>
      </c>
      <c r="E597" s="111" t="s">
        <v>229</v>
      </c>
      <c r="F597" s="110" t="s">
        <v>113</v>
      </c>
      <c r="G597" s="203">
        <v>5804.0550000000003</v>
      </c>
      <c r="H597" s="203">
        <f>H598+H600</f>
        <v>2671.4</v>
      </c>
      <c r="I597" s="202">
        <f t="shared" si="10"/>
        <v>46.026441858321462</v>
      </c>
      <c r="J597" s="109"/>
    </row>
    <row r="598" spans="1:10" ht="12" customHeight="1">
      <c r="A598" s="142" t="s">
        <v>112</v>
      </c>
      <c r="B598" s="112">
        <v>977</v>
      </c>
      <c r="C598" s="133">
        <v>7</v>
      </c>
      <c r="D598" s="133">
        <v>1</v>
      </c>
      <c r="E598" s="111" t="s">
        <v>229</v>
      </c>
      <c r="F598" s="110" t="s">
        <v>111</v>
      </c>
      <c r="G598" s="203">
        <v>2229.94</v>
      </c>
      <c r="H598" s="203">
        <v>730.6</v>
      </c>
      <c r="I598" s="202">
        <f t="shared" si="10"/>
        <v>32.763213360000719</v>
      </c>
      <c r="J598" s="109"/>
    </row>
    <row r="599" spans="1:10" ht="42.75" customHeight="1">
      <c r="A599" s="142" t="s">
        <v>110</v>
      </c>
      <c r="B599" s="112">
        <v>977</v>
      </c>
      <c r="C599" s="133">
        <v>7</v>
      </c>
      <c r="D599" s="133">
        <v>1</v>
      </c>
      <c r="E599" s="111" t="s">
        <v>229</v>
      </c>
      <c r="F599" s="110" t="s">
        <v>109</v>
      </c>
      <c r="G599" s="203">
        <v>2229.94</v>
      </c>
      <c r="H599" s="203">
        <v>730.6</v>
      </c>
      <c r="I599" s="202">
        <f t="shared" si="10"/>
        <v>32.763213360000719</v>
      </c>
      <c r="J599" s="109"/>
    </row>
    <row r="600" spans="1:10" ht="12" customHeight="1">
      <c r="A600" s="142" t="s">
        <v>208</v>
      </c>
      <c r="B600" s="112">
        <v>977</v>
      </c>
      <c r="C600" s="133">
        <v>7</v>
      </c>
      <c r="D600" s="133">
        <v>1</v>
      </c>
      <c r="E600" s="111" t="s">
        <v>229</v>
      </c>
      <c r="F600" s="110" t="s">
        <v>207</v>
      </c>
      <c r="G600" s="203">
        <v>3574.1149999999998</v>
      </c>
      <c r="H600" s="203">
        <v>1940.8</v>
      </c>
      <c r="I600" s="202">
        <f t="shared" si="10"/>
        <v>54.301554370802286</v>
      </c>
      <c r="J600" s="109"/>
    </row>
    <row r="601" spans="1:10" ht="42.75" customHeight="1">
      <c r="A601" s="142" t="s">
        <v>206</v>
      </c>
      <c r="B601" s="112">
        <v>977</v>
      </c>
      <c r="C601" s="133">
        <v>7</v>
      </c>
      <c r="D601" s="133">
        <v>1</v>
      </c>
      <c r="E601" s="111" t="s">
        <v>229</v>
      </c>
      <c r="F601" s="110" t="s">
        <v>204</v>
      </c>
      <c r="G601" s="203">
        <v>3574.1149999999998</v>
      </c>
      <c r="H601" s="203">
        <v>1940.8</v>
      </c>
      <c r="I601" s="202">
        <f t="shared" si="10"/>
        <v>54.301554370802286</v>
      </c>
      <c r="J601" s="109"/>
    </row>
    <row r="602" spans="1:10" ht="63.75" customHeight="1">
      <c r="A602" s="142" t="s">
        <v>228</v>
      </c>
      <c r="B602" s="112">
        <v>977</v>
      </c>
      <c r="C602" s="133">
        <v>7</v>
      </c>
      <c r="D602" s="133">
        <v>1</v>
      </c>
      <c r="E602" s="111" t="s">
        <v>227</v>
      </c>
      <c r="F602" s="110">
        <v>0</v>
      </c>
      <c r="G602" s="203">
        <v>78697</v>
      </c>
      <c r="H602" s="203">
        <f>H603</f>
        <v>21805.699999999997</v>
      </c>
      <c r="I602" s="202">
        <f t="shared" si="10"/>
        <v>27.708425988284173</v>
      </c>
      <c r="J602" s="109"/>
    </row>
    <row r="603" spans="1:10" ht="21.75" customHeight="1">
      <c r="A603" s="142" t="s">
        <v>114</v>
      </c>
      <c r="B603" s="112">
        <v>977</v>
      </c>
      <c r="C603" s="133">
        <v>7</v>
      </c>
      <c r="D603" s="133">
        <v>1</v>
      </c>
      <c r="E603" s="111" t="s">
        <v>227</v>
      </c>
      <c r="F603" s="110" t="s">
        <v>113</v>
      </c>
      <c r="G603" s="203">
        <v>78697</v>
      </c>
      <c r="H603" s="203">
        <f>H604+H606</f>
        <v>21805.699999999997</v>
      </c>
      <c r="I603" s="202">
        <f t="shared" si="10"/>
        <v>27.708425988284173</v>
      </c>
      <c r="J603" s="109"/>
    </row>
    <row r="604" spans="1:10" ht="12" customHeight="1">
      <c r="A604" s="142" t="s">
        <v>112</v>
      </c>
      <c r="B604" s="112">
        <v>977</v>
      </c>
      <c r="C604" s="133">
        <v>7</v>
      </c>
      <c r="D604" s="133">
        <v>1</v>
      </c>
      <c r="E604" s="111" t="s">
        <v>227</v>
      </c>
      <c r="F604" s="110" t="s">
        <v>111</v>
      </c>
      <c r="G604" s="203">
        <v>29211.33</v>
      </c>
      <c r="H604" s="203">
        <v>9062.4</v>
      </c>
      <c r="I604" s="202">
        <f t="shared" si="10"/>
        <v>31.023578864776098</v>
      </c>
      <c r="J604" s="109"/>
    </row>
    <row r="605" spans="1:10" ht="42.75" customHeight="1">
      <c r="A605" s="142" t="s">
        <v>110</v>
      </c>
      <c r="B605" s="112">
        <v>977</v>
      </c>
      <c r="C605" s="133">
        <v>7</v>
      </c>
      <c r="D605" s="133">
        <v>1</v>
      </c>
      <c r="E605" s="111" t="s">
        <v>227</v>
      </c>
      <c r="F605" s="110" t="s">
        <v>109</v>
      </c>
      <c r="G605" s="203">
        <v>29211.33</v>
      </c>
      <c r="H605" s="203">
        <v>9062.4</v>
      </c>
      <c r="I605" s="202">
        <f t="shared" si="10"/>
        <v>31.023578864776098</v>
      </c>
      <c r="J605" s="109"/>
    </row>
    <row r="606" spans="1:10" ht="12" customHeight="1">
      <c r="A606" s="142" t="s">
        <v>208</v>
      </c>
      <c r="B606" s="112">
        <v>977</v>
      </c>
      <c r="C606" s="133">
        <v>7</v>
      </c>
      <c r="D606" s="133">
        <v>1</v>
      </c>
      <c r="E606" s="111" t="s">
        <v>227</v>
      </c>
      <c r="F606" s="110" t="s">
        <v>207</v>
      </c>
      <c r="G606" s="203">
        <v>49485.67</v>
      </c>
      <c r="H606" s="203">
        <v>12743.3</v>
      </c>
      <c r="I606" s="202">
        <f t="shared" si="10"/>
        <v>25.751495331880925</v>
      </c>
      <c r="J606" s="109"/>
    </row>
    <row r="607" spans="1:10" ht="42.75" customHeight="1">
      <c r="A607" s="142" t="s">
        <v>206</v>
      </c>
      <c r="B607" s="112">
        <v>977</v>
      </c>
      <c r="C607" s="133">
        <v>7</v>
      </c>
      <c r="D607" s="133">
        <v>1</v>
      </c>
      <c r="E607" s="111" t="s">
        <v>227</v>
      </c>
      <c r="F607" s="110" t="s">
        <v>204</v>
      </c>
      <c r="G607" s="203">
        <v>49485.67</v>
      </c>
      <c r="H607" s="203">
        <v>12743.3</v>
      </c>
      <c r="I607" s="202">
        <f t="shared" si="10"/>
        <v>25.751495331880925</v>
      </c>
      <c r="J607" s="109"/>
    </row>
    <row r="608" spans="1:10" ht="21.75" customHeight="1">
      <c r="A608" s="142" t="s">
        <v>407</v>
      </c>
      <c r="B608" s="112">
        <v>977</v>
      </c>
      <c r="C608" s="133">
        <v>7</v>
      </c>
      <c r="D608" s="133">
        <v>1</v>
      </c>
      <c r="E608" s="111" t="s">
        <v>406</v>
      </c>
      <c r="F608" s="110">
        <v>0</v>
      </c>
      <c r="G608" s="203">
        <v>534.5</v>
      </c>
      <c r="H608" s="203"/>
      <c r="I608" s="202">
        <f t="shared" si="10"/>
        <v>0</v>
      </c>
      <c r="J608" s="109"/>
    </row>
    <row r="609" spans="1:10" ht="12" customHeight="1">
      <c r="A609" s="142" t="s">
        <v>405</v>
      </c>
      <c r="B609" s="112">
        <v>977</v>
      </c>
      <c r="C609" s="133">
        <v>7</v>
      </c>
      <c r="D609" s="133">
        <v>1</v>
      </c>
      <c r="E609" s="111" t="s">
        <v>404</v>
      </c>
      <c r="F609" s="110">
        <v>0</v>
      </c>
      <c r="G609" s="203">
        <v>534.5</v>
      </c>
      <c r="H609" s="203"/>
      <c r="I609" s="202">
        <f t="shared" si="10"/>
        <v>0</v>
      </c>
      <c r="J609" s="109"/>
    </row>
    <row r="610" spans="1:10" ht="21.75" customHeight="1">
      <c r="A610" s="142" t="s">
        <v>226</v>
      </c>
      <c r="B610" s="112">
        <v>977</v>
      </c>
      <c r="C610" s="133">
        <v>7</v>
      </c>
      <c r="D610" s="133">
        <v>1</v>
      </c>
      <c r="E610" s="111" t="s">
        <v>485</v>
      </c>
      <c r="F610" s="110">
        <v>0</v>
      </c>
      <c r="G610" s="203">
        <v>534.5</v>
      </c>
      <c r="H610" s="203"/>
      <c r="I610" s="202">
        <f t="shared" si="10"/>
        <v>0</v>
      </c>
      <c r="J610" s="109"/>
    </row>
    <row r="611" spans="1:10" ht="21.75" customHeight="1">
      <c r="A611" s="142" t="s">
        <v>114</v>
      </c>
      <c r="B611" s="112">
        <v>977</v>
      </c>
      <c r="C611" s="133">
        <v>7</v>
      </c>
      <c r="D611" s="133">
        <v>1</v>
      </c>
      <c r="E611" s="111" t="s">
        <v>485</v>
      </c>
      <c r="F611" s="110" t="s">
        <v>113</v>
      </c>
      <c r="G611" s="203">
        <v>534.5</v>
      </c>
      <c r="H611" s="203"/>
      <c r="I611" s="202">
        <f t="shared" si="10"/>
        <v>0</v>
      </c>
      <c r="J611" s="109"/>
    </row>
    <row r="612" spans="1:10" ht="12" customHeight="1">
      <c r="A612" s="142" t="s">
        <v>112</v>
      </c>
      <c r="B612" s="112">
        <v>977</v>
      </c>
      <c r="C612" s="133">
        <v>7</v>
      </c>
      <c r="D612" s="133">
        <v>1</v>
      </c>
      <c r="E612" s="111" t="s">
        <v>485</v>
      </c>
      <c r="F612" s="110" t="s">
        <v>111</v>
      </c>
      <c r="G612" s="203">
        <v>534.5</v>
      </c>
      <c r="H612" s="203"/>
      <c r="I612" s="202">
        <f t="shared" si="10"/>
        <v>0</v>
      </c>
      <c r="J612" s="109"/>
    </row>
    <row r="613" spans="1:10" ht="12" customHeight="1">
      <c r="A613" s="142" t="s">
        <v>603</v>
      </c>
      <c r="B613" s="112">
        <v>977</v>
      </c>
      <c r="C613" s="133">
        <v>7</v>
      </c>
      <c r="D613" s="133">
        <v>1</v>
      </c>
      <c r="E613" s="111" t="s">
        <v>485</v>
      </c>
      <c r="F613" s="110" t="s">
        <v>602</v>
      </c>
      <c r="G613" s="203">
        <v>534.5</v>
      </c>
      <c r="H613" s="203"/>
      <c r="I613" s="202">
        <f t="shared" si="10"/>
        <v>0</v>
      </c>
      <c r="J613" s="109"/>
    </row>
    <row r="614" spans="1:10" ht="21.75" customHeight="1">
      <c r="A614" s="142" t="s">
        <v>407</v>
      </c>
      <c r="B614" s="112">
        <v>977</v>
      </c>
      <c r="C614" s="133">
        <v>7</v>
      </c>
      <c r="D614" s="133">
        <v>1</v>
      </c>
      <c r="E614" s="111" t="s">
        <v>406</v>
      </c>
      <c r="F614" s="110">
        <v>0</v>
      </c>
      <c r="G614" s="203">
        <v>232</v>
      </c>
      <c r="H614" s="203">
        <v>8.3000000000000007</v>
      </c>
      <c r="I614" s="202">
        <f t="shared" si="10"/>
        <v>3.577586206896552</v>
      </c>
      <c r="J614" s="109"/>
    </row>
    <row r="615" spans="1:10" ht="21.75" customHeight="1">
      <c r="A615" s="142" t="s">
        <v>481</v>
      </c>
      <c r="B615" s="112">
        <v>977</v>
      </c>
      <c r="C615" s="133">
        <v>7</v>
      </c>
      <c r="D615" s="133">
        <v>1</v>
      </c>
      <c r="E615" s="111" t="s">
        <v>480</v>
      </c>
      <c r="F615" s="110">
        <v>0</v>
      </c>
      <c r="G615" s="203">
        <v>232</v>
      </c>
      <c r="H615" s="203">
        <v>8.3000000000000007</v>
      </c>
      <c r="I615" s="202">
        <f t="shared" si="10"/>
        <v>3.577586206896552</v>
      </c>
      <c r="J615" s="109"/>
    </row>
    <row r="616" spans="1:10" ht="12" customHeight="1">
      <c r="A616" s="142" t="s">
        <v>477</v>
      </c>
      <c r="B616" s="112">
        <v>977</v>
      </c>
      <c r="C616" s="133">
        <v>7</v>
      </c>
      <c r="D616" s="133">
        <v>1</v>
      </c>
      <c r="E616" s="111" t="s">
        <v>248</v>
      </c>
      <c r="F616" s="110">
        <v>0</v>
      </c>
      <c r="G616" s="203">
        <v>232</v>
      </c>
      <c r="H616" s="203">
        <v>8.3000000000000007</v>
      </c>
      <c r="I616" s="202">
        <f t="shared" si="10"/>
        <v>3.577586206896552</v>
      </c>
      <c r="J616" s="109"/>
    </row>
    <row r="617" spans="1:10" ht="21.75" customHeight="1">
      <c r="A617" s="142" t="s">
        <v>114</v>
      </c>
      <c r="B617" s="112">
        <v>977</v>
      </c>
      <c r="C617" s="133">
        <v>7</v>
      </c>
      <c r="D617" s="133">
        <v>1</v>
      </c>
      <c r="E617" s="111" t="s">
        <v>248</v>
      </c>
      <c r="F617" s="110" t="s">
        <v>113</v>
      </c>
      <c r="G617" s="203">
        <v>232</v>
      </c>
      <c r="H617" s="203">
        <v>8.3000000000000007</v>
      </c>
      <c r="I617" s="202">
        <f t="shared" si="10"/>
        <v>3.577586206896552</v>
      </c>
      <c r="J617" s="109"/>
    </row>
    <row r="618" spans="1:10" ht="12" customHeight="1">
      <c r="A618" s="142" t="s">
        <v>112</v>
      </c>
      <c r="B618" s="112">
        <v>977</v>
      </c>
      <c r="C618" s="133">
        <v>7</v>
      </c>
      <c r="D618" s="133">
        <v>1</v>
      </c>
      <c r="E618" s="111" t="s">
        <v>248</v>
      </c>
      <c r="F618" s="110" t="s">
        <v>111</v>
      </c>
      <c r="G618" s="203">
        <v>232</v>
      </c>
      <c r="H618" s="203">
        <v>8.3000000000000007</v>
      </c>
      <c r="I618" s="202">
        <f t="shared" si="10"/>
        <v>3.577586206896552</v>
      </c>
      <c r="J618" s="109"/>
    </row>
    <row r="619" spans="1:10" ht="42.75" customHeight="1">
      <c r="A619" s="142" t="s">
        <v>110</v>
      </c>
      <c r="B619" s="112">
        <v>977</v>
      </c>
      <c r="C619" s="133">
        <v>7</v>
      </c>
      <c r="D619" s="133">
        <v>1</v>
      </c>
      <c r="E619" s="111" t="s">
        <v>248</v>
      </c>
      <c r="F619" s="110" t="s">
        <v>109</v>
      </c>
      <c r="G619" s="203">
        <v>232</v>
      </c>
      <c r="H619" s="203">
        <v>8.3000000000000007</v>
      </c>
      <c r="I619" s="202">
        <f t="shared" si="10"/>
        <v>3.577586206896552</v>
      </c>
      <c r="J619" s="109"/>
    </row>
    <row r="620" spans="1:10" ht="21.75" customHeight="1">
      <c r="A620" s="142" t="s">
        <v>407</v>
      </c>
      <c r="B620" s="112">
        <v>977</v>
      </c>
      <c r="C620" s="133">
        <v>7</v>
      </c>
      <c r="D620" s="133">
        <v>1</v>
      </c>
      <c r="E620" s="111" t="s">
        <v>406</v>
      </c>
      <c r="F620" s="110">
        <v>0</v>
      </c>
      <c r="G620" s="203">
        <v>170</v>
      </c>
      <c r="H620" s="203"/>
      <c r="I620" s="202">
        <f t="shared" si="10"/>
        <v>0</v>
      </c>
      <c r="J620" s="109"/>
    </row>
    <row r="621" spans="1:10" ht="32.25" customHeight="1">
      <c r="A621" s="142" t="s">
        <v>476</v>
      </c>
      <c r="B621" s="112">
        <v>977</v>
      </c>
      <c r="C621" s="133">
        <v>7</v>
      </c>
      <c r="D621" s="133">
        <v>1</v>
      </c>
      <c r="E621" s="111" t="s">
        <v>475</v>
      </c>
      <c r="F621" s="110">
        <v>0</v>
      </c>
      <c r="G621" s="203">
        <v>170</v>
      </c>
      <c r="H621" s="203"/>
      <c r="I621" s="202">
        <f t="shared" si="10"/>
        <v>0</v>
      </c>
      <c r="J621" s="109"/>
    </row>
    <row r="622" spans="1:10" ht="12" customHeight="1">
      <c r="A622" s="142" t="s">
        <v>384</v>
      </c>
      <c r="B622" s="112">
        <v>977</v>
      </c>
      <c r="C622" s="133">
        <v>7</v>
      </c>
      <c r="D622" s="133">
        <v>1</v>
      </c>
      <c r="E622" s="111" t="s">
        <v>474</v>
      </c>
      <c r="F622" s="110">
        <v>0</v>
      </c>
      <c r="G622" s="203">
        <v>170</v>
      </c>
      <c r="H622" s="203"/>
      <c r="I622" s="202">
        <f t="shared" si="10"/>
        <v>0</v>
      </c>
      <c r="J622" s="109"/>
    </row>
    <row r="623" spans="1:10" ht="21.75" customHeight="1">
      <c r="A623" s="142" t="s">
        <v>114</v>
      </c>
      <c r="B623" s="112">
        <v>977</v>
      </c>
      <c r="C623" s="133">
        <v>7</v>
      </c>
      <c r="D623" s="133">
        <v>1</v>
      </c>
      <c r="E623" s="111" t="s">
        <v>474</v>
      </c>
      <c r="F623" s="110" t="s">
        <v>113</v>
      </c>
      <c r="G623" s="203">
        <v>170</v>
      </c>
      <c r="H623" s="203"/>
      <c r="I623" s="202">
        <f t="shared" si="10"/>
        <v>0</v>
      </c>
      <c r="J623" s="109"/>
    </row>
    <row r="624" spans="1:10" ht="12" customHeight="1">
      <c r="A624" s="142" t="s">
        <v>112</v>
      </c>
      <c r="B624" s="112">
        <v>977</v>
      </c>
      <c r="C624" s="133">
        <v>7</v>
      </c>
      <c r="D624" s="133">
        <v>1</v>
      </c>
      <c r="E624" s="111" t="s">
        <v>474</v>
      </c>
      <c r="F624" s="110" t="s">
        <v>111</v>
      </c>
      <c r="G624" s="203">
        <v>170</v>
      </c>
      <c r="H624" s="203"/>
      <c r="I624" s="202">
        <f t="shared" si="10"/>
        <v>0</v>
      </c>
      <c r="J624" s="109"/>
    </row>
    <row r="625" spans="1:10" ht="42.75" customHeight="1">
      <c r="A625" s="142" t="s">
        <v>110</v>
      </c>
      <c r="B625" s="112">
        <v>977</v>
      </c>
      <c r="C625" s="133">
        <v>7</v>
      </c>
      <c r="D625" s="133">
        <v>1</v>
      </c>
      <c r="E625" s="111" t="s">
        <v>474</v>
      </c>
      <c r="F625" s="110" t="s">
        <v>109</v>
      </c>
      <c r="G625" s="203">
        <v>170</v>
      </c>
      <c r="H625" s="203"/>
      <c r="I625" s="202">
        <f t="shared" si="10"/>
        <v>0</v>
      </c>
      <c r="J625" s="109"/>
    </row>
    <row r="626" spans="1:10" ht="12" customHeight="1">
      <c r="A626" s="142" t="s">
        <v>225</v>
      </c>
      <c r="B626" s="112">
        <v>977</v>
      </c>
      <c r="C626" s="133">
        <v>7</v>
      </c>
      <c r="D626" s="133">
        <v>2</v>
      </c>
      <c r="E626" s="111">
        <v>0</v>
      </c>
      <c r="F626" s="110">
        <v>0</v>
      </c>
      <c r="G626" s="203">
        <v>342877.01199999999</v>
      </c>
      <c r="H626" s="203">
        <f>H627+H641+H667+H679</f>
        <v>90250.6</v>
      </c>
      <c r="I626" s="202">
        <f t="shared" si="10"/>
        <v>26.321566288031001</v>
      </c>
      <c r="J626" s="109"/>
    </row>
    <row r="627" spans="1:10" ht="21.75" customHeight="1">
      <c r="A627" s="142" t="s">
        <v>407</v>
      </c>
      <c r="B627" s="112">
        <v>977</v>
      </c>
      <c r="C627" s="133">
        <v>7</v>
      </c>
      <c r="D627" s="133">
        <v>2</v>
      </c>
      <c r="E627" s="111" t="s">
        <v>406</v>
      </c>
      <c r="F627" s="110">
        <v>0</v>
      </c>
      <c r="G627" s="203">
        <v>14646.966</v>
      </c>
      <c r="H627" s="203">
        <f>H628</f>
        <v>4959.7000000000007</v>
      </c>
      <c r="I627" s="202">
        <f t="shared" si="10"/>
        <v>33.861620215408436</v>
      </c>
      <c r="J627" s="109"/>
    </row>
    <row r="628" spans="1:10" ht="12" customHeight="1">
      <c r="A628" s="142" t="s">
        <v>422</v>
      </c>
      <c r="B628" s="112">
        <v>977</v>
      </c>
      <c r="C628" s="133">
        <v>7</v>
      </c>
      <c r="D628" s="133">
        <v>2</v>
      </c>
      <c r="E628" s="111" t="s">
        <v>421</v>
      </c>
      <c r="F628" s="110">
        <v>0</v>
      </c>
      <c r="G628" s="203">
        <v>14646.966</v>
      </c>
      <c r="H628" s="203">
        <f>H629+H633</f>
        <v>4959.7000000000007</v>
      </c>
      <c r="I628" s="202">
        <f t="shared" si="10"/>
        <v>33.861620215408436</v>
      </c>
      <c r="J628" s="109"/>
    </row>
    <row r="629" spans="1:10" ht="21.75" customHeight="1">
      <c r="A629" s="142" t="s">
        <v>211</v>
      </c>
      <c r="B629" s="112">
        <v>977</v>
      </c>
      <c r="C629" s="133">
        <v>7</v>
      </c>
      <c r="D629" s="133">
        <v>2</v>
      </c>
      <c r="E629" s="111" t="s">
        <v>224</v>
      </c>
      <c r="F629" s="110">
        <v>0</v>
      </c>
      <c r="G629" s="203">
        <v>6213</v>
      </c>
      <c r="H629" s="203">
        <v>2517.3000000000002</v>
      </c>
      <c r="I629" s="202">
        <f t="shared" si="10"/>
        <v>40.516658619024632</v>
      </c>
      <c r="J629" s="109"/>
    </row>
    <row r="630" spans="1:10" ht="21.75" customHeight="1">
      <c r="A630" s="142" t="s">
        <v>114</v>
      </c>
      <c r="B630" s="112">
        <v>977</v>
      </c>
      <c r="C630" s="133">
        <v>7</v>
      </c>
      <c r="D630" s="133">
        <v>2</v>
      </c>
      <c r="E630" s="111" t="s">
        <v>224</v>
      </c>
      <c r="F630" s="110" t="s">
        <v>113</v>
      </c>
      <c r="G630" s="203">
        <v>6213</v>
      </c>
      <c r="H630" s="203">
        <v>2517.3000000000002</v>
      </c>
      <c r="I630" s="202">
        <f t="shared" si="10"/>
        <v>40.516658619024632</v>
      </c>
      <c r="J630" s="109"/>
    </row>
    <row r="631" spans="1:10" ht="12" customHeight="1">
      <c r="A631" s="142" t="s">
        <v>112</v>
      </c>
      <c r="B631" s="112">
        <v>977</v>
      </c>
      <c r="C631" s="133">
        <v>7</v>
      </c>
      <c r="D631" s="133">
        <v>2</v>
      </c>
      <c r="E631" s="111" t="s">
        <v>224</v>
      </c>
      <c r="F631" s="110" t="s">
        <v>111</v>
      </c>
      <c r="G631" s="203">
        <v>6213</v>
      </c>
      <c r="H631" s="203">
        <v>2517.3000000000002</v>
      </c>
      <c r="I631" s="202">
        <f t="shared" si="10"/>
        <v>40.516658619024632</v>
      </c>
      <c r="J631" s="109"/>
    </row>
    <row r="632" spans="1:10" ht="42.75" customHeight="1">
      <c r="A632" s="142" t="s">
        <v>110</v>
      </c>
      <c r="B632" s="112">
        <v>977</v>
      </c>
      <c r="C632" s="133">
        <v>7</v>
      </c>
      <c r="D632" s="133">
        <v>2</v>
      </c>
      <c r="E632" s="111" t="s">
        <v>224</v>
      </c>
      <c r="F632" s="110" t="s">
        <v>109</v>
      </c>
      <c r="G632" s="203">
        <v>6213</v>
      </c>
      <c r="H632" s="203">
        <v>2517.3000000000002</v>
      </c>
      <c r="I632" s="202">
        <f t="shared" si="10"/>
        <v>40.516658619024632</v>
      </c>
      <c r="J632" s="109"/>
    </row>
    <row r="633" spans="1:10" ht="21.75" customHeight="1">
      <c r="A633" s="142" t="s">
        <v>156</v>
      </c>
      <c r="B633" s="112">
        <v>977</v>
      </c>
      <c r="C633" s="133">
        <v>7</v>
      </c>
      <c r="D633" s="133">
        <v>2</v>
      </c>
      <c r="E633" s="111" t="s">
        <v>223</v>
      </c>
      <c r="F633" s="110">
        <v>0</v>
      </c>
      <c r="G633" s="203">
        <v>8394.9599999999991</v>
      </c>
      <c r="H633" s="203">
        <v>2442.4</v>
      </c>
      <c r="I633" s="202">
        <f t="shared" si="10"/>
        <v>29.093646664188995</v>
      </c>
      <c r="J633" s="109"/>
    </row>
    <row r="634" spans="1:10" ht="21.75" customHeight="1">
      <c r="A634" s="142" t="s">
        <v>114</v>
      </c>
      <c r="B634" s="112">
        <v>977</v>
      </c>
      <c r="C634" s="133">
        <v>7</v>
      </c>
      <c r="D634" s="133">
        <v>2</v>
      </c>
      <c r="E634" s="111" t="s">
        <v>223</v>
      </c>
      <c r="F634" s="110" t="s">
        <v>113</v>
      </c>
      <c r="G634" s="203">
        <v>8394.9599999999991</v>
      </c>
      <c r="H634" s="203">
        <v>2442.4</v>
      </c>
      <c r="I634" s="202">
        <f t="shared" si="10"/>
        <v>29.093646664188995</v>
      </c>
      <c r="J634" s="109"/>
    </row>
    <row r="635" spans="1:10" ht="12" customHeight="1">
      <c r="A635" s="142" t="s">
        <v>112</v>
      </c>
      <c r="B635" s="112">
        <v>977</v>
      </c>
      <c r="C635" s="133">
        <v>7</v>
      </c>
      <c r="D635" s="133">
        <v>2</v>
      </c>
      <c r="E635" s="111" t="s">
        <v>223</v>
      </c>
      <c r="F635" s="110" t="s">
        <v>111</v>
      </c>
      <c r="G635" s="203">
        <v>8394.9599999999991</v>
      </c>
      <c r="H635" s="203">
        <v>2442.4</v>
      </c>
      <c r="I635" s="202">
        <f t="shared" si="10"/>
        <v>29.093646664188995</v>
      </c>
      <c r="J635" s="109"/>
    </row>
    <row r="636" spans="1:10" ht="42.75" customHeight="1">
      <c r="A636" s="142" t="s">
        <v>110</v>
      </c>
      <c r="B636" s="112">
        <v>977</v>
      </c>
      <c r="C636" s="133">
        <v>7</v>
      </c>
      <c r="D636" s="133">
        <v>2</v>
      </c>
      <c r="E636" s="111" t="s">
        <v>223</v>
      </c>
      <c r="F636" s="110" t="s">
        <v>109</v>
      </c>
      <c r="G636" s="203">
        <v>8394.9599999999991</v>
      </c>
      <c r="H636" s="203">
        <v>2442.4</v>
      </c>
      <c r="I636" s="202">
        <f t="shared" si="10"/>
        <v>29.093646664188995</v>
      </c>
      <c r="J636" s="109"/>
    </row>
    <row r="637" spans="1:10" ht="32.25" customHeight="1">
      <c r="A637" s="142" t="s">
        <v>222</v>
      </c>
      <c r="B637" s="112">
        <v>977</v>
      </c>
      <c r="C637" s="133">
        <v>7</v>
      </c>
      <c r="D637" s="133">
        <v>2</v>
      </c>
      <c r="E637" s="111" t="s">
        <v>221</v>
      </c>
      <c r="F637" s="110">
        <v>0</v>
      </c>
      <c r="G637" s="203">
        <v>39.006</v>
      </c>
      <c r="H637" s="203"/>
      <c r="I637" s="202">
        <f t="shared" si="10"/>
        <v>0</v>
      </c>
      <c r="J637" s="109"/>
    </row>
    <row r="638" spans="1:10" ht="21.75" customHeight="1">
      <c r="A638" s="142" t="s">
        <v>114</v>
      </c>
      <c r="B638" s="112">
        <v>977</v>
      </c>
      <c r="C638" s="133">
        <v>7</v>
      </c>
      <c r="D638" s="133">
        <v>2</v>
      </c>
      <c r="E638" s="111" t="s">
        <v>221</v>
      </c>
      <c r="F638" s="110" t="s">
        <v>113</v>
      </c>
      <c r="G638" s="203">
        <v>39.006</v>
      </c>
      <c r="H638" s="203"/>
      <c r="I638" s="202">
        <f t="shared" si="10"/>
        <v>0</v>
      </c>
      <c r="J638" s="109"/>
    </row>
    <row r="639" spans="1:10" ht="12" customHeight="1">
      <c r="A639" s="142" t="s">
        <v>112</v>
      </c>
      <c r="B639" s="112">
        <v>977</v>
      </c>
      <c r="C639" s="133">
        <v>7</v>
      </c>
      <c r="D639" s="133">
        <v>2</v>
      </c>
      <c r="E639" s="111" t="s">
        <v>221</v>
      </c>
      <c r="F639" s="110" t="s">
        <v>111</v>
      </c>
      <c r="G639" s="203">
        <v>39.006</v>
      </c>
      <c r="H639" s="203"/>
      <c r="I639" s="202">
        <f t="shared" si="10"/>
        <v>0</v>
      </c>
      <c r="J639" s="109"/>
    </row>
    <row r="640" spans="1:10" ht="42.75" customHeight="1">
      <c r="A640" s="142" t="s">
        <v>110</v>
      </c>
      <c r="B640" s="112">
        <v>977</v>
      </c>
      <c r="C640" s="133">
        <v>7</v>
      </c>
      <c r="D640" s="133">
        <v>2</v>
      </c>
      <c r="E640" s="111" t="s">
        <v>221</v>
      </c>
      <c r="F640" s="110" t="s">
        <v>109</v>
      </c>
      <c r="G640" s="203">
        <v>39.006</v>
      </c>
      <c r="H640" s="203"/>
      <c r="I640" s="202">
        <f t="shared" si="10"/>
        <v>0</v>
      </c>
      <c r="J640" s="109"/>
    </row>
    <row r="641" spans="1:10" ht="21.75" customHeight="1">
      <c r="A641" s="142" t="s">
        <v>407</v>
      </c>
      <c r="B641" s="112">
        <v>977</v>
      </c>
      <c r="C641" s="133">
        <v>7</v>
      </c>
      <c r="D641" s="133">
        <v>2</v>
      </c>
      <c r="E641" s="111" t="s">
        <v>406</v>
      </c>
      <c r="F641" s="110">
        <v>0</v>
      </c>
      <c r="G641" s="203">
        <v>325353.04599999997</v>
      </c>
      <c r="H641" s="203">
        <f>H642</f>
        <v>85102.6</v>
      </c>
      <c r="I641" s="202">
        <f t="shared" si="10"/>
        <v>26.157001154985348</v>
      </c>
      <c r="J641" s="109"/>
    </row>
    <row r="642" spans="1:10" ht="12" customHeight="1">
      <c r="A642" s="142" t="s">
        <v>422</v>
      </c>
      <c r="B642" s="112">
        <v>977</v>
      </c>
      <c r="C642" s="133">
        <v>7</v>
      </c>
      <c r="D642" s="133">
        <v>2</v>
      </c>
      <c r="E642" s="111" t="s">
        <v>421</v>
      </c>
      <c r="F642" s="110">
        <v>0</v>
      </c>
      <c r="G642" s="203">
        <v>325353.04599999997</v>
      </c>
      <c r="H642" s="203">
        <f>H643+H651</f>
        <v>85102.6</v>
      </c>
      <c r="I642" s="202">
        <f t="shared" si="10"/>
        <v>26.157001154985348</v>
      </c>
      <c r="J642" s="109"/>
    </row>
    <row r="643" spans="1:10" ht="21.75" customHeight="1">
      <c r="A643" s="142" t="s">
        <v>152</v>
      </c>
      <c r="B643" s="112">
        <v>977</v>
      </c>
      <c r="C643" s="133">
        <v>7</v>
      </c>
      <c r="D643" s="133">
        <v>2</v>
      </c>
      <c r="E643" s="111" t="s">
        <v>220</v>
      </c>
      <c r="F643" s="110">
        <v>0</v>
      </c>
      <c r="G643" s="203">
        <v>16306.745999999999</v>
      </c>
      <c r="H643" s="203">
        <v>5726.3</v>
      </c>
      <c r="I643" s="202">
        <f t="shared" si="10"/>
        <v>35.116141503645181</v>
      </c>
      <c r="J643" s="109"/>
    </row>
    <row r="644" spans="1:10" ht="21.75" customHeight="1">
      <c r="A644" s="142" t="s">
        <v>114</v>
      </c>
      <c r="B644" s="112">
        <v>977</v>
      </c>
      <c r="C644" s="133">
        <v>7</v>
      </c>
      <c r="D644" s="133">
        <v>2</v>
      </c>
      <c r="E644" s="111" t="s">
        <v>220</v>
      </c>
      <c r="F644" s="110" t="s">
        <v>113</v>
      </c>
      <c r="G644" s="203">
        <v>16306.745999999999</v>
      </c>
      <c r="H644" s="203">
        <v>5726.3</v>
      </c>
      <c r="I644" s="202">
        <f t="shared" si="10"/>
        <v>35.116141503645181</v>
      </c>
      <c r="J644" s="109"/>
    </row>
    <row r="645" spans="1:10" ht="12" customHeight="1">
      <c r="A645" s="142" t="s">
        <v>112</v>
      </c>
      <c r="B645" s="112">
        <v>977</v>
      </c>
      <c r="C645" s="133">
        <v>7</v>
      </c>
      <c r="D645" s="133">
        <v>2</v>
      </c>
      <c r="E645" s="111" t="s">
        <v>220</v>
      </c>
      <c r="F645" s="110" t="s">
        <v>111</v>
      </c>
      <c r="G645" s="203">
        <v>16306.745999999999</v>
      </c>
      <c r="H645" s="203">
        <v>5726.3</v>
      </c>
      <c r="I645" s="202">
        <f t="shared" si="10"/>
        <v>35.116141503645181</v>
      </c>
      <c r="J645" s="109"/>
    </row>
    <row r="646" spans="1:10" ht="42.75" customHeight="1">
      <c r="A646" s="142" t="s">
        <v>110</v>
      </c>
      <c r="B646" s="112">
        <v>977</v>
      </c>
      <c r="C646" s="133">
        <v>7</v>
      </c>
      <c r="D646" s="133">
        <v>2</v>
      </c>
      <c r="E646" s="111" t="s">
        <v>220</v>
      </c>
      <c r="F646" s="110" t="s">
        <v>109</v>
      </c>
      <c r="G646" s="203">
        <v>16306.745999999999</v>
      </c>
      <c r="H646" s="203">
        <v>5726.3</v>
      </c>
      <c r="I646" s="202">
        <f t="shared" si="10"/>
        <v>35.116141503645181</v>
      </c>
      <c r="J646" s="109"/>
    </row>
    <row r="647" spans="1:10" ht="32.25" customHeight="1">
      <c r="A647" s="142" t="s">
        <v>219</v>
      </c>
      <c r="B647" s="112">
        <v>977</v>
      </c>
      <c r="C647" s="133">
        <v>7</v>
      </c>
      <c r="D647" s="133">
        <v>2</v>
      </c>
      <c r="E647" s="111" t="s">
        <v>218</v>
      </c>
      <c r="F647" s="110">
        <v>0</v>
      </c>
      <c r="G647" s="203">
        <v>1313.3</v>
      </c>
      <c r="H647" s="203"/>
      <c r="I647" s="202">
        <f t="shared" si="10"/>
        <v>0</v>
      </c>
      <c r="J647" s="109"/>
    </row>
    <row r="648" spans="1:10" ht="21.75" customHeight="1">
      <c r="A648" s="142" t="s">
        <v>114</v>
      </c>
      <c r="B648" s="112">
        <v>977</v>
      </c>
      <c r="C648" s="133">
        <v>7</v>
      </c>
      <c r="D648" s="133">
        <v>2</v>
      </c>
      <c r="E648" s="111" t="s">
        <v>218</v>
      </c>
      <c r="F648" s="110" t="s">
        <v>113</v>
      </c>
      <c r="G648" s="203">
        <v>1313.3</v>
      </c>
      <c r="H648" s="203"/>
      <c r="I648" s="202">
        <f t="shared" si="10"/>
        <v>0</v>
      </c>
      <c r="J648" s="109"/>
    </row>
    <row r="649" spans="1:10" ht="12" customHeight="1">
      <c r="A649" s="142" t="s">
        <v>112</v>
      </c>
      <c r="B649" s="112">
        <v>977</v>
      </c>
      <c r="C649" s="133">
        <v>7</v>
      </c>
      <c r="D649" s="133">
        <v>2</v>
      </c>
      <c r="E649" s="111" t="s">
        <v>218</v>
      </c>
      <c r="F649" s="110" t="s">
        <v>111</v>
      </c>
      <c r="G649" s="203">
        <v>1313.3</v>
      </c>
      <c r="H649" s="203"/>
      <c r="I649" s="202">
        <f t="shared" si="10"/>
        <v>0</v>
      </c>
      <c r="J649" s="109"/>
    </row>
    <row r="650" spans="1:10" ht="42.75" customHeight="1">
      <c r="A650" s="142" t="s">
        <v>110</v>
      </c>
      <c r="B650" s="112">
        <v>977</v>
      </c>
      <c r="C650" s="133">
        <v>7</v>
      </c>
      <c r="D650" s="133">
        <v>2</v>
      </c>
      <c r="E650" s="111" t="s">
        <v>218</v>
      </c>
      <c r="F650" s="110" t="s">
        <v>109</v>
      </c>
      <c r="G650" s="203">
        <v>1313.3</v>
      </c>
      <c r="H650" s="203"/>
      <c r="I650" s="202">
        <f t="shared" si="10"/>
        <v>0</v>
      </c>
      <c r="J650" s="109"/>
    </row>
    <row r="651" spans="1:10" ht="63.75" customHeight="1">
      <c r="A651" s="142" t="s">
        <v>217</v>
      </c>
      <c r="B651" s="112">
        <v>977</v>
      </c>
      <c r="C651" s="133">
        <v>7</v>
      </c>
      <c r="D651" s="133">
        <v>2</v>
      </c>
      <c r="E651" s="111" t="s">
        <v>216</v>
      </c>
      <c r="F651" s="110">
        <v>0</v>
      </c>
      <c r="G651" s="203">
        <v>307733</v>
      </c>
      <c r="H651" s="203">
        <v>79376.3</v>
      </c>
      <c r="I651" s="202">
        <f t="shared" si="10"/>
        <v>25.793886258542308</v>
      </c>
      <c r="J651" s="109"/>
    </row>
    <row r="652" spans="1:10" ht="21.75" customHeight="1">
      <c r="A652" s="142" t="s">
        <v>114</v>
      </c>
      <c r="B652" s="112">
        <v>977</v>
      </c>
      <c r="C652" s="133">
        <v>7</v>
      </c>
      <c r="D652" s="133">
        <v>2</v>
      </c>
      <c r="E652" s="111" t="s">
        <v>216</v>
      </c>
      <c r="F652" s="110" t="s">
        <v>113</v>
      </c>
      <c r="G652" s="203">
        <v>307733</v>
      </c>
      <c r="H652" s="203">
        <v>79376.3</v>
      </c>
      <c r="I652" s="202">
        <f t="shared" si="10"/>
        <v>25.793886258542308</v>
      </c>
      <c r="J652" s="109"/>
    </row>
    <row r="653" spans="1:10" ht="12" customHeight="1">
      <c r="A653" s="142" t="s">
        <v>112</v>
      </c>
      <c r="B653" s="112">
        <v>977</v>
      </c>
      <c r="C653" s="133">
        <v>7</v>
      </c>
      <c r="D653" s="133">
        <v>2</v>
      </c>
      <c r="E653" s="111" t="s">
        <v>216</v>
      </c>
      <c r="F653" s="110" t="s">
        <v>111</v>
      </c>
      <c r="G653" s="203">
        <v>307733</v>
      </c>
      <c r="H653" s="203">
        <v>79376.3</v>
      </c>
      <c r="I653" s="202">
        <f t="shared" si="10"/>
        <v>25.793886258542308</v>
      </c>
      <c r="J653" s="109"/>
    </row>
    <row r="654" spans="1:10" ht="42.75" customHeight="1">
      <c r="A654" s="142" t="s">
        <v>110</v>
      </c>
      <c r="B654" s="112">
        <v>977</v>
      </c>
      <c r="C654" s="133">
        <v>7</v>
      </c>
      <c r="D654" s="133">
        <v>2</v>
      </c>
      <c r="E654" s="111" t="s">
        <v>216</v>
      </c>
      <c r="F654" s="110" t="s">
        <v>109</v>
      </c>
      <c r="G654" s="203">
        <v>307733</v>
      </c>
      <c r="H654" s="203">
        <v>79376.3</v>
      </c>
      <c r="I654" s="202">
        <f t="shared" si="10"/>
        <v>25.793886258542308</v>
      </c>
      <c r="J654" s="109"/>
    </row>
    <row r="655" spans="1:10" ht="21.75" customHeight="1">
      <c r="A655" s="142" t="s">
        <v>407</v>
      </c>
      <c r="B655" s="112">
        <v>977</v>
      </c>
      <c r="C655" s="133">
        <v>7</v>
      </c>
      <c r="D655" s="133">
        <v>2</v>
      </c>
      <c r="E655" s="111" t="s">
        <v>406</v>
      </c>
      <c r="F655" s="110">
        <v>0</v>
      </c>
      <c r="G655" s="203">
        <v>2110</v>
      </c>
      <c r="H655" s="203"/>
      <c r="I655" s="202">
        <f t="shared" si="10"/>
        <v>0</v>
      </c>
      <c r="J655" s="109"/>
    </row>
    <row r="656" spans="1:10" ht="12" customHeight="1">
      <c r="A656" s="142" t="s">
        <v>422</v>
      </c>
      <c r="B656" s="112">
        <v>977</v>
      </c>
      <c r="C656" s="133">
        <v>7</v>
      </c>
      <c r="D656" s="133">
        <v>2</v>
      </c>
      <c r="E656" s="111" t="s">
        <v>421</v>
      </c>
      <c r="F656" s="110">
        <v>0</v>
      </c>
      <c r="G656" s="203">
        <v>2110</v>
      </c>
      <c r="H656" s="203"/>
      <c r="I656" s="202">
        <f t="shared" si="10"/>
        <v>0</v>
      </c>
      <c r="J656" s="109"/>
    </row>
    <row r="657" spans="1:10" ht="32.25" customHeight="1">
      <c r="A657" s="142" t="s">
        <v>104</v>
      </c>
      <c r="B657" s="112">
        <v>977</v>
      </c>
      <c r="C657" s="133">
        <v>7</v>
      </c>
      <c r="D657" s="133">
        <v>2</v>
      </c>
      <c r="E657" s="111" t="s">
        <v>215</v>
      </c>
      <c r="F657" s="110">
        <v>0</v>
      </c>
      <c r="G657" s="203">
        <v>2110</v>
      </c>
      <c r="H657" s="203"/>
      <c r="I657" s="202">
        <f t="shared" ref="I657:I720" si="11">H657/G657*100</f>
        <v>0</v>
      </c>
      <c r="J657" s="109"/>
    </row>
    <row r="658" spans="1:10" ht="21.75" customHeight="1">
      <c r="A658" s="142" t="s">
        <v>114</v>
      </c>
      <c r="B658" s="112">
        <v>977</v>
      </c>
      <c r="C658" s="133">
        <v>7</v>
      </c>
      <c r="D658" s="133">
        <v>2</v>
      </c>
      <c r="E658" s="111" t="s">
        <v>215</v>
      </c>
      <c r="F658" s="110" t="s">
        <v>113</v>
      </c>
      <c r="G658" s="203">
        <v>2110</v>
      </c>
      <c r="H658" s="203"/>
      <c r="I658" s="202">
        <f t="shared" si="11"/>
        <v>0</v>
      </c>
      <c r="J658" s="109"/>
    </row>
    <row r="659" spans="1:10" ht="12" customHeight="1">
      <c r="A659" s="142" t="s">
        <v>112</v>
      </c>
      <c r="B659" s="112">
        <v>977</v>
      </c>
      <c r="C659" s="133">
        <v>7</v>
      </c>
      <c r="D659" s="133">
        <v>2</v>
      </c>
      <c r="E659" s="111" t="s">
        <v>215</v>
      </c>
      <c r="F659" s="110" t="s">
        <v>111</v>
      </c>
      <c r="G659" s="203">
        <v>2110</v>
      </c>
      <c r="H659" s="203"/>
      <c r="I659" s="202">
        <f t="shared" si="11"/>
        <v>0</v>
      </c>
      <c r="J659" s="109"/>
    </row>
    <row r="660" spans="1:10" ht="12" customHeight="1">
      <c r="A660" s="142" t="s">
        <v>603</v>
      </c>
      <c r="B660" s="112">
        <v>977</v>
      </c>
      <c r="C660" s="133">
        <v>7</v>
      </c>
      <c r="D660" s="133">
        <v>2</v>
      </c>
      <c r="E660" s="111" t="s">
        <v>215</v>
      </c>
      <c r="F660" s="110" t="s">
        <v>602</v>
      </c>
      <c r="G660" s="203">
        <v>2110</v>
      </c>
      <c r="H660" s="203"/>
      <c r="I660" s="202">
        <f t="shared" si="11"/>
        <v>0</v>
      </c>
      <c r="J660" s="109"/>
    </row>
    <row r="661" spans="1:10" ht="21.75" customHeight="1">
      <c r="A661" s="142" t="s">
        <v>407</v>
      </c>
      <c r="B661" s="112">
        <v>977</v>
      </c>
      <c r="C661" s="133">
        <v>7</v>
      </c>
      <c r="D661" s="133">
        <v>2</v>
      </c>
      <c r="E661" s="111" t="s">
        <v>406</v>
      </c>
      <c r="F661" s="110">
        <v>0</v>
      </c>
      <c r="G661" s="203">
        <v>79</v>
      </c>
      <c r="H661" s="203"/>
      <c r="I661" s="202">
        <f t="shared" si="11"/>
        <v>0</v>
      </c>
      <c r="J661" s="109"/>
    </row>
    <row r="662" spans="1:10" ht="21.75" customHeight="1">
      <c r="A662" s="142" t="s">
        <v>484</v>
      </c>
      <c r="B662" s="112">
        <v>977</v>
      </c>
      <c r="C662" s="133">
        <v>7</v>
      </c>
      <c r="D662" s="133">
        <v>2</v>
      </c>
      <c r="E662" s="111" t="s">
        <v>483</v>
      </c>
      <c r="F662" s="110">
        <v>0</v>
      </c>
      <c r="G662" s="203">
        <v>79</v>
      </c>
      <c r="H662" s="203"/>
      <c r="I662" s="202">
        <f t="shared" si="11"/>
        <v>0</v>
      </c>
      <c r="J662" s="109"/>
    </row>
    <row r="663" spans="1:10" ht="12" customHeight="1">
      <c r="A663" s="142" t="s">
        <v>477</v>
      </c>
      <c r="B663" s="112">
        <v>977</v>
      </c>
      <c r="C663" s="133">
        <v>7</v>
      </c>
      <c r="D663" s="133">
        <v>2</v>
      </c>
      <c r="E663" s="111" t="s">
        <v>482</v>
      </c>
      <c r="F663" s="110">
        <v>0</v>
      </c>
      <c r="G663" s="203">
        <v>79</v>
      </c>
      <c r="H663" s="203"/>
      <c r="I663" s="202">
        <f t="shared" si="11"/>
        <v>0</v>
      </c>
      <c r="J663" s="109"/>
    </row>
    <row r="664" spans="1:10" ht="21.75" customHeight="1">
      <c r="A664" s="142" t="s">
        <v>114</v>
      </c>
      <c r="B664" s="112">
        <v>977</v>
      </c>
      <c r="C664" s="133">
        <v>7</v>
      </c>
      <c r="D664" s="133">
        <v>2</v>
      </c>
      <c r="E664" s="111" t="s">
        <v>482</v>
      </c>
      <c r="F664" s="110" t="s">
        <v>113</v>
      </c>
      <c r="G664" s="203">
        <v>79</v>
      </c>
      <c r="H664" s="203"/>
      <c r="I664" s="202">
        <f t="shared" si="11"/>
        <v>0</v>
      </c>
      <c r="J664" s="109"/>
    </row>
    <row r="665" spans="1:10" ht="12" customHeight="1">
      <c r="A665" s="142" t="s">
        <v>112</v>
      </c>
      <c r="B665" s="112">
        <v>977</v>
      </c>
      <c r="C665" s="133">
        <v>7</v>
      </c>
      <c r="D665" s="133">
        <v>2</v>
      </c>
      <c r="E665" s="111" t="s">
        <v>482</v>
      </c>
      <c r="F665" s="110" t="s">
        <v>111</v>
      </c>
      <c r="G665" s="203">
        <v>79</v>
      </c>
      <c r="H665" s="203"/>
      <c r="I665" s="202">
        <f t="shared" si="11"/>
        <v>0</v>
      </c>
      <c r="J665" s="109"/>
    </row>
    <row r="666" spans="1:10" ht="42.75" customHeight="1">
      <c r="A666" s="142" t="s">
        <v>110</v>
      </c>
      <c r="B666" s="112">
        <v>977</v>
      </c>
      <c r="C666" s="133">
        <v>7</v>
      </c>
      <c r="D666" s="133">
        <v>2</v>
      </c>
      <c r="E666" s="111" t="s">
        <v>482</v>
      </c>
      <c r="F666" s="110" t="s">
        <v>109</v>
      </c>
      <c r="G666" s="203">
        <v>79</v>
      </c>
      <c r="H666" s="203"/>
      <c r="I666" s="202">
        <f t="shared" si="11"/>
        <v>0</v>
      </c>
      <c r="J666" s="109"/>
    </row>
    <row r="667" spans="1:10" ht="21.75" customHeight="1">
      <c r="A667" s="142" t="s">
        <v>407</v>
      </c>
      <c r="B667" s="112">
        <v>977</v>
      </c>
      <c r="C667" s="133">
        <v>7</v>
      </c>
      <c r="D667" s="133">
        <v>2</v>
      </c>
      <c r="E667" s="111" t="s">
        <v>406</v>
      </c>
      <c r="F667" s="110">
        <v>0</v>
      </c>
      <c r="G667" s="203">
        <v>230</v>
      </c>
      <c r="H667" s="203">
        <v>111.3</v>
      </c>
      <c r="I667" s="202">
        <f t="shared" si="11"/>
        <v>48.391304347826086</v>
      </c>
      <c r="J667" s="109"/>
    </row>
    <row r="668" spans="1:10" ht="21.75" customHeight="1">
      <c r="A668" s="142" t="s">
        <v>481</v>
      </c>
      <c r="B668" s="112">
        <v>977</v>
      </c>
      <c r="C668" s="133">
        <v>7</v>
      </c>
      <c r="D668" s="133">
        <v>2</v>
      </c>
      <c r="E668" s="111" t="s">
        <v>480</v>
      </c>
      <c r="F668" s="110">
        <v>0</v>
      </c>
      <c r="G668" s="203">
        <v>230</v>
      </c>
      <c r="H668" s="203">
        <v>111.3</v>
      </c>
      <c r="I668" s="202">
        <f t="shared" si="11"/>
        <v>48.391304347826086</v>
      </c>
      <c r="J668" s="109"/>
    </row>
    <row r="669" spans="1:10" ht="12" customHeight="1">
      <c r="A669" s="142" t="s">
        <v>477</v>
      </c>
      <c r="B669" s="112">
        <v>977</v>
      </c>
      <c r="C669" s="133">
        <v>7</v>
      </c>
      <c r="D669" s="133">
        <v>2</v>
      </c>
      <c r="E669" s="111" t="s">
        <v>248</v>
      </c>
      <c r="F669" s="110">
        <v>0</v>
      </c>
      <c r="G669" s="203">
        <v>230</v>
      </c>
      <c r="H669" s="203">
        <v>111.3</v>
      </c>
      <c r="I669" s="202">
        <f t="shared" si="11"/>
        <v>48.391304347826086</v>
      </c>
      <c r="J669" s="109"/>
    </row>
    <row r="670" spans="1:10" ht="21.75" customHeight="1">
      <c r="A670" s="142" t="s">
        <v>114</v>
      </c>
      <c r="B670" s="112">
        <v>977</v>
      </c>
      <c r="C670" s="133">
        <v>7</v>
      </c>
      <c r="D670" s="133">
        <v>2</v>
      </c>
      <c r="E670" s="111" t="s">
        <v>248</v>
      </c>
      <c r="F670" s="110" t="s">
        <v>113</v>
      </c>
      <c r="G670" s="203">
        <v>230</v>
      </c>
      <c r="H670" s="203">
        <v>111.3</v>
      </c>
      <c r="I670" s="202">
        <f t="shared" si="11"/>
        <v>48.391304347826086</v>
      </c>
      <c r="J670" s="109"/>
    </row>
    <row r="671" spans="1:10" ht="12" customHeight="1">
      <c r="A671" s="142" t="s">
        <v>112</v>
      </c>
      <c r="B671" s="112">
        <v>977</v>
      </c>
      <c r="C671" s="133">
        <v>7</v>
      </c>
      <c r="D671" s="133">
        <v>2</v>
      </c>
      <c r="E671" s="111" t="s">
        <v>248</v>
      </c>
      <c r="F671" s="110" t="s">
        <v>111</v>
      </c>
      <c r="G671" s="203">
        <v>230</v>
      </c>
      <c r="H671" s="203">
        <v>111.3</v>
      </c>
      <c r="I671" s="202">
        <f t="shared" si="11"/>
        <v>48.391304347826086</v>
      </c>
      <c r="J671" s="109"/>
    </row>
    <row r="672" spans="1:10" ht="42.75" customHeight="1">
      <c r="A672" s="142" t="s">
        <v>110</v>
      </c>
      <c r="B672" s="112">
        <v>977</v>
      </c>
      <c r="C672" s="133">
        <v>7</v>
      </c>
      <c r="D672" s="133">
        <v>2</v>
      </c>
      <c r="E672" s="111" t="s">
        <v>248</v>
      </c>
      <c r="F672" s="110" t="s">
        <v>109</v>
      </c>
      <c r="G672" s="203">
        <v>230</v>
      </c>
      <c r="H672" s="203">
        <v>111.3</v>
      </c>
      <c r="I672" s="202">
        <f t="shared" si="11"/>
        <v>48.391304347826086</v>
      </c>
      <c r="J672" s="109"/>
    </row>
    <row r="673" spans="1:10" ht="21.75" customHeight="1">
      <c r="A673" s="142" t="s">
        <v>407</v>
      </c>
      <c r="B673" s="112">
        <v>977</v>
      </c>
      <c r="C673" s="133">
        <v>7</v>
      </c>
      <c r="D673" s="133">
        <v>2</v>
      </c>
      <c r="E673" s="111" t="s">
        <v>406</v>
      </c>
      <c r="F673" s="110">
        <v>0</v>
      </c>
      <c r="G673" s="203">
        <v>58</v>
      </c>
      <c r="H673" s="203"/>
      <c r="I673" s="202">
        <f t="shared" si="11"/>
        <v>0</v>
      </c>
      <c r="J673" s="109"/>
    </row>
    <row r="674" spans="1:10" ht="21.75" customHeight="1">
      <c r="A674" s="142" t="s">
        <v>479</v>
      </c>
      <c r="B674" s="112">
        <v>977</v>
      </c>
      <c r="C674" s="133">
        <v>7</v>
      </c>
      <c r="D674" s="133">
        <v>2</v>
      </c>
      <c r="E674" s="111" t="s">
        <v>478</v>
      </c>
      <c r="F674" s="110">
        <v>0</v>
      </c>
      <c r="G674" s="203">
        <v>58</v>
      </c>
      <c r="H674" s="203"/>
      <c r="I674" s="202">
        <f t="shared" si="11"/>
        <v>0</v>
      </c>
      <c r="J674" s="109"/>
    </row>
    <row r="675" spans="1:10" ht="12" customHeight="1">
      <c r="A675" s="142" t="s">
        <v>477</v>
      </c>
      <c r="B675" s="112">
        <v>977</v>
      </c>
      <c r="C675" s="133">
        <v>7</v>
      </c>
      <c r="D675" s="133">
        <v>2</v>
      </c>
      <c r="E675" s="111" t="s">
        <v>247</v>
      </c>
      <c r="F675" s="110">
        <v>0</v>
      </c>
      <c r="G675" s="203">
        <v>58</v>
      </c>
      <c r="H675" s="203"/>
      <c r="I675" s="202">
        <f t="shared" si="11"/>
        <v>0</v>
      </c>
      <c r="J675" s="109"/>
    </row>
    <row r="676" spans="1:10" ht="21.75" customHeight="1">
      <c r="A676" s="142" t="s">
        <v>114</v>
      </c>
      <c r="B676" s="112">
        <v>977</v>
      </c>
      <c r="C676" s="133">
        <v>7</v>
      </c>
      <c r="D676" s="133">
        <v>2</v>
      </c>
      <c r="E676" s="111" t="s">
        <v>247</v>
      </c>
      <c r="F676" s="110" t="s">
        <v>113</v>
      </c>
      <c r="G676" s="203">
        <v>58</v>
      </c>
      <c r="H676" s="203"/>
      <c r="I676" s="202">
        <f t="shared" si="11"/>
        <v>0</v>
      </c>
      <c r="J676" s="109"/>
    </row>
    <row r="677" spans="1:10" ht="12" customHeight="1">
      <c r="A677" s="142" t="s">
        <v>112</v>
      </c>
      <c r="B677" s="112">
        <v>977</v>
      </c>
      <c r="C677" s="133">
        <v>7</v>
      </c>
      <c r="D677" s="133">
        <v>2</v>
      </c>
      <c r="E677" s="111" t="s">
        <v>247</v>
      </c>
      <c r="F677" s="110" t="s">
        <v>111</v>
      </c>
      <c r="G677" s="203">
        <v>58</v>
      </c>
      <c r="H677" s="203"/>
      <c r="I677" s="202">
        <f t="shared" si="11"/>
        <v>0</v>
      </c>
      <c r="J677" s="109"/>
    </row>
    <row r="678" spans="1:10" ht="42.75" customHeight="1">
      <c r="A678" s="142" t="s">
        <v>110</v>
      </c>
      <c r="B678" s="112">
        <v>977</v>
      </c>
      <c r="C678" s="133">
        <v>7</v>
      </c>
      <c r="D678" s="133">
        <v>2</v>
      </c>
      <c r="E678" s="111" t="s">
        <v>247</v>
      </c>
      <c r="F678" s="110" t="s">
        <v>109</v>
      </c>
      <c r="G678" s="203">
        <v>58</v>
      </c>
      <c r="H678" s="203"/>
      <c r="I678" s="202">
        <f t="shared" si="11"/>
        <v>0</v>
      </c>
      <c r="J678" s="109"/>
    </row>
    <row r="679" spans="1:10" ht="21.75" customHeight="1">
      <c r="A679" s="142" t="s">
        <v>407</v>
      </c>
      <c r="B679" s="112">
        <v>977</v>
      </c>
      <c r="C679" s="133">
        <v>7</v>
      </c>
      <c r="D679" s="133">
        <v>2</v>
      </c>
      <c r="E679" s="111" t="s">
        <v>406</v>
      </c>
      <c r="F679" s="110">
        <v>0</v>
      </c>
      <c r="G679" s="203">
        <v>400</v>
      </c>
      <c r="H679" s="203">
        <v>77</v>
      </c>
      <c r="I679" s="202">
        <f t="shared" si="11"/>
        <v>19.25</v>
      </c>
      <c r="J679" s="109"/>
    </row>
    <row r="680" spans="1:10" ht="32.25" customHeight="1">
      <c r="A680" s="142" t="s">
        <v>476</v>
      </c>
      <c r="B680" s="112">
        <v>977</v>
      </c>
      <c r="C680" s="133">
        <v>7</v>
      </c>
      <c r="D680" s="133">
        <v>2</v>
      </c>
      <c r="E680" s="111" t="s">
        <v>475</v>
      </c>
      <c r="F680" s="110">
        <v>0</v>
      </c>
      <c r="G680" s="203">
        <v>400</v>
      </c>
      <c r="H680" s="203">
        <v>77</v>
      </c>
      <c r="I680" s="202">
        <f t="shared" si="11"/>
        <v>19.25</v>
      </c>
      <c r="J680" s="109"/>
    </row>
    <row r="681" spans="1:10" ht="12" customHeight="1">
      <c r="A681" s="142" t="s">
        <v>384</v>
      </c>
      <c r="B681" s="112">
        <v>977</v>
      </c>
      <c r="C681" s="133">
        <v>7</v>
      </c>
      <c r="D681" s="133">
        <v>2</v>
      </c>
      <c r="E681" s="111" t="s">
        <v>474</v>
      </c>
      <c r="F681" s="110">
        <v>0</v>
      </c>
      <c r="G681" s="203">
        <v>400</v>
      </c>
      <c r="H681" s="203">
        <v>77</v>
      </c>
      <c r="I681" s="202">
        <f t="shared" si="11"/>
        <v>19.25</v>
      </c>
      <c r="J681" s="109"/>
    </row>
    <row r="682" spans="1:10" ht="21.75" customHeight="1">
      <c r="A682" s="142" t="s">
        <v>114</v>
      </c>
      <c r="B682" s="112">
        <v>977</v>
      </c>
      <c r="C682" s="133">
        <v>7</v>
      </c>
      <c r="D682" s="133">
        <v>2</v>
      </c>
      <c r="E682" s="111" t="s">
        <v>474</v>
      </c>
      <c r="F682" s="110" t="s">
        <v>113</v>
      </c>
      <c r="G682" s="203">
        <v>400</v>
      </c>
      <c r="H682" s="203">
        <v>77</v>
      </c>
      <c r="I682" s="202">
        <f t="shared" si="11"/>
        <v>19.25</v>
      </c>
      <c r="J682" s="109"/>
    </row>
    <row r="683" spans="1:10" ht="12" customHeight="1">
      <c r="A683" s="142" t="s">
        <v>112</v>
      </c>
      <c r="B683" s="112">
        <v>977</v>
      </c>
      <c r="C683" s="133">
        <v>7</v>
      </c>
      <c r="D683" s="133">
        <v>2</v>
      </c>
      <c r="E683" s="111" t="s">
        <v>474</v>
      </c>
      <c r="F683" s="110" t="s">
        <v>111</v>
      </c>
      <c r="G683" s="203">
        <v>400</v>
      </c>
      <c r="H683" s="203">
        <v>77</v>
      </c>
      <c r="I683" s="202">
        <f t="shared" si="11"/>
        <v>19.25</v>
      </c>
      <c r="J683" s="109"/>
    </row>
    <row r="684" spans="1:10" ht="42.75" customHeight="1">
      <c r="A684" s="142" t="s">
        <v>110</v>
      </c>
      <c r="B684" s="112">
        <v>977</v>
      </c>
      <c r="C684" s="133">
        <v>7</v>
      </c>
      <c r="D684" s="133">
        <v>2</v>
      </c>
      <c r="E684" s="111" t="s">
        <v>474</v>
      </c>
      <c r="F684" s="110" t="s">
        <v>109</v>
      </c>
      <c r="G684" s="203">
        <v>400</v>
      </c>
      <c r="H684" s="203">
        <v>77</v>
      </c>
      <c r="I684" s="202">
        <f t="shared" si="11"/>
        <v>19.25</v>
      </c>
      <c r="J684" s="109"/>
    </row>
    <row r="685" spans="1:10" ht="12" customHeight="1">
      <c r="A685" s="142" t="s">
        <v>165</v>
      </c>
      <c r="B685" s="112">
        <v>977</v>
      </c>
      <c r="C685" s="133">
        <v>7</v>
      </c>
      <c r="D685" s="133">
        <v>3</v>
      </c>
      <c r="E685" s="111">
        <v>0</v>
      </c>
      <c r="F685" s="110">
        <v>0</v>
      </c>
      <c r="G685" s="203">
        <v>4644.1499999999996</v>
      </c>
      <c r="H685" s="203">
        <f>H686+H692</f>
        <v>1291.2</v>
      </c>
      <c r="I685" s="202">
        <f t="shared" si="11"/>
        <v>27.802719550402124</v>
      </c>
      <c r="J685" s="109"/>
    </row>
    <row r="686" spans="1:10" ht="21.75" customHeight="1">
      <c r="A686" s="142" t="s">
        <v>407</v>
      </c>
      <c r="B686" s="112">
        <v>977</v>
      </c>
      <c r="C686" s="133">
        <v>7</v>
      </c>
      <c r="D686" s="133">
        <v>3</v>
      </c>
      <c r="E686" s="111" t="s">
        <v>406</v>
      </c>
      <c r="F686" s="110">
        <v>0</v>
      </c>
      <c r="G686" s="203">
        <v>270</v>
      </c>
      <c r="H686" s="203">
        <v>7.4</v>
      </c>
      <c r="I686" s="202">
        <f t="shared" si="11"/>
        <v>2.7407407407407409</v>
      </c>
      <c r="J686" s="109"/>
    </row>
    <row r="687" spans="1:10" ht="21.75" customHeight="1">
      <c r="A687" s="142" t="s">
        <v>472</v>
      </c>
      <c r="B687" s="112">
        <v>977</v>
      </c>
      <c r="C687" s="133">
        <v>7</v>
      </c>
      <c r="D687" s="133">
        <v>3</v>
      </c>
      <c r="E687" s="111" t="s">
        <v>471</v>
      </c>
      <c r="F687" s="110">
        <v>0</v>
      </c>
      <c r="G687" s="203">
        <v>270</v>
      </c>
      <c r="H687" s="203">
        <v>7.4</v>
      </c>
      <c r="I687" s="202">
        <f t="shared" si="11"/>
        <v>2.7407407407407409</v>
      </c>
      <c r="J687" s="109"/>
    </row>
    <row r="688" spans="1:10" ht="21.75" customHeight="1">
      <c r="A688" s="142" t="s">
        <v>214</v>
      </c>
      <c r="B688" s="112">
        <v>977</v>
      </c>
      <c r="C688" s="133">
        <v>7</v>
      </c>
      <c r="D688" s="133">
        <v>3</v>
      </c>
      <c r="E688" s="111" t="s">
        <v>213</v>
      </c>
      <c r="F688" s="110">
        <v>0</v>
      </c>
      <c r="G688" s="203">
        <v>270</v>
      </c>
      <c r="H688" s="203">
        <v>7.4</v>
      </c>
      <c r="I688" s="202">
        <f t="shared" si="11"/>
        <v>2.7407407407407409</v>
      </c>
      <c r="J688" s="109"/>
    </row>
    <row r="689" spans="1:10" ht="21.75" customHeight="1">
      <c r="A689" s="142" t="s">
        <v>114</v>
      </c>
      <c r="B689" s="112">
        <v>977</v>
      </c>
      <c r="C689" s="133">
        <v>7</v>
      </c>
      <c r="D689" s="133">
        <v>3</v>
      </c>
      <c r="E689" s="111" t="s">
        <v>213</v>
      </c>
      <c r="F689" s="110" t="s">
        <v>113</v>
      </c>
      <c r="G689" s="203">
        <v>270</v>
      </c>
      <c r="H689" s="203">
        <v>7.4</v>
      </c>
      <c r="I689" s="202">
        <f t="shared" si="11"/>
        <v>2.7407407407407409</v>
      </c>
      <c r="J689" s="109"/>
    </row>
    <row r="690" spans="1:10" ht="12" customHeight="1">
      <c r="A690" s="142" t="s">
        <v>208</v>
      </c>
      <c r="B690" s="112">
        <v>977</v>
      </c>
      <c r="C690" s="133">
        <v>7</v>
      </c>
      <c r="D690" s="133">
        <v>3</v>
      </c>
      <c r="E690" s="111" t="s">
        <v>213</v>
      </c>
      <c r="F690" s="110" t="s">
        <v>207</v>
      </c>
      <c r="G690" s="203">
        <v>270</v>
      </c>
      <c r="H690" s="203">
        <v>7.4</v>
      </c>
      <c r="I690" s="202">
        <f t="shared" si="11"/>
        <v>2.7407407407407409</v>
      </c>
      <c r="J690" s="109"/>
    </row>
    <row r="691" spans="1:10" ht="42.75" customHeight="1">
      <c r="A691" s="142" t="s">
        <v>206</v>
      </c>
      <c r="B691" s="112">
        <v>977</v>
      </c>
      <c r="C691" s="133">
        <v>7</v>
      </c>
      <c r="D691" s="133">
        <v>3</v>
      </c>
      <c r="E691" s="111" t="s">
        <v>213</v>
      </c>
      <c r="F691" s="110" t="s">
        <v>204</v>
      </c>
      <c r="G691" s="203">
        <v>270</v>
      </c>
      <c r="H691" s="203">
        <v>7.4</v>
      </c>
      <c r="I691" s="202">
        <f t="shared" si="11"/>
        <v>2.7407407407407409</v>
      </c>
      <c r="J691" s="109"/>
    </row>
    <row r="692" spans="1:10" ht="21.75" customHeight="1">
      <c r="A692" s="142" t="s">
        <v>407</v>
      </c>
      <c r="B692" s="112">
        <v>977</v>
      </c>
      <c r="C692" s="133">
        <v>7</v>
      </c>
      <c r="D692" s="133">
        <v>3</v>
      </c>
      <c r="E692" s="111" t="s">
        <v>406</v>
      </c>
      <c r="F692" s="110">
        <v>0</v>
      </c>
      <c r="G692" s="203">
        <v>4374.1499999999996</v>
      </c>
      <c r="H692" s="203">
        <v>1283.8</v>
      </c>
      <c r="I692" s="202">
        <f t="shared" si="11"/>
        <v>29.349702227861414</v>
      </c>
      <c r="J692" s="109"/>
    </row>
    <row r="693" spans="1:10" ht="21.75" customHeight="1">
      <c r="A693" s="142" t="s">
        <v>472</v>
      </c>
      <c r="B693" s="112">
        <v>977</v>
      </c>
      <c r="C693" s="133">
        <v>7</v>
      </c>
      <c r="D693" s="133">
        <v>3</v>
      </c>
      <c r="E693" s="111" t="s">
        <v>471</v>
      </c>
      <c r="F693" s="110">
        <v>0</v>
      </c>
      <c r="G693" s="203">
        <v>4374.1499999999996</v>
      </c>
      <c r="H693" s="203">
        <v>1283.8</v>
      </c>
      <c r="I693" s="202">
        <f t="shared" si="11"/>
        <v>29.349702227861414</v>
      </c>
      <c r="J693" s="109"/>
    </row>
    <row r="694" spans="1:10" ht="21.75" customHeight="1">
      <c r="A694" s="142" t="s">
        <v>470</v>
      </c>
      <c r="B694" s="112">
        <v>977</v>
      </c>
      <c r="C694" s="133">
        <v>7</v>
      </c>
      <c r="D694" s="133">
        <v>3</v>
      </c>
      <c r="E694" s="111" t="s">
        <v>469</v>
      </c>
      <c r="F694" s="110">
        <v>0</v>
      </c>
      <c r="G694" s="203">
        <v>4374.1499999999996</v>
      </c>
      <c r="H694" s="203">
        <v>1283.8</v>
      </c>
      <c r="I694" s="202">
        <f t="shared" si="11"/>
        <v>29.349702227861414</v>
      </c>
      <c r="J694" s="109"/>
    </row>
    <row r="695" spans="1:10" ht="21.75" customHeight="1">
      <c r="A695" s="142" t="s">
        <v>114</v>
      </c>
      <c r="B695" s="112">
        <v>977</v>
      </c>
      <c r="C695" s="133">
        <v>7</v>
      </c>
      <c r="D695" s="133">
        <v>3</v>
      </c>
      <c r="E695" s="111" t="s">
        <v>469</v>
      </c>
      <c r="F695" s="110" t="s">
        <v>113</v>
      </c>
      <c r="G695" s="203">
        <v>4374.1499999999996</v>
      </c>
      <c r="H695" s="203">
        <v>1283.8</v>
      </c>
      <c r="I695" s="202">
        <f t="shared" si="11"/>
        <v>29.349702227861414</v>
      </c>
      <c r="J695" s="109"/>
    </row>
    <row r="696" spans="1:10" ht="12" customHeight="1">
      <c r="A696" s="142" t="s">
        <v>208</v>
      </c>
      <c r="B696" s="112">
        <v>977</v>
      </c>
      <c r="C696" s="133">
        <v>7</v>
      </c>
      <c r="D696" s="133">
        <v>3</v>
      </c>
      <c r="E696" s="111" t="s">
        <v>469</v>
      </c>
      <c r="F696" s="110" t="s">
        <v>207</v>
      </c>
      <c r="G696" s="203">
        <v>4374.1499999999996</v>
      </c>
      <c r="H696" s="203">
        <v>1283.8</v>
      </c>
      <c r="I696" s="202">
        <f t="shared" si="11"/>
        <v>29.349702227861414</v>
      </c>
      <c r="J696" s="109"/>
    </row>
    <row r="697" spans="1:10" ht="42.75" customHeight="1">
      <c r="A697" s="142" t="s">
        <v>206</v>
      </c>
      <c r="B697" s="112">
        <v>977</v>
      </c>
      <c r="C697" s="133">
        <v>7</v>
      </c>
      <c r="D697" s="133">
        <v>3</v>
      </c>
      <c r="E697" s="111" t="s">
        <v>469</v>
      </c>
      <c r="F697" s="110" t="s">
        <v>204</v>
      </c>
      <c r="G697" s="203">
        <v>4374.1499999999996</v>
      </c>
      <c r="H697" s="203">
        <v>1283.8</v>
      </c>
      <c r="I697" s="202">
        <f t="shared" si="11"/>
        <v>29.349702227861414</v>
      </c>
      <c r="J697" s="109"/>
    </row>
    <row r="698" spans="1:10" ht="12" customHeight="1">
      <c r="A698" s="142" t="s">
        <v>212</v>
      </c>
      <c r="B698" s="112">
        <v>977</v>
      </c>
      <c r="C698" s="133">
        <v>7</v>
      </c>
      <c r="D698" s="133">
        <v>7</v>
      </c>
      <c r="E698" s="111">
        <v>0</v>
      </c>
      <c r="F698" s="110">
        <v>0</v>
      </c>
      <c r="G698" s="203">
        <v>3333</v>
      </c>
      <c r="H698" s="203"/>
      <c r="I698" s="202">
        <f t="shared" si="11"/>
        <v>0</v>
      </c>
      <c r="J698" s="109"/>
    </row>
    <row r="699" spans="1:10" ht="21.75" customHeight="1">
      <c r="A699" s="142" t="s">
        <v>407</v>
      </c>
      <c r="B699" s="112">
        <v>977</v>
      </c>
      <c r="C699" s="133">
        <v>7</v>
      </c>
      <c r="D699" s="133">
        <v>7</v>
      </c>
      <c r="E699" s="111" t="s">
        <v>406</v>
      </c>
      <c r="F699" s="110">
        <v>0</v>
      </c>
      <c r="G699" s="203">
        <v>960</v>
      </c>
      <c r="H699" s="203"/>
      <c r="I699" s="202">
        <f t="shared" si="11"/>
        <v>0</v>
      </c>
      <c r="J699" s="109"/>
    </row>
    <row r="700" spans="1:10" ht="21.75" customHeight="1">
      <c r="A700" s="142" t="s">
        <v>468</v>
      </c>
      <c r="B700" s="112">
        <v>977</v>
      </c>
      <c r="C700" s="133">
        <v>7</v>
      </c>
      <c r="D700" s="133">
        <v>7</v>
      </c>
      <c r="E700" s="111" t="s">
        <v>467</v>
      </c>
      <c r="F700" s="110">
        <v>0</v>
      </c>
      <c r="G700" s="203">
        <v>960</v>
      </c>
      <c r="H700" s="203"/>
      <c r="I700" s="202">
        <f t="shared" si="11"/>
        <v>0</v>
      </c>
      <c r="J700" s="109"/>
    </row>
    <row r="701" spans="1:10" ht="21.75" customHeight="1">
      <c r="A701" s="142" t="s">
        <v>211</v>
      </c>
      <c r="B701" s="112">
        <v>977</v>
      </c>
      <c r="C701" s="133">
        <v>7</v>
      </c>
      <c r="D701" s="133">
        <v>7</v>
      </c>
      <c r="E701" s="111" t="s">
        <v>210</v>
      </c>
      <c r="F701" s="110">
        <v>0</v>
      </c>
      <c r="G701" s="203">
        <v>960</v>
      </c>
      <c r="H701" s="203"/>
      <c r="I701" s="202">
        <f t="shared" si="11"/>
        <v>0</v>
      </c>
      <c r="J701" s="109"/>
    </row>
    <row r="702" spans="1:10" ht="21.75" customHeight="1">
      <c r="A702" s="142" t="s">
        <v>114</v>
      </c>
      <c r="B702" s="112">
        <v>977</v>
      </c>
      <c r="C702" s="133">
        <v>7</v>
      </c>
      <c r="D702" s="133">
        <v>7</v>
      </c>
      <c r="E702" s="111" t="s">
        <v>210</v>
      </c>
      <c r="F702" s="110" t="s">
        <v>113</v>
      </c>
      <c r="G702" s="203">
        <v>960</v>
      </c>
      <c r="H702" s="203"/>
      <c r="I702" s="202">
        <f t="shared" si="11"/>
        <v>0</v>
      </c>
      <c r="J702" s="109"/>
    </row>
    <row r="703" spans="1:10" ht="12" customHeight="1">
      <c r="A703" s="142" t="s">
        <v>208</v>
      </c>
      <c r="B703" s="112">
        <v>977</v>
      </c>
      <c r="C703" s="133">
        <v>7</v>
      </c>
      <c r="D703" s="133">
        <v>7</v>
      </c>
      <c r="E703" s="111" t="s">
        <v>210</v>
      </c>
      <c r="F703" s="110" t="s">
        <v>207</v>
      </c>
      <c r="G703" s="203">
        <v>960</v>
      </c>
      <c r="H703" s="203"/>
      <c r="I703" s="202">
        <f t="shared" si="11"/>
        <v>0</v>
      </c>
      <c r="J703" s="109"/>
    </row>
    <row r="704" spans="1:10" ht="42.75" customHeight="1">
      <c r="A704" s="142" t="s">
        <v>206</v>
      </c>
      <c r="B704" s="112">
        <v>977</v>
      </c>
      <c r="C704" s="133">
        <v>7</v>
      </c>
      <c r="D704" s="133">
        <v>7</v>
      </c>
      <c r="E704" s="111" t="s">
        <v>210</v>
      </c>
      <c r="F704" s="110" t="s">
        <v>204</v>
      </c>
      <c r="G704" s="203">
        <v>960</v>
      </c>
      <c r="H704" s="203"/>
      <c r="I704" s="202">
        <f t="shared" si="11"/>
        <v>0</v>
      </c>
      <c r="J704" s="109"/>
    </row>
    <row r="705" spans="1:10" ht="21.75" customHeight="1">
      <c r="A705" s="142" t="s">
        <v>407</v>
      </c>
      <c r="B705" s="112">
        <v>977</v>
      </c>
      <c r="C705" s="133">
        <v>7</v>
      </c>
      <c r="D705" s="133">
        <v>7</v>
      </c>
      <c r="E705" s="111" t="s">
        <v>406</v>
      </c>
      <c r="F705" s="110">
        <v>0</v>
      </c>
      <c r="G705" s="203">
        <v>2373</v>
      </c>
      <c r="H705" s="203"/>
      <c r="I705" s="202">
        <f t="shared" si="11"/>
        <v>0</v>
      </c>
      <c r="J705" s="109"/>
    </row>
    <row r="706" spans="1:10" ht="21.75" customHeight="1">
      <c r="A706" s="142" t="s">
        <v>468</v>
      </c>
      <c r="B706" s="112">
        <v>977</v>
      </c>
      <c r="C706" s="133">
        <v>7</v>
      </c>
      <c r="D706" s="133">
        <v>7</v>
      </c>
      <c r="E706" s="111" t="s">
        <v>467</v>
      </c>
      <c r="F706" s="110">
        <v>0</v>
      </c>
      <c r="G706" s="203">
        <v>2373</v>
      </c>
      <c r="H706" s="203"/>
      <c r="I706" s="202">
        <f t="shared" si="11"/>
        <v>0</v>
      </c>
      <c r="J706" s="109"/>
    </row>
    <row r="707" spans="1:10" ht="21.75" customHeight="1">
      <c r="A707" s="142" t="s">
        <v>209</v>
      </c>
      <c r="B707" s="112">
        <v>977</v>
      </c>
      <c r="C707" s="133">
        <v>7</v>
      </c>
      <c r="D707" s="133">
        <v>7</v>
      </c>
      <c r="E707" s="111" t="s">
        <v>205</v>
      </c>
      <c r="F707" s="110">
        <v>0</v>
      </c>
      <c r="G707" s="203">
        <v>2373</v>
      </c>
      <c r="H707" s="203"/>
      <c r="I707" s="202">
        <f t="shared" si="11"/>
        <v>0</v>
      </c>
      <c r="J707" s="109"/>
    </row>
    <row r="708" spans="1:10" ht="21.75" customHeight="1">
      <c r="A708" s="142" t="s">
        <v>114</v>
      </c>
      <c r="B708" s="112">
        <v>977</v>
      </c>
      <c r="C708" s="133">
        <v>7</v>
      </c>
      <c r="D708" s="133">
        <v>7</v>
      </c>
      <c r="E708" s="111" t="s">
        <v>205</v>
      </c>
      <c r="F708" s="110" t="s">
        <v>113</v>
      </c>
      <c r="G708" s="203">
        <v>2373</v>
      </c>
      <c r="H708" s="203"/>
      <c r="I708" s="202">
        <f t="shared" si="11"/>
        <v>0</v>
      </c>
      <c r="J708" s="109"/>
    </row>
    <row r="709" spans="1:10" ht="12" customHeight="1">
      <c r="A709" s="142" t="s">
        <v>208</v>
      </c>
      <c r="B709" s="112">
        <v>977</v>
      </c>
      <c r="C709" s="133">
        <v>7</v>
      </c>
      <c r="D709" s="133">
        <v>7</v>
      </c>
      <c r="E709" s="111" t="s">
        <v>205</v>
      </c>
      <c r="F709" s="110" t="s">
        <v>207</v>
      </c>
      <c r="G709" s="203">
        <v>2373</v>
      </c>
      <c r="H709" s="203"/>
      <c r="I709" s="202">
        <f t="shared" si="11"/>
        <v>0</v>
      </c>
      <c r="J709" s="109"/>
    </row>
    <row r="710" spans="1:10" ht="42.75" customHeight="1">
      <c r="A710" s="142" t="s">
        <v>206</v>
      </c>
      <c r="B710" s="112">
        <v>977</v>
      </c>
      <c r="C710" s="133">
        <v>7</v>
      </c>
      <c r="D710" s="133">
        <v>7</v>
      </c>
      <c r="E710" s="111" t="s">
        <v>205</v>
      </c>
      <c r="F710" s="110" t="s">
        <v>204</v>
      </c>
      <c r="G710" s="203">
        <v>2373</v>
      </c>
      <c r="H710" s="203"/>
      <c r="I710" s="202">
        <f t="shared" si="11"/>
        <v>0</v>
      </c>
      <c r="J710" s="109"/>
    </row>
    <row r="711" spans="1:10" ht="12" customHeight="1">
      <c r="A711" s="142" t="s">
        <v>203</v>
      </c>
      <c r="B711" s="112">
        <v>977</v>
      </c>
      <c r="C711" s="133">
        <v>7</v>
      </c>
      <c r="D711" s="133">
        <v>9</v>
      </c>
      <c r="E711" s="111">
        <v>0</v>
      </c>
      <c r="F711" s="110">
        <v>0</v>
      </c>
      <c r="G711" s="203">
        <v>27016.754000000001</v>
      </c>
      <c r="H711" s="203">
        <f>H712+H738</f>
        <v>8560.5999999999985</v>
      </c>
      <c r="I711" s="202">
        <f t="shared" si="11"/>
        <v>31.686264012323605</v>
      </c>
      <c r="J711" s="109"/>
    </row>
    <row r="712" spans="1:10" ht="21.75" customHeight="1">
      <c r="A712" s="142" t="s">
        <v>407</v>
      </c>
      <c r="B712" s="112">
        <v>977</v>
      </c>
      <c r="C712" s="133">
        <v>7</v>
      </c>
      <c r="D712" s="133">
        <v>9</v>
      </c>
      <c r="E712" s="111" t="s">
        <v>406</v>
      </c>
      <c r="F712" s="110">
        <v>0</v>
      </c>
      <c r="G712" s="203">
        <v>9539.2009999999991</v>
      </c>
      <c r="H712" s="203">
        <f>H713</f>
        <v>4649.8999999999996</v>
      </c>
      <c r="I712" s="202">
        <f t="shared" si="11"/>
        <v>48.745172682701622</v>
      </c>
      <c r="J712" s="109"/>
    </row>
    <row r="713" spans="1:10" ht="21.75" customHeight="1">
      <c r="A713" s="142" t="s">
        <v>459</v>
      </c>
      <c r="B713" s="112">
        <v>977</v>
      </c>
      <c r="C713" s="133">
        <v>7</v>
      </c>
      <c r="D713" s="133">
        <v>9</v>
      </c>
      <c r="E713" s="111" t="s">
        <v>458</v>
      </c>
      <c r="F713" s="110">
        <v>0</v>
      </c>
      <c r="G713" s="203">
        <v>9539.2009999999991</v>
      </c>
      <c r="H713" s="203">
        <f>H714+H729</f>
        <v>4649.8999999999996</v>
      </c>
      <c r="I713" s="202">
        <f t="shared" si="11"/>
        <v>48.745172682701622</v>
      </c>
      <c r="J713" s="109"/>
    </row>
    <row r="714" spans="1:10" ht="21.75" customHeight="1">
      <c r="A714" s="142" t="s">
        <v>202</v>
      </c>
      <c r="B714" s="112">
        <v>977</v>
      </c>
      <c r="C714" s="133">
        <v>7</v>
      </c>
      <c r="D714" s="133">
        <v>9</v>
      </c>
      <c r="E714" s="111" t="s">
        <v>201</v>
      </c>
      <c r="F714" s="110">
        <v>0</v>
      </c>
      <c r="G714" s="203">
        <v>1792.5</v>
      </c>
      <c r="H714" s="203">
        <f>H720+H724</f>
        <v>400</v>
      </c>
      <c r="I714" s="202">
        <f t="shared" si="11"/>
        <v>22.315202231520225</v>
      </c>
      <c r="J714" s="109"/>
    </row>
    <row r="715" spans="1:10" ht="53.25" customHeight="1">
      <c r="A715" s="142" t="s">
        <v>131</v>
      </c>
      <c r="B715" s="112">
        <v>977</v>
      </c>
      <c r="C715" s="133">
        <v>7</v>
      </c>
      <c r="D715" s="133">
        <v>9</v>
      </c>
      <c r="E715" s="111" t="s">
        <v>201</v>
      </c>
      <c r="F715" s="110" t="s">
        <v>130</v>
      </c>
      <c r="G715" s="203">
        <v>227</v>
      </c>
      <c r="H715" s="203"/>
      <c r="I715" s="202">
        <f t="shared" si="11"/>
        <v>0</v>
      </c>
      <c r="J715" s="109"/>
    </row>
    <row r="716" spans="1:10" ht="12" customHeight="1">
      <c r="A716" s="142" t="s">
        <v>129</v>
      </c>
      <c r="B716" s="112">
        <v>977</v>
      </c>
      <c r="C716" s="133">
        <v>7</v>
      </c>
      <c r="D716" s="133">
        <v>9</v>
      </c>
      <c r="E716" s="111" t="s">
        <v>201</v>
      </c>
      <c r="F716" s="110" t="s">
        <v>128</v>
      </c>
      <c r="G716" s="203">
        <v>200</v>
      </c>
      <c r="H716" s="203"/>
      <c r="I716" s="202">
        <f t="shared" si="11"/>
        <v>0</v>
      </c>
      <c r="J716" s="109"/>
    </row>
    <row r="717" spans="1:10" ht="21.75" customHeight="1">
      <c r="A717" s="142" t="s">
        <v>143</v>
      </c>
      <c r="B717" s="112">
        <v>977</v>
      </c>
      <c r="C717" s="133">
        <v>7</v>
      </c>
      <c r="D717" s="133">
        <v>9</v>
      </c>
      <c r="E717" s="111" t="s">
        <v>201</v>
      </c>
      <c r="F717" s="110" t="s">
        <v>142</v>
      </c>
      <c r="G717" s="203">
        <v>200</v>
      </c>
      <c r="H717" s="203"/>
      <c r="I717" s="202">
        <f t="shared" si="11"/>
        <v>0</v>
      </c>
      <c r="J717" s="109"/>
    </row>
    <row r="718" spans="1:10" ht="21.75" customHeight="1">
      <c r="A718" s="142" t="s">
        <v>123</v>
      </c>
      <c r="B718" s="112">
        <v>977</v>
      </c>
      <c r="C718" s="133">
        <v>7</v>
      </c>
      <c r="D718" s="133">
        <v>9</v>
      </c>
      <c r="E718" s="111" t="s">
        <v>201</v>
      </c>
      <c r="F718" s="110" t="s">
        <v>122</v>
      </c>
      <c r="G718" s="203">
        <v>27</v>
      </c>
      <c r="H718" s="203"/>
      <c r="I718" s="202">
        <f t="shared" si="11"/>
        <v>0</v>
      </c>
      <c r="J718" s="109"/>
    </row>
    <row r="719" spans="1:10" ht="32.25" customHeight="1">
      <c r="A719" s="142" t="s">
        <v>141</v>
      </c>
      <c r="B719" s="112">
        <v>977</v>
      </c>
      <c r="C719" s="133">
        <v>7</v>
      </c>
      <c r="D719" s="133">
        <v>9</v>
      </c>
      <c r="E719" s="111" t="s">
        <v>201</v>
      </c>
      <c r="F719" s="110" t="s">
        <v>140</v>
      </c>
      <c r="G719" s="203">
        <v>27</v>
      </c>
      <c r="H719" s="203"/>
      <c r="I719" s="202">
        <f t="shared" si="11"/>
        <v>0</v>
      </c>
      <c r="J719" s="109"/>
    </row>
    <row r="720" spans="1:10" ht="21.75" customHeight="1">
      <c r="A720" s="142" t="s">
        <v>139</v>
      </c>
      <c r="B720" s="112">
        <v>977</v>
      </c>
      <c r="C720" s="133">
        <v>7</v>
      </c>
      <c r="D720" s="133">
        <v>9</v>
      </c>
      <c r="E720" s="111" t="s">
        <v>201</v>
      </c>
      <c r="F720" s="110" t="s">
        <v>138</v>
      </c>
      <c r="G720" s="203">
        <v>1472</v>
      </c>
      <c r="H720" s="203">
        <f>H721</f>
        <v>366.5</v>
      </c>
      <c r="I720" s="202">
        <f t="shared" si="11"/>
        <v>24.898097826086957</v>
      </c>
      <c r="J720" s="109"/>
    </row>
    <row r="721" spans="1:10" ht="21.75" customHeight="1">
      <c r="A721" s="142" t="s">
        <v>137</v>
      </c>
      <c r="B721" s="112">
        <v>977</v>
      </c>
      <c r="C721" s="133">
        <v>7</v>
      </c>
      <c r="D721" s="133">
        <v>9</v>
      </c>
      <c r="E721" s="111" t="s">
        <v>201</v>
      </c>
      <c r="F721" s="110" t="s">
        <v>136</v>
      </c>
      <c r="G721" s="203">
        <v>1472</v>
      </c>
      <c r="H721" s="203">
        <f>H722+H723</f>
        <v>366.5</v>
      </c>
      <c r="I721" s="202">
        <f t="shared" ref="I721:I784" si="12">H721/G721*100</f>
        <v>24.898097826086957</v>
      </c>
      <c r="J721" s="109"/>
    </row>
    <row r="722" spans="1:10" ht="21.75" customHeight="1">
      <c r="A722" s="142" t="s">
        <v>552</v>
      </c>
      <c r="B722" s="112">
        <v>977</v>
      </c>
      <c r="C722" s="133">
        <v>7</v>
      </c>
      <c r="D722" s="133">
        <v>9</v>
      </c>
      <c r="E722" s="111" t="s">
        <v>201</v>
      </c>
      <c r="F722" s="110" t="s">
        <v>551</v>
      </c>
      <c r="G722" s="203">
        <v>487</v>
      </c>
      <c r="H722" s="203">
        <v>28.1</v>
      </c>
      <c r="I722" s="202">
        <f t="shared" si="12"/>
        <v>5.7700205338809045</v>
      </c>
      <c r="J722" s="109"/>
    </row>
    <row r="723" spans="1:10" ht="12" customHeight="1">
      <c r="A723" s="142" t="s">
        <v>135</v>
      </c>
      <c r="B723" s="112">
        <v>977</v>
      </c>
      <c r="C723" s="133">
        <v>7</v>
      </c>
      <c r="D723" s="133">
        <v>9</v>
      </c>
      <c r="E723" s="111" t="s">
        <v>201</v>
      </c>
      <c r="F723" s="110" t="s">
        <v>133</v>
      </c>
      <c r="G723" s="203">
        <v>985</v>
      </c>
      <c r="H723" s="203">
        <v>338.4</v>
      </c>
      <c r="I723" s="202">
        <f t="shared" si="12"/>
        <v>34.35532994923858</v>
      </c>
      <c r="J723" s="109"/>
    </row>
    <row r="724" spans="1:10" ht="12" customHeight="1">
      <c r="A724" s="142" t="s">
        <v>178</v>
      </c>
      <c r="B724" s="112">
        <v>977</v>
      </c>
      <c r="C724" s="133">
        <v>7</v>
      </c>
      <c r="D724" s="133">
        <v>9</v>
      </c>
      <c r="E724" s="111" t="s">
        <v>201</v>
      </c>
      <c r="F724" s="110" t="s">
        <v>177</v>
      </c>
      <c r="G724" s="203">
        <v>93.5</v>
      </c>
      <c r="H724" s="203">
        <f>H725</f>
        <v>33.5</v>
      </c>
      <c r="I724" s="202">
        <f t="shared" si="12"/>
        <v>35.828877005347593</v>
      </c>
      <c r="J724" s="109"/>
    </row>
    <row r="725" spans="1:10" ht="12" customHeight="1">
      <c r="A725" s="142" t="s">
        <v>600</v>
      </c>
      <c r="B725" s="112">
        <v>977</v>
      </c>
      <c r="C725" s="133">
        <v>7</v>
      </c>
      <c r="D725" s="133">
        <v>9</v>
      </c>
      <c r="E725" s="111" t="s">
        <v>201</v>
      </c>
      <c r="F725" s="110" t="s">
        <v>599</v>
      </c>
      <c r="G725" s="203">
        <v>93.5</v>
      </c>
      <c r="H725" s="203">
        <f>H726+H728</f>
        <v>33.5</v>
      </c>
      <c r="I725" s="202">
        <f t="shared" si="12"/>
        <v>35.828877005347593</v>
      </c>
      <c r="J725" s="109"/>
    </row>
    <row r="726" spans="1:10" ht="21.75" customHeight="1">
      <c r="A726" s="142" t="s">
        <v>598</v>
      </c>
      <c r="B726" s="112">
        <v>977</v>
      </c>
      <c r="C726" s="133">
        <v>7</v>
      </c>
      <c r="D726" s="133">
        <v>9</v>
      </c>
      <c r="E726" s="111" t="s">
        <v>201</v>
      </c>
      <c r="F726" s="110" t="s">
        <v>597</v>
      </c>
      <c r="G726" s="203">
        <v>10</v>
      </c>
      <c r="H726" s="203">
        <v>1.6</v>
      </c>
      <c r="I726" s="202">
        <f t="shared" si="12"/>
        <v>16</v>
      </c>
      <c r="J726" s="109"/>
    </row>
    <row r="727" spans="1:10" ht="12" customHeight="1">
      <c r="A727" s="142" t="s">
        <v>596</v>
      </c>
      <c r="B727" s="112">
        <v>977</v>
      </c>
      <c r="C727" s="133">
        <v>7</v>
      </c>
      <c r="D727" s="133">
        <v>9</v>
      </c>
      <c r="E727" s="111" t="s">
        <v>201</v>
      </c>
      <c r="F727" s="110" t="s">
        <v>595</v>
      </c>
      <c r="G727" s="203">
        <v>26</v>
      </c>
      <c r="H727" s="203"/>
      <c r="I727" s="202">
        <f t="shared" si="12"/>
        <v>0</v>
      </c>
      <c r="J727" s="109"/>
    </row>
    <row r="728" spans="1:10" ht="12" customHeight="1">
      <c r="A728" s="142" t="s">
        <v>594</v>
      </c>
      <c r="B728" s="112">
        <v>977</v>
      </c>
      <c r="C728" s="133">
        <v>7</v>
      </c>
      <c r="D728" s="133">
        <v>9</v>
      </c>
      <c r="E728" s="111" t="s">
        <v>201</v>
      </c>
      <c r="F728" s="110" t="s">
        <v>593</v>
      </c>
      <c r="G728" s="203">
        <v>57.5</v>
      </c>
      <c r="H728" s="203">
        <v>31.9</v>
      </c>
      <c r="I728" s="202">
        <f t="shared" si="12"/>
        <v>55.478260869565212</v>
      </c>
      <c r="J728" s="109"/>
    </row>
    <row r="729" spans="1:10" ht="21.75" customHeight="1">
      <c r="A729" s="142" t="s">
        <v>241</v>
      </c>
      <c r="B729" s="112">
        <v>977</v>
      </c>
      <c r="C729" s="133">
        <v>7</v>
      </c>
      <c r="D729" s="133">
        <v>9</v>
      </c>
      <c r="E729" s="111" t="s">
        <v>460</v>
      </c>
      <c r="F729" s="110">
        <v>0</v>
      </c>
      <c r="G729" s="203">
        <v>7706.42</v>
      </c>
      <c r="H729" s="203">
        <f>H730</f>
        <v>4249.8999999999996</v>
      </c>
      <c r="I729" s="202">
        <f t="shared" si="12"/>
        <v>55.147526348161655</v>
      </c>
      <c r="J729" s="109"/>
    </row>
    <row r="730" spans="1:10" ht="53.25" customHeight="1">
      <c r="A730" s="142" t="s">
        <v>131</v>
      </c>
      <c r="B730" s="112">
        <v>977</v>
      </c>
      <c r="C730" s="133">
        <v>7</v>
      </c>
      <c r="D730" s="133">
        <v>9</v>
      </c>
      <c r="E730" s="111" t="s">
        <v>460</v>
      </c>
      <c r="F730" s="110" t="s">
        <v>130</v>
      </c>
      <c r="G730" s="203">
        <v>7706.42</v>
      </c>
      <c r="H730" s="203">
        <f>H731</f>
        <v>4249.8999999999996</v>
      </c>
      <c r="I730" s="202">
        <f t="shared" si="12"/>
        <v>55.147526348161655</v>
      </c>
      <c r="J730" s="109"/>
    </row>
    <row r="731" spans="1:10" ht="12" customHeight="1">
      <c r="A731" s="142" t="s">
        <v>129</v>
      </c>
      <c r="B731" s="112">
        <v>977</v>
      </c>
      <c r="C731" s="133">
        <v>7</v>
      </c>
      <c r="D731" s="133">
        <v>9</v>
      </c>
      <c r="E731" s="111" t="s">
        <v>460</v>
      </c>
      <c r="F731" s="110" t="s">
        <v>128</v>
      </c>
      <c r="G731" s="203">
        <v>7706.42</v>
      </c>
      <c r="H731" s="203">
        <f>H732+H733</f>
        <v>4249.8999999999996</v>
      </c>
      <c r="I731" s="202">
        <f t="shared" si="12"/>
        <v>55.147526348161655</v>
      </c>
      <c r="J731" s="109"/>
    </row>
    <row r="732" spans="1:10" ht="12" customHeight="1">
      <c r="A732" s="142" t="s">
        <v>127</v>
      </c>
      <c r="B732" s="112">
        <v>977</v>
      </c>
      <c r="C732" s="133">
        <v>7</v>
      </c>
      <c r="D732" s="133">
        <v>9</v>
      </c>
      <c r="E732" s="111" t="s">
        <v>460</v>
      </c>
      <c r="F732" s="110" t="s">
        <v>126</v>
      </c>
      <c r="G732" s="203">
        <v>4000</v>
      </c>
      <c r="H732" s="203">
        <v>2900.3</v>
      </c>
      <c r="I732" s="202">
        <f t="shared" si="12"/>
        <v>72.507500000000007</v>
      </c>
      <c r="J732" s="109"/>
    </row>
    <row r="733" spans="1:10" ht="32.25" customHeight="1">
      <c r="A733" s="142" t="s">
        <v>125</v>
      </c>
      <c r="B733" s="112">
        <v>977</v>
      </c>
      <c r="C733" s="133">
        <v>7</v>
      </c>
      <c r="D733" s="133">
        <v>9</v>
      </c>
      <c r="E733" s="111" t="s">
        <v>460</v>
      </c>
      <c r="F733" s="110" t="s">
        <v>124</v>
      </c>
      <c r="G733" s="203">
        <v>3706.42</v>
      </c>
      <c r="H733" s="203">
        <v>1349.6</v>
      </c>
      <c r="I733" s="202">
        <f t="shared" si="12"/>
        <v>36.412495076111178</v>
      </c>
      <c r="J733" s="109"/>
    </row>
    <row r="734" spans="1:10" ht="21.75" customHeight="1">
      <c r="A734" s="142" t="s">
        <v>156</v>
      </c>
      <c r="B734" s="112">
        <v>977</v>
      </c>
      <c r="C734" s="133">
        <v>7</v>
      </c>
      <c r="D734" s="133">
        <v>9</v>
      </c>
      <c r="E734" s="111" t="s">
        <v>200</v>
      </c>
      <c r="F734" s="110">
        <v>0</v>
      </c>
      <c r="G734" s="203">
        <v>40.280999999999999</v>
      </c>
      <c r="H734" s="203"/>
      <c r="I734" s="202">
        <f t="shared" si="12"/>
        <v>0</v>
      </c>
      <c r="J734" s="109"/>
    </row>
    <row r="735" spans="1:10" ht="21.75" customHeight="1">
      <c r="A735" s="142" t="s">
        <v>139</v>
      </c>
      <c r="B735" s="112">
        <v>977</v>
      </c>
      <c r="C735" s="133">
        <v>7</v>
      </c>
      <c r="D735" s="133">
        <v>9</v>
      </c>
      <c r="E735" s="111" t="s">
        <v>200</v>
      </c>
      <c r="F735" s="110" t="s">
        <v>138</v>
      </c>
      <c r="G735" s="203">
        <v>40.280999999999999</v>
      </c>
      <c r="H735" s="203"/>
      <c r="I735" s="202">
        <f t="shared" si="12"/>
        <v>0</v>
      </c>
      <c r="J735" s="109"/>
    </row>
    <row r="736" spans="1:10" ht="21.75" customHeight="1">
      <c r="A736" s="142" t="s">
        <v>137</v>
      </c>
      <c r="B736" s="112">
        <v>977</v>
      </c>
      <c r="C736" s="133">
        <v>7</v>
      </c>
      <c r="D736" s="133">
        <v>9</v>
      </c>
      <c r="E736" s="111" t="s">
        <v>200</v>
      </c>
      <c r="F736" s="110" t="s">
        <v>136</v>
      </c>
      <c r="G736" s="203">
        <v>40.280999999999999</v>
      </c>
      <c r="H736" s="203"/>
      <c r="I736" s="202">
        <f t="shared" si="12"/>
        <v>0</v>
      </c>
      <c r="J736" s="109"/>
    </row>
    <row r="737" spans="1:10" ht="12" customHeight="1">
      <c r="A737" s="142" t="s">
        <v>135</v>
      </c>
      <c r="B737" s="112">
        <v>977</v>
      </c>
      <c r="C737" s="133">
        <v>7</v>
      </c>
      <c r="D737" s="133">
        <v>9</v>
      </c>
      <c r="E737" s="111" t="s">
        <v>200</v>
      </c>
      <c r="F737" s="110" t="s">
        <v>133</v>
      </c>
      <c r="G737" s="203">
        <v>40.280999999999999</v>
      </c>
      <c r="H737" s="203"/>
      <c r="I737" s="202">
        <f t="shared" si="12"/>
        <v>0</v>
      </c>
      <c r="J737" s="109"/>
    </row>
    <row r="738" spans="1:10" ht="21.75" customHeight="1">
      <c r="A738" s="142" t="s">
        <v>407</v>
      </c>
      <c r="B738" s="112">
        <v>977</v>
      </c>
      <c r="C738" s="133">
        <v>7</v>
      </c>
      <c r="D738" s="133">
        <v>9</v>
      </c>
      <c r="E738" s="111" t="s">
        <v>406</v>
      </c>
      <c r="F738" s="110">
        <v>0</v>
      </c>
      <c r="G738" s="203">
        <v>17477.553</v>
      </c>
      <c r="H738" s="203">
        <f>H739</f>
        <v>3910.7</v>
      </c>
      <c r="I738" s="202">
        <f t="shared" si="12"/>
        <v>22.375557951390562</v>
      </c>
      <c r="J738" s="109"/>
    </row>
    <row r="739" spans="1:10" ht="21.75" customHeight="1">
      <c r="A739" s="142" t="s">
        <v>459</v>
      </c>
      <c r="B739" s="112">
        <v>977</v>
      </c>
      <c r="C739" s="133">
        <v>7</v>
      </c>
      <c r="D739" s="133">
        <v>9</v>
      </c>
      <c r="E739" s="111" t="s">
        <v>458</v>
      </c>
      <c r="F739" s="110">
        <v>0</v>
      </c>
      <c r="G739" s="203">
        <v>17477.553</v>
      </c>
      <c r="H739" s="203">
        <f>H740+H748+H752</f>
        <v>3910.7</v>
      </c>
      <c r="I739" s="202">
        <f t="shared" si="12"/>
        <v>22.375557951390562</v>
      </c>
      <c r="J739" s="109"/>
    </row>
    <row r="740" spans="1:10" ht="21.75" customHeight="1">
      <c r="A740" s="142" t="s">
        <v>132</v>
      </c>
      <c r="B740" s="112">
        <v>977</v>
      </c>
      <c r="C740" s="133">
        <v>7</v>
      </c>
      <c r="D740" s="133">
        <v>9</v>
      </c>
      <c r="E740" s="111" t="s">
        <v>199</v>
      </c>
      <c r="F740" s="110">
        <v>0</v>
      </c>
      <c r="G740" s="203">
        <v>12464.99</v>
      </c>
      <c r="H740" s="203">
        <f>H741</f>
        <v>1356.1</v>
      </c>
      <c r="I740" s="202">
        <f t="shared" si="12"/>
        <v>10.87927066126808</v>
      </c>
      <c r="J740" s="109"/>
    </row>
    <row r="741" spans="1:10" ht="53.25" customHeight="1">
      <c r="A741" s="142" t="s">
        <v>131</v>
      </c>
      <c r="B741" s="112">
        <v>977</v>
      </c>
      <c r="C741" s="133">
        <v>7</v>
      </c>
      <c r="D741" s="133">
        <v>9</v>
      </c>
      <c r="E741" s="111" t="s">
        <v>199</v>
      </c>
      <c r="F741" s="110" t="s">
        <v>130</v>
      </c>
      <c r="G741" s="203">
        <v>12464.99</v>
      </c>
      <c r="H741" s="203">
        <f>H742+H745</f>
        <v>1356.1</v>
      </c>
      <c r="I741" s="202">
        <f t="shared" si="12"/>
        <v>10.87927066126808</v>
      </c>
      <c r="J741" s="109"/>
    </row>
    <row r="742" spans="1:10" ht="12" customHeight="1">
      <c r="A742" s="142" t="s">
        <v>129</v>
      </c>
      <c r="B742" s="112">
        <v>977</v>
      </c>
      <c r="C742" s="133">
        <v>7</v>
      </c>
      <c r="D742" s="133">
        <v>9</v>
      </c>
      <c r="E742" s="111" t="s">
        <v>199</v>
      </c>
      <c r="F742" s="110" t="s">
        <v>128</v>
      </c>
      <c r="G742" s="203">
        <v>11856.33</v>
      </c>
      <c r="H742" s="203">
        <f>H743</f>
        <v>1229.0999999999999</v>
      </c>
      <c r="I742" s="202">
        <f t="shared" si="12"/>
        <v>10.366614289582019</v>
      </c>
      <c r="J742" s="109"/>
    </row>
    <row r="743" spans="1:10" ht="12" customHeight="1">
      <c r="A743" s="142" t="s">
        <v>127</v>
      </c>
      <c r="B743" s="112">
        <v>977</v>
      </c>
      <c r="C743" s="133">
        <v>7</v>
      </c>
      <c r="D743" s="133">
        <v>9</v>
      </c>
      <c r="E743" s="111" t="s">
        <v>199</v>
      </c>
      <c r="F743" s="110" t="s">
        <v>126</v>
      </c>
      <c r="G743" s="203">
        <v>9944.99</v>
      </c>
      <c r="H743" s="203">
        <v>1229.0999999999999</v>
      </c>
      <c r="I743" s="202">
        <f t="shared" si="12"/>
        <v>12.358986786311499</v>
      </c>
      <c r="J743" s="109"/>
    </row>
    <row r="744" spans="1:10" ht="32.25" customHeight="1">
      <c r="A744" s="142" t="s">
        <v>125</v>
      </c>
      <c r="B744" s="112">
        <v>977</v>
      </c>
      <c r="C744" s="133">
        <v>7</v>
      </c>
      <c r="D744" s="133">
        <v>9</v>
      </c>
      <c r="E744" s="111" t="s">
        <v>199</v>
      </c>
      <c r="F744" s="110" t="s">
        <v>124</v>
      </c>
      <c r="G744" s="203">
        <v>1911.34</v>
      </c>
      <c r="H744" s="203"/>
      <c r="I744" s="202">
        <f t="shared" si="12"/>
        <v>0</v>
      </c>
      <c r="J744" s="109"/>
    </row>
    <row r="745" spans="1:10" ht="21.75" customHeight="1">
      <c r="A745" s="142" t="s">
        <v>123</v>
      </c>
      <c r="B745" s="112">
        <v>977</v>
      </c>
      <c r="C745" s="133">
        <v>7</v>
      </c>
      <c r="D745" s="133">
        <v>9</v>
      </c>
      <c r="E745" s="111" t="s">
        <v>199</v>
      </c>
      <c r="F745" s="110" t="s">
        <v>122</v>
      </c>
      <c r="G745" s="203">
        <v>608.66</v>
      </c>
      <c r="H745" s="203">
        <f>H746+H747</f>
        <v>127</v>
      </c>
      <c r="I745" s="202">
        <f t="shared" si="12"/>
        <v>20.865507836887591</v>
      </c>
      <c r="J745" s="109"/>
    </row>
    <row r="746" spans="1:10" ht="32.25" customHeight="1">
      <c r="A746" s="142" t="s">
        <v>121</v>
      </c>
      <c r="B746" s="112">
        <v>977</v>
      </c>
      <c r="C746" s="133">
        <v>7</v>
      </c>
      <c r="D746" s="133">
        <v>9</v>
      </c>
      <c r="E746" s="111" t="s">
        <v>199</v>
      </c>
      <c r="F746" s="110" t="s">
        <v>120</v>
      </c>
      <c r="G746" s="203">
        <v>467.5</v>
      </c>
      <c r="H746" s="203">
        <v>96.6</v>
      </c>
      <c r="I746" s="202">
        <f t="shared" si="12"/>
        <v>20.663101604278072</v>
      </c>
      <c r="J746" s="109"/>
    </row>
    <row r="747" spans="1:10" ht="32.25" customHeight="1">
      <c r="A747" s="142" t="s">
        <v>119</v>
      </c>
      <c r="B747" s="112">
        <v>977</v>
      </c>
      <c r="C747" s="133">
        <v>7</v>
      </c>
      <c r="D747" s="133">
        <v>9</v>
      </c>
      <c r="E747" s="111" t="s">
        <v>199</v>
      </c>
      <c r="F747" s="110" t="s">
        <v>117</v>
      </c>
      <c r="G747" s="203">
        <v>141.16</v>
      </c>
      <c r="H747" s="203">
        <v>30.4</v>
      </c>
      <c r="I747" s="202">
        <f t="shared" si="12"/>
        <v>21.535845848682346</v>
      </c>
      <c r="J747" s="109"/>
    </row>
    <row r="748" spans="1:10" ht="21.75" customHeight="1">
      <c r="A748" s="142" t="s">
        <v>266</v>
      </c>
      <c r="B748" s="112">
        <v>977</v>
      </c>
      <c r="C748" s="133">
        <v>7</v>
      </c>
      <c r="D748" s="133">
        <v>9</v>
      </c>
      <c r="E748" s="111" t="s">
        <v>457</v>
      </c>
      <c r="F748" s="110">
        <v>0</v>
      </c>
      <c r="G748" s="203">
        <v>4656.9799999999996</v>
      </c>
      <c r="H748" s="203">
        <v>2455.6</v>
      </c>
      <c r="I748" s="202">
        <f t="shared" si="12"/>
        <v>52.729451275289996</v>
      </c>
      <c r="J748" s="109"/>
    </row>
    <row r="749" spans="1:10" ht="53.25" customHeight="1">
      <c r="A749" s="142" t="s">
        <v>131</v>
      </c>
      <c r="B749" s="112">
        <v>977</v>
      </c>
      <c r="C749" s="133">
        <v>7</v>
      </c>
      <c r="D749" s="133">
        <v>9</v>
      </c>
      <c r="E749" s="111" t="s">
        <v>457</v>
      </c>
      <c r="F749" s="110" t="s">
        <v>130</v>
      </c>
      <c r="G749" s="203">
        <v>4656.9799999999996</v>
      </c>
      <c r="H749" s="203">
        <v>2455.6</v>
      </c>
      <c r="I749" s="202">
        <f t="shared" si="12"/>
        <v>52.729451275289996</v>
      </c>
      <c r="J749" s="109"/>
    </row>
    <row r="750" spans="1:10" ht="12" customHeight="1">
      <c r="A750" s="142" t="s">
        <v>129</v>
      </c>
      <c r="B750" s="112">
        <v>977</v>
      </c>
      <c r="C750" s="133">
        <v>7</v>
      </c>
      <c r="D750" s="133">
        <v>9</v>
      </c>
      <c r="E750" s="111" t="s">
        <v>457</v>
      </c>
      <c r="F750" s="110" t="s">
        <v>128</v>
      </c>
      <c r="G750" s="203">
        <v>4656.9799999999996</v>
      </c>
      <c r="H750" s="203">
        <v>2455.6</v>
      </c>
      <c r="I750" s="202">
        <f t="shared" si="12"/>
        <v>52.729451275289996</v>
      </c>
      <c r="J750" s="109"/>
    </row>
    <row r="751" spans="1:10" ht="12" customHeight="1">
      <c r="A751" s="142" t="s">
        <v>127</v>
      </c>
      <c r="B751" s="112">
        <v>977</v>
      </c>
      <c r="C751" s="133">
        <v>7</v>
      </c>
      <c r="D751" s="133">
        <v>9</v>
      </c>
      <c r="E751" s="111" t="s">
        <v>457</v>
      </c>
      <c r="F751" s="110" t="s">
        <v>126</v>
      </c>
      <c r="G751" s="203">
        <v>4656.9799999999996</v>
      </c>
      <c r="H751" s="203">
        <v>2455.6</v>
      </c>
      <c r="I751" s="202">
        <f t="shared" si="12"/>
        <v>52.729451275289996</v>
      </c>
      <c r="J751" s="109"/>
    </row>
    <row r="752" spans="1:10" ht="21.75" customHeight="1">
      <c r="A752" s="142" t="s">
        <v>152</v>
      </c>
      <c r="B752" s="112">
        <v>977</v>
      </c>
      <c r="C752" s="133">
        <v>7</v>
      </c>
      <c r="D752" s="133">
        <v>9</v>
      </c>
      <c r="E752" s="111" t="s">
        <v>198</v>
      </c>
      <c r="F752" s="110">
        <v>0</v>
      </c>
      <c r="G752" s="203">
        <v>355.58300000000003</v>
      </c>
      <c r="H752" s="203">
        <v>99</v>
      </c>
      <c r="I752" s="202">
        <f t="shared" si="12"/>
        <v>27.84160097642463</v>
      </c>
      <c r="J752" s="109"/>
    </row>
    <row r="753" spans="1:10" ht="21.75" customHeight="1">
      <c r="A753" s="142" t="s">
        <v>139</v>
      </c>
      <c r="B753" s="112">
        <v>977</v>
      </c>
      <c r="C753" s="133">
        <v>7</v>
      </c>
      <c r="D753" s="133">
        <v>9</v>
      </c>
      <c r="E753" s="111" t="s">
        <v>198</v>
      </c>
      <c r="F753" s="110" t="s">
        <v>138</v>
      </c>
      <c r="G753" s="203">
        <v>355.58300000000003</v>
      </c>
      <c r="H753" s="203">
        <v>99</v>
      </c>
      <c r="I753" s="202">
        <f t="shared" si="12"/>
        <v>27.84160097642463</v>
      </c>
      <c r="J753" s="109"/>
    </row>
    <row r="754" spans="1:10" ht="21.75" customHeight="1">
      <c r="A754" s="142" t="s">
        <v>137</v>
      </c>
      <c r="B754" s="112">
        <v>977</v>
      </c>
      <c r="C754" s="133">
        <v>7</v>
      </c>
      <c r="D754" s="133">
        <v>9</v>
      </c>
      <c r="E754" s="111" t="s">
        <v>198</v>
      </c>
      <c r="F754" s="110" t="s">
        <v>136</v>
      </c>
      <c r="G754" s="203">
        <v>355.58300000000003</v>
      </c>
      <c r="H754" s="203">
        <v>99</v>
      </c>
      <c r="I754" s="202">
        <f t="shared" si="12"/>
        <v>27.84160097642463</v>
      </c>
      <c r="J754" s="109"/>
    </row>
    <row r="755" spans="1:10" ht="12" customHeight="1">
      <c r="A755" s="142" t="s">
        <v>135</v>
      </c>
      <c r="B755" s="112">
        <v>977</v>
      </c>
      <c r="C755" s="133">
        <v>7</v>
      </c>
      <c r="D755" s="133">
        <v>9</v>
      </c>
      <c r="E755" s="111" t="s">
        <v>198</v>
      </c>
      <c r="F755" s="110" t="s">
        <v>133</v>
      </c>
      <c r="G755" s="203">
        <v>355.58300000000003</v>
      </c>
      <c r="H755" s="203">
        <v>99</v>
      </c>
      <c r="I755" s="202">
        <f t="shared" si="12"/>
        <v>27.84160097642463</v>
      </c>
      <c r="J755" s="109"/>
    </row>
    <row r="756" spans="1:10" ht="12" customHeight="1">
      <c r="A756" s="142" t="s">
        <v>116</v>
      </c>
      <c r="B756" s="112">
        <v>977</v>
      </c>
      <c r="C756" s="133">
        <v>10</v>
      </c>
      <c r="D756" s="133">
        <v>0</v>
      </c>
      <c r="E756" s="111">
        <v>0</v>
      </c>
      <c r="F756" s="110">
        <v>0</v>
      </c>
      <c r="G756" s="203">
        <v>13063.33</v>
      </c>
      <c r="H756" s="203">
        <f>H770</f>
        <v>1395.7</v>
      </c>
      <c r="I756" s="202">
        <f t="shared" si="12"/>
        <v>10.684105813754991</v>
      </c>
      <c r="J756" s="109"/>
    </row>
    <row r="757" spans="1:10" ht="12" customHeight="1">
      <c r="A757" s="142" t="s">
        <v>115</v>
      </c>
      <c r="B757" s="112">
        <v>977</v>
      </c>
      <c r="C757" s="133">
        <v>10</v>
      </c>
      <c r="D757" s="133">
        <v>3</v>
      </c>
      <c r="E757" s="111">
        <v>0</v>
      </c>
      <c r="F757" s="110">
        <v>0</v>
      </c>
      <c r="G757" s="203">
        <v>2316.1</v>
      </c>
      <c r="H757" s="203"/>
      <c r="I757" s="202">
        <f t="shared" si="12"/>
        <v>0</v>
      </c>
      <c r="J757" s="109"/>
    </row>
    <row r="758" spans="1:10" ht="21.75" customHeight="1">
      <c r="A758" s="142" t="s">
        <v>407</v>
      </c>
      <c r="B758" s="112">
        <v>977</v>
      </c>
      <c r="C758" s="133">
        <v>10</v>
      </c>
      <c r="D758" s="133">
        <v>3</v>
      </c>
      <c r="E758" s="111" t="s">
        <v>406</v>
      </c>
      <c r="F758" s="110">
        <v>0</v>
      </c>
      <c r="G758" s="203">
        <v>772.1</v>
      </c>
      <c r="H758" s="203"/>
      <c r="I758" s="202">
        <f t="shared" si="12"/>
        <v>0</v>
      </c>
      <c r="J758" s="109"/>
    </row>
    <row r="759" spans="1:10" ht="12" customHeight="1">
      <c r="A759" s="142" t="s">
        <v>405</v>
      </c>
      <c r="B759" s="112">
        <v>977</v>
      </c>
      <c r="C759" s="133">
        <v>10</v>
      </c>
      <c r="D759" s="133">
        <v>3</v>
      </c>
      <c r="E759" s="111" t="s">
        <v>404</v>
      </c>
      <c r="F759" s="110">
        <v>0</v>
      </c>
      <c r="G759" s="203">
        <v>772.1</v>
      </c>
      <c r="H759" s="203"/>
      <c r="I759" s="202">
        <f t="shared" si="12"/>
        <v>0</v>
      </c>
      <c r="J759" s="109"/>
    </row>
    <row r="760" spans="1:10" ht="21.75" customHeight="1">
      <c r="A760" s="142" t="s">
        <v>420</v>
      </c>
      <c r="B760" s="112">
        <v>977</v>
      </c>
      <c r="C760" s="133">
        <v>10</v>
      </c>
      <c r="D760" s="133">
        <v>3</v>
      </c>
      <c r="E760" s="111" t="s">
        <v>601</v>
      </c>
      <c r="F760" s="110">
        <v>0</v>
      </c>
      <c r="G760" s="203">
        <v>772.1</v>
      </c>
      <c r="H760" s="203"/>
      <c r="I760" s="202">
        <f t="shared" si="12"/>
        <v>0</v>
      </c>
      <c r="J760" s="109"/>
    </row>
    <row r="761" spans="1:10" ht="53.25" customHeight="1">
      <c r="A761" s="142" t="s">
        <v>131</v>
      </c>
      <c r="B761" s="112">
        <v>977</v>
      </c>
      <c r="C761" s="133">
        <v>10</v>
      </c>
      <c r="D761" s="133">
        <v>3</v>
      </c>
      <c r="E761" s="111" t="s">
        <v>601</v>
      </c>
      <c r="F761" s="110" t="s">
        <v>130</v>
      </c>
      <c r="G761" s="203">
        <v>772.1</v>
      </c>
      <c r="H761" s="203"/>
      <c r="I761" s="202">
        <f t="shared" si="12"/>
        <v>0</v>
      </c>
      <c r="J761" s="109"/>
    </row>
    <row r="762" spans="1:10" ht="12" customHeight="1">
      <c r="A762" s="142" t="s">
        <v>129</v>
      </c>
      <c r="B762" s="112">
        <v>977</v>
      </c>
      <c r="C762" s="133">
        <v>10</v>
      </c>
      <c r="D762" s="133">
        <v>3</v>
      </c>
      <c r="E762" s="111" t="s">
        <v>601</v>
      </c>
      <c r="F762" s="110" t="s">
        <v>128</v>
      </c>
      <c r="G762" s="203">
        <v>772.1</v>
      </c>
      <c r="H762" s="203"/>
      <c r="I762" s="202">
        <f t="shared" si="12"/>
        <v>0</v>
      </c>
      <c r="J762" s="109"/>
    </row>
    <row r="763" spans="1:10" ht="21.75" customHeight="1">
      <c r="A763" s="142" t="s">
        <v>143</v>
      </c>
      <c r="B763" s="112">
        <v>977</v>
      </c>
      <c r="C763" s="133">
        <v>10</v>
      </c>
      <c r="D763" s="133">
        <v>3</v>
      </c>
      <c r="E763" s="111" t="s">
        <v>601</v>
      </c>
      <c r="F763" s="110" t="s">
        <v>142</v>
      </c>
      <c r="G763" s="203">
        <v>772.1</v>
      </c>
      <c r="H763" s="203"/>
      <c r="I763" s="202">
        <f t="shared" si="12"/>
        <v>0</v>
      </c>
      <c r="J763" s="109"/>
    </row>
    <row r="764" spans="1:10" ht="21.75" customHeight="1">
      <c r="A764" s="142" t="s">
        <v>407</v>
      </c>
      <c r="B764" s="112">
        <v>977</v>
      </c>
      <c r="C764" s="133">
        <v>10</v>
      </c>
      <c r="D764" s="133">
        <v>3</v>
      </c>
      <c r="E764" s="111" t="s">
        <v>406</v>
      </c>
      <c r="F764" s="110">
        <v>0</v>
      </c>
      <c r="G764" s="203">
        <v>1544</v>
      </c>
      <c r="H764" s="203"/>
      <c r="I764" s="202">
        <f t="shared" si="12"/>
        <v>0</v>
      </c>
      <c r="J764" s="109"/>
    </row>
    <row r="765" spans="1:10" ht="12" customHeight="1">
      <c r="A765" s="142" t="s">
        <v>422</v>
      </c>
      <c r="B765" s="112">
        <v>977</v>
      </c>
      <c r="C765" s="133">
        <v>10</v>
      </c>
      <c r="D765" s="133">
        <v>3</v>
      </c>
      <c r="E765" s="111" t="s">
        <v>421</v>
      </c>
      <c r="F765" s="110">
        <v>0</v>
      </c>
      <c r="G765" s="203">
        <v>1544</v>
      </c>
      <c r="H765" s="203"/>
      <c r="I765" s="202">
        <f t="shared" si="12"/>
        <v>0</v>
      </c>
      <c r="J765" s="109"/>
    </row>
    <row r="766" spans="1:10" ht="21.75" customHeight="1">
      <c r="A766" s="142" t="s">
        <v>420</v>
      </c>
      <c r="B766" s="112">
        <v>977</v>
      </c>
      <c r="C766" s="133">
        <v>10</v>
      </c>
      <c r="D766" s="133">
        <v>3</v>
      </c>
      <c r="E766" s="111" t="s">
        <v>419</v>
      </c>
      <c r="F766" s="110">
        <v>0</v>
      </c>
      <c r="G766" s="203">
        <v>1544</v>
      </c>
      <c r="H766" s="203"/>
      <c r="I766" s="202">
        <f t="shared" si="12"/>
        <v>0</v>
      </c>
      <c r="J766" s="109"/>
    </row>
    <row r="767" spans="1:10" ht="53.25" customHeight="1">
      <c r="A767" s="142" t="s">
        <v>131</v>
      </c>
      <c r="B767" s="112">
        <v>977</v>
      </c>
      <c r="C767" s="133">
        <v>10</v>
      </c>
      <c r="D767" s="133">
        <v>3</v>
      </c>
      <c r="E767" s="111" t="s">
        <v>419</v>
      </c>
      <c r="F767" s="110" t="s">
        <v>130</v>
      </c>
      <c r="G767" s="203">
        <v>1544</v>
      </c>
      <c r="H767" s="203"/>
      <c r="I767" s="202">
        <f t="shared" si="12"/>
        <v>0</v>
      </c>
      <c r="J767" s="109"/>
    </row>
    <row r="768" spans="1:10" ht="12" customHeight="1">
      <c r="A768" s="142" t="s">
        <v>129</v>
      </c>
      <c r="B768" s="112">
        <v>977</v>
      </c>
      <c r="C768" s="133">
        <v>10</v>
      </c>
      <c r="D768" s="133">
        <v>3</v>
      </c>
      <c r="E768" s="111" t="s">
        <v>419</v>
      </c>
      <c r="F768" s="110" t="s">
        <v>128</v>
      </c>
      <c r="G768" s="203">
        <v>1544</v>
      </c>
      <c r="H768" s="203"/>
      <c r="I768" s="202">
        <f t="shared" si="12"/>
        <v>0</v>
      </c>
      <c r="J768" s="109"/>
    </row>
    <row r="769" spans="1:10" ht="21.75" customHeight="1">
      <c r="A769" s="142" t="s">
        <v>143</v>
      </c>
      <c r="B769" s="112">
        <v>977</v>
      </c>
      <c r="C769" s="133">
        <v>10</v>
      </c>
      <c r="D769" s="133">
        <v>3</v>
      </c>
      <c r="E769" s="111" t="s">
        <v>419</v>
      </c>
      <c r="F769" s="110" t="s">
        <v>142</v>
      </c>
      <c r="G769" s="203">
        <v>1544</v>
      </c>
      <c r="H769" s="203"/>
      <c r="I769" s="202">
        <f t="shared" si="12"/>
        <v>0</v>
      </c>
      <c r="J769" s="109"/>
    </row>
    <row r="770" spans="1:10" ht="12" customHeight="1">
      <c r="A770" s="142" t="s">
        <v>197</v>
      </c>
      <c r="B770" s="112">
        <v>977</v>
      </c>
      <c r="C770" s="133">
        <v>10</v>
      </c>
      <c r="D770" s="133">
        <v>4</v>
      </c>
      <c r="E770" s="111">
        <v>0</v>
      </c>
      <c r="F770" s="110">
        <v>0</v>
      </c>
      <c r="G770" s="203">
        <v>10747.23</v>
      </c>
      <c r="H770" s="203">
        <v>1395.7</v>
      </c>
      <c r="I770" s="202">
        <f t="shared" si="12"/>
        <v>12.986602129106755</v>
      </c>
      <c r="J770" s="109"/>
    </row>
    <row r="771" spans="1:10" ht="21.75" customHeight="1">
      <c r="A771" s="142" t="s">
        <v>407</v>
      </c>
      <c r="B771" s="112">
        <v>977</v>
      </c>
      <c r="C771" s="133">
        <v>10</v>
      </c>
      <c r="D771" s="133">
        <v>4</v>
      </c>
      <c r="E771" s="111" t="s">
        <v>406</v>
      </c>
      <c r="F771" s="110">
        <v>0</v>
      </c>
      <c r="G771" s="203">
        <v>10747.23</v>
      </c>
      <c r="H771" s="203">
        <v>1395.7</v>
      </c>
      <c r="I771" s="202">
        <f t="shared" si="12"/>
        <v>12.986602129106755</v>
      </c>
      <c r="J771" s="109"/>
    </row>
    <row r="772" spans="1:10" ht="12" customHeight="1">
      <c r="A772" s="142" t="s">
        <v>405</v>
      </c>
      <c r="B772" s="112">
        <v>977</v>
      </c>
      <c r="C772" s="133">
        <v>10</v>
      </c>
      <c r="D772" s="133">
        <v>4</v>
      </c>
      <c r="E772" s="111" t="s">
        <v>404</v>
      </c>
      <c r="F772" s="110">
        <v>0</v>
      </c>
      <c r="G772" s="203">
        <v>10747.23</v>
      </c>
      <c r="H772" s="203">
        <v>1395.7</v>
      </c>
      <c r="I772" s="202">
        <f t="shared" si="12"/>
        <v>12.986602129106755</v>
      </c>
      <c r="J772" s="109"/>
    </row>
    <row r="773" spans="1:10" ht="32.25" customHeight="1">
      <c r="A773" s="142" t="s">
        <v>196</v>
      </c>
      <c r="B773" s="112">
        <v>977</v>
      </c>
      <c r="C773" s="133">
        <v>10</v>
      </c>
      <c r="D773" s="133">
        <v>4</v>
      </c>
      <c r="E773" s="111" t="s">
        <v>192</v>
      </c>
      <c r="F773" s="110">
        <v>0</v>
      </c>
      <c r="G773" s="203">
        <v>10747.23</v>
      </c>
      <c r="H773" s="203">
        <v>1395.7</v>
      </c>
      <c r="I773" s="202">
        <f t="shared" si="12"/>
        <v>12.986602129106755</v>
      </c>
      <c r="J773" s="109"/>
    </row>
    <row r="774" spans="1:10" ht="12" customHeight="1">
      <c r="A774" s="142" t="s">
        <v>173</v>
      </c>
      <c r="B774" s="112">
        <v>977</v>
      </c>
      <c r="C774" s="133">
        <v>10</v>
      </c>
      <c r="D774" s="133">
        <v>4</v>
      </c>
      <c r="E774" s="111" t="s">
        <v>192</v>
      </c>
      <c r="F774" s="110" t="s">
        <v>172</v>
      </c>
      <c r="G774" s="203">
        <v>10747.23</v>
      </c>
      <c r="H774" s="203">
        <v>1395.7</v>
      </c>
      <c r="I774" s="202">
        <f t="shared" si="12"/>
        <v>12.986602129106755</v>
      </c>
      <c r="J774" s="109"/>
    </row>
    <row r="775" spans="1:10" ht="12" customHeight="1">
      <c r="A775" s="142" t="s">
        <v>195</v>
      </c>
      <c r="B775" s="112">
        <v>977</v>
      </c>
      <c r="C775" s="133">
        <v>10</v>
      </c>
      <c r="D775" s="133">
        <v>4</v>
      </c>
      <c r="E775" s="111" t="s">
        <v>192</v>
      </c>
      <c r="F775" s="110" t="s">
        <v>194</v>
      </c>
      <c r="G775" s="203">
        <v>10747.23</v>
      </c>
      <c r="H775" s="203">
        <v>1395.7</v>
      </c>
      <c r="I775" s="202">
        <f t="shared" si="12"/>
        <v>12.986602129106755</v>
      </c>
      <c r="J775" s="109"/>
    </row>
    <row r="776" spans="1:10" ht="21.75" customHeight="1">
      <c r="A776" s="142" t="s">
        <v>193</v>
      </c>
      <c r="B776" s="112">
        <v>977</v>
      </c>
      <c r="C776" s="133">
        <v>10</v>
      </c>
      <c r="D776" s="133">
        <v>4</v>
      </c>
      <c r="E776" s="111" t="s">
        <v>192</v>
      </c>
      <c r="F776" s="110" t="s">
        <v>191</v>
      </c>
      <c r="G776" s="203">
        <v>10747.23</v>
      </c>
      <c r="H776" s="203">
        <v>1395.7</v>
      </c>
      <c r="I776" s="202">
        <f t="shared" si="12"/>
        <v>12.986602129106755</v>
      </c>
      <c r="J776" s="109"/>
    </row>
    <row r="777" spans="1:10" s="132" customFormat="1" ht="12.75" customHeight="1">
      <c r="A777" s="141" t="s">
        <v>190</v>
      </c>
      <c r="B777" s="137">
        <v>982</v>
      </c>
      <c r="C777" s="115">
        <v>0</v>
      </c>
      <c r="D777" s="115">
        <v>0</v>
      </c>
      <c r="E777" s="117">
        <v>0</v>
      </c>
      <c r="F777" s="116">
        <v>0</v>
      </c>
      <c r="G777" s="201">
        <v>6760.24</v>
      </c>
      <c r="H777" s="201">
        <f>H778</f>
        <v>1121.7</v>
      </c>
      <c r="I777" s="202">
        <f t="shared" si="12"/>
        <v>16.592606179662262</v>
      </c>
      <c r="J777" s="121"/>
    </row>
    <row r="778" spans="1:10" ht="12" customHeight="1">
      <c r="A778" s="142" t="s">
        <v>189</v>
      </c>
      <c r="B778" s="112">
        <v>982</v>
      </c>
      <c r="C778" s="133">
        <v>4</v>
      </c>
      <c r="D778" s="133">
        <v>0</v>
      </c>
      <c r="E778" s="111">
        <v>0</v>
      </c>
      <c r="F778" s="110">
        <v>0</v>
      </c>
      <c r="G778" s="203">
        <v>6360.24</v>
      </c>
      <c r="H778" s="203">
        <f>H779</f>
        <v>1121.7</v>
      </c>
      <c r="I778" s="202">
        <f t="shared" si="12"/>
        <v>17.636126938606093</v>
      </c>
      <c r="J778" s="109"/>
    </row>
    <row r="779" spans="1:10" ht="12" customHeight="1">
      <c r="A779" s="142" t="s">
        <v>188</v>
      </c>
      <c r="B779" s="112">
        <v>982</v>
      </c>
      <c r="C779" s="133">
        <v>4</v>
      </c>
      <c r="D779" s="133">
        <v>5</v>
      </c>
      <c r="E779" s="111">
        <v>0</v>
      </c>
      <c r="F779" s="110">
        <v>0</v>
      </c>
      <c r="G779" s="203">
        <v>6360.24</v>
      </c>
      <c r="H779" s="203">
        <f>H807+H822+H847</f>
        <v>1121.7</v>
      </c>
      <c r="I779" s="202">
        <f t="shared" si="12"/>
        <v>17.636126938606093</v>
      </c>
      <c r="J779" s="109"/>
    </row>
    <row r="780" spans="1:10" ht="53.25" customHeight="1">
      <c r="A780" s="142" t="s">
        <v>418</v>
      </c>
      <c r="B780" s="112">
        <v>982</v>
      </c>
      <c r="C780" s="133">
        <v>4</v>
      </c>
      <c r="D780" s="133">
        <v>5</v>
      </c>
      <c r="E780" s="111" t="s">
        <v>417</v>
      </c>
      <c r="F780" s="110">
        <v>0</v>
      </c>
      <c r="G780" s="203">
        <v>170</v>
      </c>
      <c r="H780" s="203"/>
      <c r="I780" s="202">
        <f t="shared" si="12"/>
        <v>0</v>
      </c>
      <c r="J780" s="109"/>
    </row>
    <row r="781" spans="1:10" ht="21.75" customHeight="1">
      <c r="A781" s="142" t="s">
        <v>516</v>
      </c>
      <c r="B781" s="112">
        <v>982</v>
      </c>
      <c r="C781" s="133">
        <v>4</v>
      </c>
      <c r="D781" s="133">
        <v>5</v>
      </c>
      <c r="E781" s="111" t="s">
        <v>515</v>
      </c>
      <c r="F781" s="110">
        <v>0</v>
      </c>
      <c r="G781" s="203">
        <v>170</v>
      </c>
      <c r="H781" s="203"/>
      <c r="I781" s="202">
        <f t="shared" si="12"/>
        <v>0</v>
      </c>
      <c r="J781" s="109"/>
    </row>
    <row r="782" spans="1:10" ht="12" customHeight="1">
      <c r="A782" s="142" t="s">
        <v>504</v>
      </c>
      <c r="B782" s="112">
        <v>982</v>
      </c>
      <c r="C782" s="133">
        <v>4</v>
      </c>
      <c r="D782" s="133">
        <v>5</v>
      </c>
      <c r="E782" s="111" t="s">
        <v>187</v>
      </c>
      <c r="F782" s="110">
        <v>0</v>
      </c>
      <c r="G782" s="203">
        <v>170</v>
      </c>
      <c r="H782" s="203"/>
      <c r="I782" s="202">
        <f t="shared" si="12"/>
        <v>0</v>
      </c>
      <c r="J782" s="109"/>
    </row>
    <row r="783" spans="1:10" ht="12" customHeight="1">
      <c r="A783" s="142" t="s">
        <v>178</v>
      </c>
      <c r="B783" s="112">
        <v>982</v>
      </c>
      <c r="C783" s="133">
        <v>4</v>
      </c>
      <c r="D783" s="133">
        <v>5</v>
      </c>
      <c r="E783" s="111" t="s">
        <v>187</v>
      </c>
      <c r="F783" s="110" t="s">
        <v>177</v>
      </c>
      <c r="G783" s="203">
        <v>170</v>
      </c>
      <c r="H783" s="203"/>
      <c r="I783" s="202">
        <f t="shared" si="12"/>
        <v>0</v>
      </c>
      <c r="J783" s="109"/>
    </row>
    <row r="784" spans="1:10" ht="32.25" customHeight="1">
      <c r="A784" s="142" t="s">
        <v>176</v>
      </c>
      <c r="B784" s="112">
        <v>982</v>
      </c>
      <c r="C784" s="133">
        <v>4</v>
      </c>
      <c r="D784" s="133">
        <v>5</v>
      </c>
      <c r="E784" s="111" t="s">
        <v>187</v>
      </c>
      <c r="F784" s="110" t="s">
        <v>175</v>
      </c>
      <c r="G784" s="203">
        <v>170</v>
      </c>
      <c r="H784" s="203"/>
      <c r="I784" s="202">
        <f t="shared" si="12"/>
        <v>0</v>
      </c>
      <c r="J784" s="109"/>
    </row>
    <row r="785" spans="1:10" ht="74.25" customHeight="1">
      <c r="A785" s="142" t="s">
        <v>625</v>
      </c>
      <c r="B785" s="112">
        <v>982</v>
      </c>
      <c r="C785" s="133">
        <v>4</v>
      </c>
      <c r="D785" s="133">
        <v>5</v>
      </c>
      <c r="E785" s="111" t="s">
        <v>187</v>
      </c>
      <c r="F785" s="110" t="s">
        <v>624</v>
      </c>
      <c r="G785" s="203">
        <v>170</v>
      </c>
      <c r="H785" s="203"/>
      <c r="I785" s="202">
        <f t="shared" ref="I785:I848" si="13">H785/G785*100</f>
        <v>0</v>
      </c>
      <c r="J785" s="109"/>
    </row>
    <row r="786" spans="1:10" ht="53.25" customHeight="1">
      <c r="A786" s="142" t="s">
        <v>418</v>
      </c>
      <c r="B786" s="112">
        <v>982</v>
      </c>
      <c r="C786" s="133">
        <v>4</v>
      </c>
      <c r="D786" s="133">
        <v>5</v>
      </c>
      <c r="E786" s="111" t="s">
        <v>417</v>
      </c>
      <c r="F786" s="110">
        <v>0</v>
      </c>
      <c r="G786" s="203">
        <v>240</v>
      </c>
      <c r="H786" s="203"/>
      <c r="I786" s="202">
        <f t="shared" si="13"/>
        <v>0</v>
      </c>
      <c r="J786" s="109"/>
    </row>
    <row r="787" spans="1:10" ht="21.75" customHeight="1">
      <c r="A787" s="142" t="s">
        <v>514</v>
      </c>
      <c r="B787" s="112">
        <v>982</v>
      </c>
      <c r="C787" s="133">
        <v>4</v>
      </c>
      <c r="D787" s="133">
        <v>5</v>
      </c>
      <c r="E787" s="111" t="s">
        <v>513</v>
      </c>
      <c r="F787" s="110">
        <v>0</v>
      </c>
      <c r="G787" s="203">
        <v>240</v>
      </c>
      <c r="H787" s="203"/>
      <c r="I787" s="202">
        <f t="shared" si="13"/>
        <v>0</v>
      </c>
      <c r="J787" s="109"/>
    </row>
    <row r="788" spans="1:10" ht="12" customHeight="1">
      <c r="A788" s="142" t="s">
        <v>504</v>
      </c>
      <c r="B788" s="112">
        <v>982</v>
      </c>
      <c r="C788" s="133">
        <v>4</v>
      </c>
      <c r="D788" s="133">
        <v>5</v>
      </c>
      <c r="E788" s="111" t="s">
        <v>186</v>
      </c>
      <c r="F788" s="110">
        <v>0</v>
      </c>
      <c r="G788" s="203">
        <v>240</v>
      </c>
      <c r="H788" s="203"/>
      <c r="I788" s="202">
        <f t="shared" si="13"/>
        <v>0</v>
      </c>
      <c r="J788" s="109"/>
    </row>
    <row r="789" spans="1:10" ht="21.75" customHeight="1">
      <c r="A789" s="142" t="s">
        <v>139</v>
      </c>
      <c r="B789" s="112">
        <v>982</v>
      </c>
      <c r="C789" s="133">
        <v>4</v>
      </c>
      <c r="D789" s="133">
        <v>5</v>
      </c>
      <c r="E789" s="111" t="s">
        <v>186</v>
      </c>
      <c r="F789" s="110" t="s">
        <v>138</v>
      </c>
      <c r="G789" s="203">
        <v>100</v>
      </c>
      <c r="H789" s="203"/>
      <c r="I789" s="202">
        <f t="shared" si="13"/>
        <v>0</v>
      </c>
      <c r="J789" s="109"/>
    </row>
    <row r="790" spans="1:10" ht="21.75" customHeight="1">
      <c r="A790" s="142" t="s">
        <v>137</v>
      </c>
      <c r="B790" s="112">
        <v>982</v>
      </c>
      <c r="C790" s="133">
        <v>4</v>
      </c>
      <c r="D790" s="133">
        <v>5</v>
      </c>
      <c r="E790" s="111" t="s">
        <v>186</v>
      </c>
      <c r="F790" s="110" t="s">
        <v>136</v>
      </c>
      <c r="G790" s="203">
        <v>100</v>
      </c>
      <c r="H790" s="203"/>
      <c r="I790" s="202">
        <f t="shared" si="13"/>
        <v>0</v>
      </c>
      <c r="J790" s="109"/>
    </row>
    <row r="791" spans="1:10" ht="12" customHeight="1">
      <c r="A791" s="142" t="s">
        <v>135</v>
      </c>
      <c r="B791" s="112">
        <v>982</v>
      </c>
      <c r="C791" s="133">
        <v>4</v>
      </c>
      <c r="D791" s="133">
        <v>5</v>
      </c>
      <c r="E791" s="111" t="s">
        <v>186</v>
      </c>
      <c r="F791" s="110" t="s">
        <v>133</v>
      </c>
      <c r="G791" s="203">
        <v>100</v>
      </c>
      <c r="H791" s="203"/>
      <c r="I791" s="202">
        <f t="shared" si="13"/>
        <v>0</v>
      </c>
      <c r="J791" s="109"/>
    </row>
    <row r="792" spans="1:10" ht="12" customHeight="1">
      <c r="A792" s="142" t="s">
        <v>178</v>
      </c>
      <c r="B792" s="112">
        <v>982</v>
      </c>
      <c r="C792" s="133">
        <v>4</v>
      </c>
      <c r="D792" s="133">
        <v>5</v>
      </c>
      <c r="E792" s="111" t="s">
        <v>186</v>
      </c>
      <c r="F792" s="110" t="s">
        <v>177</v>
      </c>
      <c r="G792" s="203">
        <v>140</v>
      </c>
      <c r="H792" s="203"/>
      <c r="I792" s="202">
        <f t="shared" si="13"/>
        <v>0</v>
      </c>
      <c r="J792" s="109"/>
    </row>
    <row r="793" spans="1:10" ht="32.25" customHeight="1">
      <c r="A793" s="142" t="s">
        <v>176</v>
      </c>
      <c r="B793" s="112">
        <v>982</v>
      </c>
      <c r="C793" s="133">
        <v>4</v>
      </c>
      <c r="D793" s="133">
        <v>5</v>
      </c>
      <c r="E793" s="111" t="s">
        <v>186</v>
      </c>
      <c r="F793" s="110" t="s">
        <v>175</v>
      </c>
      <c r="G793" s="203">
        <v>140</v>
      </c>
      <c r="H793" s="203"/>
      <c r="I793" s="202">
        <f t="shared" si="13"/>
        <v>0</v>
      </c>
      <c r="J793" s="109"/>
    </row>
    <row r="794" spans="1:10" ht="74.25" customHeight="1">
      <c r="A794" s="142" t="s">
        <v>625</v>
      </c>
      <c r="B794" s="112">
        <v>982</v>
      </c>
      <c r="C794" s="133">
        <v>4</v>
      </c>
      <c r="D794" s="133">
        <v>5</v>
      </c>
      <c r="E794" s="111" t="s">
        <v>186</v>
      </c>
      <c r="F794" s="110" t="s">
        <v>624</v>
      </c>
      <c r="G794" s="203">
        <v>140</v>
      </c>
      <c r="H794" s="203"/>
      <c r="I794" s="202">
        <f t="shared" si="13"/>
        <v>0</v>
      </c>
      <c r="J794" s="109"/>
    </row>
    <row r="795" spans="1:10" ht="53.25" customHeight="1">
      <c r="A795" s="142" t="s">
        <v>418</v>
      </c>
      <c r="B795" s="112">
        <v>982</v>
      </c>
      <c r="C795" s="133">
        <v>4</v>
      </c>
      <c r="D795" s="133">
        <v>5</v>
      </c>
      <c r="E795" s="111" t="s">
        <v>417</v>
      </c>
      <c r="F795" s="110">
        <v>0</v>
      </c>
      <c r="G795" s="203">
        <v>100</v>
      </c>
      <c r="H795" s="203"/>
      <c r="I795" s="202">
        <f t="shared" si="13"/>
        <v>0</v>
      </c>
      <c r="J795" s="109"/>
    </row>
    <row r="796" spans="1:10" ht="12" customHeight="1">
      <c r="A796" s="142" t="s">
        <v>512</v>
      </c>
      <c r="B796" s="112">
        <v>982</v>
      </c>
      <c r="C796" s="133">
        <v>4</v>
      </c>
      <c r="D796" s="133">
        <v>5</v>
      </c>
      <c r="E796" s="111" t="s">
        <v>511</v>
      </c>
      <c r="F796" s="110">
        <v>0</v>
      </c>
      <c r="G796" s="203">
        <v>100</v>
      </c>
      <c r="H796" s="203"/>
      <c r="I796" s="202">
        <f t="shared" si="13"/>
        <v>0</v>
      </c>
      <c r="J796" s="109"/>
    </row>
    <row r="797" spans="1:10" ht="32.25" customHeight="1">
      <c r="A797" s="142" t="s">
        <v>185</v>
      </c>
      <c r="B797" s="112">
        <v>982</v>
      </c>
      <c r="C797" s="133">
        <v>4</v>
      </c>
      <c r="D797" s="133">
        <v>5</v>
      </c>
      <c r="E797" s="111" t="s">
        <v>184</v>
      </c>
      <c r="F797" s="110">
        <v>0</v>
      </c>
      <c r="G797" s="203">
        <v>100</v>
      </c>
      <c r="H797" s="203"/>
      <c r="I797" s="202">
        <f t="shared" si="13"/>
        <v>0</v>
      </c>
      <c r="J797" s="109"/>
    </row>
    <row r="798" spans="1:10" ht="12" customHeight="1">
      <c r="A798" s="142" t="s">
        <v>178</v>
      </c>
      <c r="B798" s="112">
        <v>982</v>
      </c>
      <c r="C798" s="133">
        <v>4</v>
      </c>
      <c r="D798" s="133">
        <v>5</v>
      </c>
      <c r="E798" s="111" t="s">
        <v>184</v>
      </c>
      <c r="F798" s="110" t="s">
        <v>177</v>
      </c>
      <c r="G798" s="203">
        <v>100</v>
      </c>
      <c r="H798" s="203"/>
      <c r="I798" s="202">
        <f t="shared" si="13"/>
        <v>0</v>
      </c>
      <c r="J798" s="109"/>
    </row>
    <row r="799" spans="1:10" ht="32.25" customHeight="1">
      <c r="A799" s="142" t="s">
        <v>176</v>
      </c>
      <c r="B799" s="112">
        <v>982</v>
      </c>
      <c r="C799" s="133">
        <v>4</v>
      </c>
      <c r="D799" s="133">
        <v>5</v>
      </c>
      <c r="E799" s="111" t="s">
        <v>184</v>
      </c>
      <c r="F799" s="110" t="s">
        <v>175</v>
      </c>
      <c r="G799" s="203">
        <v>100</v>
      </c>
      <c r="H799" s="203"/>
      <c r="I799" s="202">
        <f t="shared" si="13"/>
        <v>0</v>
      </c>
      <c r="J799" s="109"/>
    </row>
    <row r="800" spans="1:10" ht="74.25" customHeight="1">
      <c r="A800" s="142" t="s">
        <v>625</v>
      </c>
      <c r="B800" s="112">
        <v>982</v>
      </c>
      <c r="C800" s="133">
        <v>4</v>
      </c>
      <c r="D800" s="133">
        <v>5</v>
      </c>
      <c r="E800" s="111" t="s">
        <v>184</v>
      </c>
      <c r="F800" s="110" t="s">
        <v>624</v>
      </c>
      <c r="G800" s="203">
        <v>100</v>
      </c>
      <c r="H800" s="203"/>
      <c r="I800" s="202">
        <f t="shared" si="13"/>
        <v>0</v>
      </c>
      <c r="J800" s="109"/>
    </row>
    <row r="801" spans="1:10" ht="53.25" customHeight="1">
      <c r="A801" s="142" t="s">
        <v>418</v>
      </c>
      <c r="B801" s="112">
        <v>982</v>
      </c>
      <c r="C801" s="133">
        <v>4</v>
      </c>
      <c r="D801" s="133">
        <v>5</v>
      </c>
      <c r="E801" s="111" t="s">
        <v>417</v>
      </c>
      <c r="F801" s="110">
        <v>0</v>
      </c>
      <c r="G801" s="203">
        <v>700</v>
      </c>
      <c r="H801" s="203"/>
      <c r="I801" s="202">
        <f t="shared" si="13"/>
        <v>0</v>
      </c>
      <c r="J801" s="109"/>
    </row>
    <row r="802" spans="1:10" ht="21.75" customHeight="1">
      <c r="A802" s="142" t="s">
        <v>510</v>
      </c>
      <c r="B802" s="112">
        <v>982</v>
      </c>
      <c r="C802" s="133">
        <v>4</v>
      </c>
      <c r="D802" s="133">
        <v>5</v>
      </c>
      <c r="E802" s="111" t="s">
        <v>509</v>
      </c>
      <c r="F802" s="110">
        <v>0</v>
      </c>
      <c r="G802" s="203">
        <v>700</v>
      </c>
      <c r="H802" s="203"/>
      <c r="I802" s="202">
        <f t="shared" si="13"/>
        <v>0</v>
      </c>
      <c r="J802" s="109"/>
    </row>
    <row r="803" spans="1:10" ht="12" customHeight="1">
      <c r="A803" s="142" t="s">
        <v>183</v>
      </c>
      <c r="B803" s="112">
        <v>982</v>
      </c>
      <c r="C803" s="133">
        <v>4</v>
      </c>
      <c r="D803" s="133">
        <v>5</v>
      </c>
      <c r="E803" s="111" t="s">
        <v>182</v>
      </c>
      <c r="F803" s="110">
        <v>0</v>
      </c>
      <c r="G803" s="203">
        <v>700</v>
      </c>
      <c r="H803" s="203"/>
      <c r="I803" s="202">
        <f t="shared" si="13"/>
        <v>0</v>
      </c>
      <c r="J803" s="109"/>
    </row>
    <row r="804" spans="1:10" ht="12" customHeight="1">
      <c r="A804" s="142" t="s">
        <v>178</v>
      </c>
      <c r="B804" s="112">
        <v>982</v>
      </c>
      <c r="C804" s="133">
        <v>4</v>
      </c>
      <c r="D804" s="133">
        <v>5</v>
      </c>
      <c r="E804" s="111" t="s">
        <v>182</v>
      </c>
      <c r="F804" s="110" t="s">
        <v>177</v>
      </c>
      <c r="G804" s="203">
        <v>700</v>
      </c>
      <c r="H804" s="203"/>
      <c r="I804" s="202">
        <f t="shared" si="13"/>
        <v>0</v>
      </c>
      <c r="J804" s="109"/>
    </row>
    <row r="805" spans="1:10" ht="32.25" customHeight="1">
      <c r="A805" s="142" t="s">
        <v>176</v>
      </c>
      <c r="B805" s="112">
        <v>982</v>
      </c>
      <c r="C805" s="133">
        <v>4</v>
      </c>
      <c r="D805" s="133">
        <v>5</v>
      </c>
      <c r="E805" s="111" t="s">
        <v>182</v>
      </c>
      <c r="F805" s="110" t="s">
        <v>175</v>
      </c>
      <c r="G805" s="203">
        <v>700</v>
      </c>
      <c r="H805" s="203"/>
      <c r="I805" s="202">
        <f t="shared" si="13"/>
        <v>0</v>
      </c>
      <c r="J805" s="109"/>
    </row>
    <row r="806" spans="1:10" ht="74.25" customHeight="1">
      <c r="A806" s="142" t="s">
        <v>625</v>
      </c>
      <c r="B806" s="112">
        <v>982</v>
      </c>
      <c r="C806" s="133">
        <v>4</v>
      </c>
      <c r="D806" s="133">
        <v>5</v>
      </c>
      <c r="E806" s="111" t="s">
        <v>182</v>
      </c>
      <c r="F806" s="110" t="s">
        <v>624</v>
      </c>
      <c r="G806" s="203">
        <v>700</v>
      </c>
      <c r="H806" s="203"/>
      <c r="I806" s="202">
        <f t="shared" si="13"/>
        <v>0</v>
      </c>
      <c r="J806" s="109"/>
    </row>
    <row r="807" spans="1:10" ht="53.25" customHeight="1">
      <c r="A807" s="142" t="s">
        <v>418</v>
      </c>
      <c r="B807" s="112">
        <v>982</v>
      </c>
      <c r="C807" s="133">
        <v>4</v>
      </c>
      <c r="D807" s="133">
        <v>5</v>
      </c>
      <c r="E807" s="111" t="s">
        <v>417</v>
      </c>
      <c r="F807" s="110">
        <v>0</v>
      </c>
      <c r="G807" s="203">
        <v>1230</v>
      </c>
      <c r="H807" s="203">
        <f>H808</f>
        <v>111.60000000000001</v>
      </c>
      <c r="I807" s="202">
        <f t="shared" si="13"/>
        <v>9.073170731707318</v>
      </c>
      <c r="J807" s="109"/>
    </row>
    <row r="808" spans="1:10" ht="21.75" customHeight="1">
      <c r="A808" s="142" t="s">
        <v>459</v>
      </c>
      <c r="B808" s="112">
        <v>982</v>
      </c>
      <c r="C808" s="133">
        <v>4</v>
      </c>
      <c r="D808" s="133">
        <v>5</v>
      </c>
      <c r="E808" s="111" t="s">
        <v>508</v>
      </c>
      <c r="F808" s="110">
        <v>0</v>
      </c>
      <c r="G808" s="203">
        <v>1230</v>
      </c>
      <c r="H808" s="203">
        <f>H809</f>
        <v>111.60000000000001</v>
      </c>
      <c r="I808" s="202">
        <f t="shared" si="13"/>
        <v>9.073170731707318</v>
      </c>
      <c r="J808" s="109"/>
    </row>
    <row r="809" spans="1:10" ht="21.75" customHeight="1">
      <c r="A809" s="142" t="s">
        <v>181</v>
      </c>
      <c r="B809" s="112">
        <v>982</v>
      </c>
      <c r="C809" s="133">
        <v>4</v>
      </c>
      <c r="D809" s="133">
        <v>5</v>
      </c>
      <c r="E809" s="111" t="s">
        <v>180</v>
      </c>
      <c r="F809" s="110">
        <v>0</v>
      </c>
      <c r="G809" s="203">
        <v>1230</v>
      </c>
      <c r="H809" s="203">
        <f>H813+H817</f>
        <v>111.60000000000001</v>
      </c>
      <c r="I809" s="202">
        <f t="shared" si="13"/>
        <v>9.073170731707318</v>
      </c>
      <c r="J809" s="109"/>
    </row>
    <row r="810" spans="1:10" ht="53.25" customHeight="1">
      <c r="A810" s="142" t="s">
        <v>131</v>
      </c>
      <c r="B810" s="112">
        <v>982</v>
      </c>
      <c r="C810" s="133">
        <v>4</v>
      </c>
      <c r="D810" s="133">
        <v>5</v>
      </c>
      <c r="E810" s="111" t="s">
        <v>180</v>
      </c>
      <c r="F810" s="110" t="s">
        <v>130</v>
      </c>
      <c r="G810" s="203">
        <v>96</v>
      </c>
      <c r="H810" s="203"/>
      <c r="I810" s="202">
        <f t="shared" si="13"/>
        <v>0</v>
      </c>
      <c r="J810" s="109"/>
    </row>
    <row r="811" spans="1:10" ht="21.75" customHeight="1">
      <c r="A811" s="142" t="s">
        <v>123</v>
      </c>
      <c r="B811" s="112">
        <v>982</v>
      </c>
      <c r="C811" s="133">
        <v>4</v>
      </c>
      <c r="D811" s="133">
        <v>5</v>
      </c>
      <c r="E811" s="111" t="s">
        <v>180</v>
      </c>
      <c r="F811" s="110" t="s">
        <v>122</v>
      </c>
      <c r="G811" s="203">
        <v>96</v>
      </c>
      <c r="H811" s="203"/>
      <c r="I811" s="202">
        <f t="shared" si="13"/>
        <v>0</v>
      </c>
      <c r="J811" s="109"/>
    </row>
    <row r="812" spans="1:10" ht="32.25" customHeight="1">
      <c r="A812" s="142" t="s">
        <v>141</v>
      </c>
      <c r="B812" s="112">
        <v>982</v>
      </c>
      <c r="C812" s="133">
        <v>4</v>
      </c>
      <c r="D812" s="133">
        <v>5</v>
      </c>
      <c r="E812" s="111" t="s">
        <v>180</v>
      </c>
      <c r="F812" s="110" t="s">
        <v>140</v>
      </c>
      <c r="G812" s="203">
        <v>96</v>
      </c>
      <c r="H812" s="203"/>
      <c r="I812" s="202">
        <f t="shared" si="13"/>
        <v>0</v>
      </c>
      <c r="J812" s="109"/>
    </row>
    <row r="813" spans="1:10" ht="21.75" customHeight="1">
      <c r="A813" s="142" t="s">
        <v>139</v>
      </c>
      <c r="B813" s="112">
        <v>982</v>
      </c>
      <c r="C813" s="133">
        <v>4</v>
      </c>
      <c r="D813" s="133">
        <v>5</v>
      </c>
      <c r="E813" s="111" t="s">
        <v>180</v>
      </c>
      <c r="F813" s="110" t="s">
        <v>138</v>
      </c>
      <c r="G813" s="203">
        <v>1091</v>
      </c>
      <c r="H813" s="203">
        <f>H814</f>
        <v>108.7</v>
      </c>
      <c r="I813" s="202">
        <f t="shared" si="13"/>
        <v>9.9633363886342803</v>
      </c>
      <c r="J813" s="109"/>
    </row>
    <row r="814" spans="1:10" ht="21.75" customHeight="1">
      <c r="A814" s="142" t="s">
        <v>137</v>
      </c>
      <c r="B814" s="112">
        <v>982</v>
      </c>
      <c r="C814" s="133">
        <v>4</v>
      </c>
      <c r="D814" s="133">
        <v>5</v>
      </c>
      <c r="E814" s="111" t="s">
        <v>180</v>
      </c>
      <c r="F814" s="110" t="s">
        <v>136</v>
      </c>
      <c r="G814" s="203">
        <v>1091</v>
      </c>
      <c r="H814" s="203">
        <f>H815+H816</f>
        <v>108.7</v>
      </c>
      <c r="I814" s="202">
        <f t="shared" si="13"/>
        <v>9.9633363886342803</v>
      </c>
      <c r="J814" s="109"/>
    </row>
    <row r="815" spans="1:10" ht="21.75" customHeight="1">
      <c r="A815" s="142" t="s">
        <v>552</v>
      </c>
      <c r="B815" s="112">
        <v>982</v>
      </c>
      <c r="C815" s="133">
        <v>4</v>
      </c>
      <c r="D815" s="133">
        <v>5</v>
      </c>
      <c r="E815" s="111" t="s">
        <v>180</v>
      </c>
      <c r="F815" s="110" t="s">
        <v>551</v>
      </c>
      <c r="G815" s="203">
        <v>64</v>
      </c>
      <c r="H815" s="203">
        <v>7.3</v>
      </c>
      <c r="I815" s="202">
        <f t="shared" si="13"/>
        <v>11.40625</v>
      </c>
      <c r="J815" s="109"/>
    </row>
    <row r="816" spans="1:10" ht="12" customHeight="1">
      <c r="A816" s="142" t="s">
        <v>135</v>
      </c>
      <c r="B816" s="112">
        <v>982</v>
      </c>
      <c r="C816" s="133">
        <v>4</v>
      </c>
      <c r="D816" s="133">
        <v>5</v>
      </c>
      <c r="E816" s="111" t="s">
        <v>180</v>
      </c>
      <c r="F816" s="110" t="s">
        <v>133</v>
      </c>
      <c r="G816" s="203">
        <v>1027</v>
      </c>
      <c r="H816" s="203">
        <v>101.4</v>
      </c>
      <c r="I816" s="202">
        <f t="shared" si="13"/>
        <v>9.8734177215189867</v>
      </c>
      <c r="J816" s="109"/>
    </row>
    <row r="817" spans="1:10" ht="12" customHeight="1">
      <c r="A817" s="142" t="s">
        <v>178</v>
      </c>
      <c r="B817" s="112">
        <v>982</v>
      </c>
      <c r="C817" s="133">
        <v>4</v>
      </c>
      <c r="D817" s="133">
        <v>5</v>
      </c>
      <c r="E817" s="111" t="s">
        <v>180</v>
      </c>
      <c r="F817" s="110" t="s">
        <v>177</v>
      </c>
      <c r="G817" s="203">
        <v>43</v>
      </c>
      <c r="H817" s="203">
        <v>2.9</v>
      </c>
      <c r="I817" s="202">
        <f t="shared" si="13"/>
        <v>6.7441860465116275</v>
      </c>
      <c r="J817" s="109"/>
    </row>
    <row r="818" spans="1:10" ht="12" customHeight="1">
      <c r="A818" s="142" t="s">
        <v>600</v>
      </c>
      <c r="B818" s="112">
        <v>982</v>
      </c>
      <c r="C818" s="133">
        <v>4</v>
      </c>
      <c r="D818" s="133">
        <v>5</v>
      </c>
      <c r="E818" s="111" t="s">
        <v>180</v>
      </c>
      <c r="F818" s="110" t="s">
        <v>599</v>
      </c>
      <c r="G818" s="203">
        <v>43</v>
      </c>
      <c r="H818" s="203">
        <v>2.9</v>
      </c>
      <c r="I818" s="202">
        <f t="shared" si="13"/>
        <v>6.7441860465116275</v>
      </c>
      <c r="J818" s="109"/>
    </row>
    <row r="819" spans="1:10" ht="21.75" customHeight="1">
      <c r="A819" s="142" t="s">
        <v>598</v>
      </c>
      <c r="B819" s="112">
        <v>982</v>
      </c>
      <c r="C819" s="133">
        <v>4</v>
      </c>
      <c r="D819" s="133">
        <v>5</v>
      </c>
      <c r="E819" s="111" t="s">
        <v>180</v>
      </c>
      <c r="F819" s="110" t="s">
        <v>597</v>
      </c>
      <c r="G819" s="203">
        <v>16</v>
      </c>
      <c r="H819" s="203"/>
      <c r="I819" s="202">
        <f t="shared" si="13"/>
        <v>0</v>
      </c>
      <c r="J819" s="109"/>
    </row>
    <row r="820" spans="1:10" ht="12" customHeight="1">
      <c r="A820" s="142" t="s">
        <v>596</v>
      </c>
      <c r="B820" s="112">
        <v>982</v>
      </c>
      <c r="C820" s="133">
        <v>4</v>
      </c>
      <c r="D820" s="133">
        <v>5</v>
      </c>
      <c r="E820" s="111" t="s">
        <v>180</v>
      </c>
      <c r="F820" s="110" t="s">
        <v>595</v>
      </c>
      <c r="G820" s="203">
        <v>18</v>
      </c>
      <c r="H820" s="203">
        <v>2.9</v>
      </c>
      <c r="I820" s="202">
        <f t="shared" si="13"/>
        <v>16.111111111111111</v>
      </c>
      <c r="J820" s="109"/>
    </row>
    <row r="821" spans="1:10" ht="12" customHeight="1">
      <c r="A821" s="142" t="s">
        <v>594</v>
      </c>
      <c r="B821" s="112">
        <v>982</v>
      </c>
      <c r="C821" s="133">
        <v>4</v>
      </c>
      <c r="D821" s="133">
        <v>5</v>
      </c>
      <c r="E821" s="111" t="s">
        <v>180</v>
      </c>
      <c r="F821" s="110" t="s">
        <v>593</v>
      </c>
      <c r="G821" s="203">
        <v>9</v>
      </c>
      <c r="H821" s="203"/>
      <c r="I821" s="202">
        <f t="shared" si="13"/>
        <v>0</v>
      </c>
      <c r="J821" s="109"/>
    </row>
    <row r="822" spans="1:10" ht="53.25" customHeight="1">
      <c r="A822" s="142" t="s">
        <v>418</v>
      </c>
      <c r="B822" s="112">
        <v>982</v>
      </c>
      <c r="C822" s="133">
        <v>4</v>
      </c>
      <c r="D822" s="133">
        <v>5</v>
      </c>
      <c r="E822" s="111" t="s">
        <v>417</v>
      </c>
      <c r="F822" s="110">
        <v>0</v>
      </c>
      <c r="G822" s="203">
        <v>3770.24</v>
      </c>
      <c r="H822" s="203">
        <f>H823</f>
        <v>960.1</v>
      </c>
      <c r="I822" s="202">
        <f t="shared" si="13"/>
        <v>25.46522237311153</v>
      </c>
      <c r="J822" s="109"/>
    </row>
    <row r="823" spans="1:10" ht="21.75" customHeight="1">
      <c r="A823" s="142" t="s">
        <v>459</v>
      </c>
      <c r="B823" s="112">
        <v>982</v>
      </c>
      <c r="C823" s="133">
        <v>4</v>
      </c>
      <c r="D823" s="133">
        <v>5</v>
      </c>
      <c r="E823" s="111" t="s">
        <v>508</v>
      </c>
      <c r="F823" s="110">
        <v>0</v>
      </c>
      <c r="G823" s="203">
        <v>3770.24</v>
      </c>
      <c r="H823" s="203">
        <f>H824+H837</f>
        <v>960.1</v>
      </c>
      <c r="I823" s="202">
        <f t="shared" si="13"/>
        <v>25.46522237311153</v>
      </c>
      <c r="J823" s="109"/>
    </row>
    <row r="824" spans="1:10" ht="21.75" customHeight="1">
      <c r="A824" s="142" t="s">
        <v>132</v>
      </c>
      <c r="B824" s="112">
        <v>982</v>
      </c>
      <c r="C824" s="133">
        <v>4</v>
      </c>
      <c r="D824" s="133">
        <v>5</v>
      </c>
      <c r="E824" s="111" t="s">
        <v>179</v>
      </c>
      <c r="F824" s="110">
        <v>0</v>
      </c>
      <c r="G824" s="203">
        <v>3346.21</v>
      </c>
      <c r="H824" s="203">
        <f>H825</f>
        <v>955</v>
      </c>
      <c r="I824" s="202">
        <f t="shared" si="13"/>
        <v>28.539750942110626</v>
      </c>
      <c r="J824" s="109"/>
    </row>
    <row r="825" spans="1:10" ht="53.25" customHeight="1">
      <c r="A825" s="142" t="s">
        <v>131</v>
      </c>
      <c r="B825" s="112">
        <v>982</v>
      </c>
      <c r="C825" s="133">
        <v>4</v>
      </c>
      <c r="D825" s="133">
        <v>5</v>
      </c>
      <c r="E825" s="111" t="s">
        <v>179</v>
      </c>
      <c r="F825" s="110" t="s">
        <v>130</v>
      </c>
      <c r="G825" s="203">
        <v>3346.21</v>
      </c>
      <c r="H825" s="203">
        <f>H826+H829</f>
        <v>955</v>
      </c>
      <c r="I825" s="202">
        <f t="shared" si="13"/>
        <v>28.539750942110626</v>
      </c>
      <c r="J825" s="109"/>
    </row>
    <row r="826" spans="1:10" ht="12" customHeight="1">
      <c r="A826" s="142" t="s">
        <v>129</v>
      </c>
      <c r="B826" s="112">
        <v>982</v>
      </c>
      <c r="C826" s="133">
        <v>4</v>
      </c>
      <c r="D826" s="133">
        <v>5</v>
      </c>
      <c r="E826" s="111" t="s">
        <v>179</v>
      </c>
      <c r="F826" s="110" t="s">
        <v>128</v>
      </c>
      <c r="G826" s="203">
        <v>663.35</v>
      </c>
      <c r="H826" s="203">
        <f>H827+H828</f>
        <v>181.89999999999998</v>
      </c>
      <c r="I826" s="202">
        <f t="shared" si="13"/>
        <v>27.421421572322295</v>
      </c>
      <c r="J826" s="109"/>
    </row>
    <row r="827" spans="1:10" ht="12" customHeight="1">
      <c r="A827" s="142" t="s">
        <v>127</v>
      </c>
      <c r="B827" s="112">
        <v>982</v>
      </c>
      <c r="C827" s="133">
        <v>4</v>
      </c>
      <c r="D827" s="133">
        <v>5</v>
      </c>
      <c r="E827" s="111" t="s">
        <v>179</v>
      </c>
      <c r="F827" s="110" t="s">
        <v>126</v>
      </c>
      <c r="G827" s="203">
        <v>509.48</v>
      </c>
      <c r="H827" s="203">
        <v>140.6</v>
      </c>
      <c r="I827" s="202">
        <f t="shared" si="13"/>
        <v>27.596765329355421</v>
      </c>
      <c r="J827" s="109"/>
    </row>
    <row r="828" spans="1:10" ht="32.25" customHeight="1">
      <c r="A828" s="142" t="s">
        <v>125</v>
      </c>
      <c r="B828" s="112">
        <v>982</v>
      </c>
      <c r="C828" s="133">
        <v>4</v>
      </c>
      <c r="D828" s="133">
        <v>5</v>
      </c>
      <c r="E828" s="111" t="s">
        <v>179</v>
      </c>
      <c r="F828" s="110" t="s">
        <v>124</v>
      </c>
      <c r="G828" s="203">
        <v>153.87</v>
      </c>
      <c r="H828" s="203">
        <v>41.3</v>
      </c>
      <c r="I828" s="202">
        <f t="shared" si="13"/>
        <v>26.840839669851167</v>
      </c>
      <c r="J828" s="109"/>
    </row>
    <row r="829" spans="1:10" ht="21.75" customHeight="1">
      <c r="A829" s="142" t="s">
        <v>123</v>
      </c>
      <c r="B829" s="112">
        <v>982</v>
      </c>
      <c r="C829" s="133">
        <v>4</v>
      </c>
      <c r="D829" s="133">
        <v>5</v>
      </c>
      <c r="E829" s="111" t="s">
        <v>179</v>
      </c>
      <c r="F829" s="110" t="s">
        <v>122</v>
      </c>
      <c r="G829" s="203">
        <v>2682.86</v>
      </c>
      <c r="H829" s="203">
        <f>H830+H831</f>
        <v>773.1</v>
      </c>
      <c r="I829" s="202">
        <f t="shared" si="13"/>
        <v>28.816263241466196</v>
      </c>
      <c r="J829" s="109"/>
    </row>
    <row r="830" spans="1:10" ht="32.25" customHeight="1">
      <c r="A830" s="142" t="s">
        <v>121</v>
      </c>
      <c r="B830" s="112">
        <v>982</v>
      </c>
      <c r="C830" s="133">
        <v>4</v>
      </c>
      <c r="D830" s="133">
        <v>5</v>
      </c>
      <c r="E830" s="111" t="s">
        <v>179</v>
      </c>
      <c r="F830" s="110" t="s">
        <v>120</v>
      </c>
      <c r="G830" s="203">
        <v>2060.5700000000002</v>
      </c>
      <c r="H830" s="203">
        <v>612.70000000000005</v>
      </c>
      <c r="I830" s="202">
        <f t="shared" si="13"/>
        <v>29.734490941826774</v>
      </c>
      <c r="J830" s="109"/>
    </row>
    <row r="831" spans="1:10" ht="32.25" customHeight="1">
      <c r="A831" s="142" t="s">
        <v>119</v>
      </c>
      <c r="B831" s="112">
        <v>982</v>
      </c>
      <c r="C831" s="133">
        <v>4</v>
      </c>
      <c r="D831" s="133">
        <v>5</v>
      </c>
      <c r="E831" s="111" t="s">
        <v>179</v>
      </c>
      <c r="F831" s="110" t="s">
        <v>117</v>
      </c>
      <c r="G831" s="203">
        <v>622.29</v>
      </c>
      <c r="H831" s="203">
        <v>160.4</v>
      </c>
      <c r="I831" s="202">
        <f t="shared" si="13"/>
        <v>25.775763711452861</v>
      </c>
      <c r="J831" s="109"/>
    </row>
    <row r="832" spans="1:10" ht="21.75" customHeight="1">
      <c r="A832" s="142" t="s">
        <v>627</v>
      </c>
      <c r="B832" s="112">
        <v>982</v>
      </c>
      <c r="C832" s="133">
        <v>4</v>
      </c>
      <c r="D832" s="133">
        <v>5</v>
      </c>
      <c r="E832" s="111" t="s">
        <v>626</v>
      </c>
      <c r="F832" s="110">
        <v>0</v>
      </c>
      <c r="G832" s="203">
        <v>341.77</v>
      </c>
      <c r="H832" s="203"/>
      <c r="I832" s="202">
        <f t="shared" si="13"/>
        <v>0</v>
      </c>
      <c r="J832" s="109"/>
    </row>
    <row r="833" spans="1:10" ht="53.25" customHeight="1">
      <c r="A833" s="142" t="s">
        <v>131</v>
      </c>
      <c r="B833" s="112">
        <v>982</v>
      </c>
      <c r="C833" s="133">
        <v>4</v>
      </c>
      <c r="D833" s="133">
        <v>5</v>
      </c>
      <c r="E833" s="111" t="s">
        <v>626</v>
      </c>
      <c r="F833" s="110" t="s">
        <v>130</v>
      </c>
      <c r="G833" s="203">
        <v>341.77</v>
      </c>
      <c r="H833" s="203"/>
      <c r="I833" s="202">
        <f t="shared" si="13"/>
        <v>0</v>
      </c>
      <c r="J833" s="109"/>
    </row>
    <row r="834" spans="1:10" ht="21.75" customHeight="1">
      <c r="A834" s="142" t="s">
        <v>123</v>
      </c>
      <c r="B834" s="112">
        <v>982</v>
      </c>
      <c r="C834" s="133">
        <v>4</v>
      </c>
      <c r="D834" s="133">
        <v>5</v>
      </c>
      <c r="E834" s="111" t="s">
        <v>626</v>
      </c>
      <c r="F834" s="110" t="s">
        <v>122</v>
      </c>
      <c r="G834" s="203">
        <v>341.77</v>
      </c>
      <c r="H834" s="203"/>
      <c r="I834" s="202">
        <f t="shared" si="13"/>
        <v>0</v>
      </c>
      <c r="J834" s="109"/>
    </row>
    <row r="835" spans="1:10" ht="32.25" customHeight="1">
      <c r="A835" s="142" t="s">
        <v>121</v>
      </c>
      <c r="B835" s="112">
        <v>982</v>
      </c>
      <c r="C835" s="133">
        <v>4</v>
      </c>
      <c r="D835" s="133">
        <v>5</v>
      </c>
      <c r="E835" s="111" t="s">
        <v>626</v>
      </c>
      <c r="F835" s="110" t="s">
        <v>120</v>
      </c>
      <c r="G835" s="203">
        <v>262.5</v>
      </c>
      <c r="H835" s="203"/>
      <c r="I835" s="202">
        <f t="shared" si="13"/>
        <v>0</v>
      </c>
      <c r="J835" s="109"/>
    </row>
    <row r="836" spans="1:10" ht="32.25" customHeight="1">
      <c r="A836" s="142" t="s">
        <v>119</v>
      </c>
      <c r="B836" s="112">
        <v>982</v>
      </c>
      <c r="C836" s="133">
        <v>4</v>
      </c>
      <c r="D836" s="133">
        <v>5</v>
      </c>
      <c r="E836" s="111" t="s">
        <v>626</v>
      </c>
      <c r="F836" s="110" t="s">
        <v>117</v>
      </c>
      <c r="G836" s="203">
        <v>79.27</v>
      </c>
      <c r="H836" s="203"/>
      <c r="I836" s="202">
        <f t="shared" si="13"/>
        <v>0</v>
      </c>
      <c r="J836" s="109"/>
    </row>
    <row r="837" spans="1:10" ht="21.75" customHeight="1">
      <c r="A837" s="142" t="s">
        <v>152</v>
      </c>
      <c r="B837" s="112">
        <v>982</v>
      </c>
      <c r="C837" s="133">
        <v>4</v>
      </c>
      <c r="D837" s="133">
        <v>5</v>
      </c>
      <c r="E837" s="111" t="s">
        <v>507</v>
      </c>
      <c r="F837" s="110">
        <v>0</v>
      </c>
      <c r="G837" s="203">
        <v>82.26</v>
      </c>
      <c r="H837" s="203">
        <f>H838</f>
        <v>5.0999999999999996</v>
      </c>
      <c r="I837" s="202">
        <f t="shared" si="13"/>
        <v>6.1998541210795031</v>
      </c>
      <c r="J837" s="109"/>
    </row>
    <row r="838" spans="1:10" ht="21.75" customHeight="1">
      <c r="A838" s="142" t="s">
        <v>139</v>
      </c>
      <c r="B838" s="112">
        <v>982</v>
      </c>
      <c r="C838" s="133">
        <v>4</v>
      </c>
      <c r="D838" s="133">
        <v>5</v>
      </c>
      <c r="E838" s="111" t="s">
        <v>507</v>
      </c>
      <c r="F838" s="110" t="s">
        <v>138</v>
      </c>
      <c r="G838" s="203">
        <v>82.26</v>
      </c>
      <c r="H838" s="203">
        <f>H839</f>
        <v>5.0999999999999996</v>
      </c>
      <c r="I838" s="202">
        <f t="shared" si="13"/>
        <v>6.1998541210795031</v>
      </c>
      <c r="J838" s="109"/>
    </row>
    <row r="839" spans="1:10" ht="21.75" customHeight="1">
      <c r="A839" s="142" t="s">
        <v>137</v>
      </c>
      <c r="B839" s="112">
        <v>982</v>
      </c>
      <c r="C839" s="133">
        <v>4</v>
      </c>
      <c r="D839" s="133">
        <v>5</v>
      </c>
      <c r="E839" s="111" t="s">
        <v>507</v>
      </c>
      <c r="F839" s="110" t="s">
        <v>136</v>
      </c>
      <c r="G839" s="203">
        <v>82.26</v>
      </c>
      <c r="H839" s="203">
        <f>H840</f>
        <v>5.0999999999999996</v>
      </c>
      <c r="I839" s="202">
        <f t="shared" si="13"/>
        <v>6.1998541210795031</v>
      </c>
      <c r="J839" s="109"/>
    </row>
    <row r="840" spans="1:10" ht="12" customHeight="1">
      <c r="A840" s="142" t="s">
        <v>135</v>
      </c>
      <c r="B840" s="112">
        <v>982</v>
      </c>
      <c r="C840" s="133">
        <v>4</v>
      </c>
      <c r="D840" s="133">
        <v>5</v>
      </c>
      <c r="E840" s="111" t="s">
        <v>507</v>
      </c>
      <c r="F840" s="110" t="s">
        <v>133</v>
      </c>
      <c r="G840" s="203">
        <v>82.26</v>
      </c>
      <c r="H840" s="203">
        <v>5.0999999999999996</v>
      </c>
      <c r="I840" s="202">
        <f t="shared" si="13"/>
        <v>6.1998541210795031</v>
      </c>
      <c r="J840" s="109"/>
    </row>
    <row r="841" spans="1:10" ht="53.25" customHeight="1">
      <c r="A841" s="142" t="s">
        <v>418</v>
      </c>
      <c r="B841" s="112">
        <v>982</v>
      </c>
      <c r="C841" s="133">
        <v>4</v>
      </c>
      <c r="D841" s="133">
        <v>5</v>
      </c>
      <c r="E841" s="111" t="s">
        <v>417</v>
      </c>
      <c r="F841" s="110">
        <v>0</v>
      </c>
      <c r="G841" s="203">
        <v>100</v>
      </c>
      <c r="H841" s="203"/>
      <c r="I841" s="202">
        <f t="shared" si="13"/>
        <v>0</v>
      </c>
      <c r="J841" s="109"/>
    </row>
    <row r="842" spans="1:10" ht="21.75" customHeight="1">
      <c r="A842" s="142" t="s">
        <v>590</v>
      </c>
      <c r="B842" s="112">
        <v>982</v>
      </c>
      <c r="C842" s="133">
        <v>4</v>
      </c>
      <c r="D842" s="133">
        <v>5</v>
      </c>
      <c r="E842" s="111" t="s">
        <v>591</v>
      </c>
      <c r="F842" s="110">
        <v>0</v>
      </c>
      <c r="G842" s="203">
        <v>100</v>
      </c>
      <c r="H842" s="203"/>
      <c r="I842" s="202">
        <f t="shared" si="13"/>
        <v>0</v>
      </c>
      <c r="J842" s="109"/>
    </row>
    <row r="843" spans="1:10" ht="12" customHeight="1">
      <c r="A843" s="142" t="s">
        <v>504</v>
      </c>
      <c r="B843" s="112">
        <v>982</v>
      </c>
      <c r="C843" s="133">
        <v>4</v>
      </c>
      <c r="D843" s="133">
        <v>5</v>
      </c>
      <c r="E843" s="111" t="s">
        <v>592</v>
      </c>
      <c r="F843" s="110">
        <v>0</v>
      </c>
      <c r="G843" s="203">
        <v>100</v>
      </c>
      <c r="H843" s="203"/>
      <c r="I843" s="202">
        <f t="shared" si="13"/>
        <v>0</v>
      </c>
      <c r="J843" s="109"/>
    </row>
    <row r="844" spans="1:10" ht="12" customHeight="1">
      <c r="A844" s="142" t="s">
        <v>178</v>
      </c>
      <c r="B844" s="112">
        <v>982</v>
      </c>
      <c r="C844" s="133">
        <v>4</v>
      </c>
      <c r="D844" s="133">
        <v>5</v>
      </c>
      <c r="E844" s="111" t="s">
        <v>592</v>
      </c>
      <c r="F844" s="110" t="s">
        <v>177</v>
      </c>
      <c r="G844" s="203">
        <v>100</v>
      </c>
      <c r="H844" s="203"/>
      <c r="I844" s="202">
        <f t="shared" si="13"/>
        <v>0</v>
      </c>
      <c r="J844" s="109"/>
    </row>
    <row r="845" spans="1:10" ht="32.25" customHeight="1">
      <c r="A845" s="142" t="s">
        <v>176</v>
      </c>
      <c r="B845" s="112">
        <v>982</v>
      </c>
      <c r="C845" s="133">
        <v>4</v>
      </c>
      <c r="D845" s="133">
        <v>5</v>
      </c>
      <c r="E845" s="111" t="s">
        <v>592</v>
      </c>
      <c r="F845" s="110" t="s">
        <v>175</v>
      </c>
      <c r="G845" s="203">
        <v>100</v>
      </c>
      <c r="H845" s="203"/>
      <c r="I845" s="202">
        <f t="shared" si="13"/>
        <v>0</v>
      </c>
      <c r="J845" s="109"/>
    </row>
    <row r="846" spans="1:10" ht="74.25" customHeight="1">
      <c r="A846" s="142" t="s">
        <v>625</v>
      </c>
      <c r="B846" s="112">
        <v>982</v>
      </c>
      <c r="C846" s="133">
        <v>4</v>
      </c>
      <c r="D846" s="133">
        <v>5</v>
      </c>
      <c r="E846" s="111" t="s">
        <v>592</v>
      </c>
      <c r="F846" s="110" t="s">
        <v>624</v>
      </c>
      <c r="G846" s="203">
        <v>100</v>
      </c>
      <c r="H846" s="203"/>
      <c r="I846" s="202">
        <f t="shared" si="13"/>
        <v>0</v>
      </c>
      <c r="J846" s="109"/>
    </row>
    <row r="847" spans="1:10" ht="53.25" customHeight="1">
      <c r="A847" s="142" t="s">
        <v>418</v>
      </c>
      <c r="B847" s="112">
        <v>982</v>
      </c>
      <c r="C847" s="133">
        <v>4</v>
      </c>
      <c r="D847" s="133">
        <v>5</v>
      </c>
      <c r="E847" s="111" t="s">
        <v>417</v>
      </c>
      <c r="F847" s="110">
        <v>0</v>
      </c>
      <c r="G847" s="203">
        <v>50</v>
      </c>
      <c r="H847" s="203">
        <v>50</v>
      </c>
      <c r="I847" s="202">
        <f t="shared" si="13"/>
        <v>100</v>
      </c>
      <c r="J847" s="109"/>
    </row>
    <row r="848" spans="1:10" ht="12" customHeight="1">
      <c r="A848" s="142" t="s">
        <v>506</v>
      </c>
      <c r="B848" s="112">
        <v>982</v>
      </c>
      <c r="C848" s="133">
        <v>4</v>
      </c>
      <c r="D848" s="133">
        <v>5</v>
      </c>
      <c r="E848" s="111" t="s">
        <v>505</v>
      </c>
      <c r="F848" s="110">
        <v>0</v>
      </c>
      <c r="G848" s="203">
        <v>50</v>
      </c>
      <c r="H848" s="203">
        <v>50</v>
      </c>
      <c r="I848" s="202">
        <f t="shared" si="13"/>
        <v>100</v>
      </c>
      <c r="J848" s="109"/>
    </row>
    <row r="849" spans="1:10" ht="12" customHeight="1">
      <c r="A849" s="142" t="s">
        <v>504</v>
      </c>
      <c r="B849" s="112">
        <v>982</v>
      </c>
      <c r="C849" s="133">
        <v>4</v>
      </c>
      <c r="D849" s="133">
        <v>5</v>
      </c>
      <c r="E849" s="111" t="s">
        <v>503</v>
      </c>
      <c r="F849" s="110">
        <v>0</v>
      </c>
      <c r="G849" s="203">
        <v>50</v>
      </c>
      <c r="H849" s="203">
        <v>50</v>
      </c>
      <c r="I849" s="202">
        <f t="shared" ref="I849:I912" si="14">H849/G849*100</f>
        <v>100</v>
      </c>
      <c r="J849" s="109"/>
    </row>
    <row r="850" spans="1:10" ht="12" customHeight="1">
      <c r="A850" s="142" t="s">
        <v>178</v>
      </c>
      <c r="B850" s="112">
        <v>982</v>
      </c>
      <c r="C850" s="133">
        <v>4</v>
      </c>
      <c r="D850" s="133">
        <v>5</v>
      </c>
      <c r="E850" s="111" t="s">
        <v>503</v>
      </c>
      <c r="F850" s="110" t="s">
        <v>177</v>
      </c>
      <c r="G850" s="203">
        <v>50</v>
      </c>
      <c r="H850" s="203">
        <v>50</v>
      </c>
      <c r="I850" s="202">
        <f t="shared" si="14"/>
        <v>100</v>
      </c>
      <c r="J850" s="109"/>
    </row>
    <row r="851" spans="1:10" ht="32.25" customHeight="1">
      <c r="A851" s="142" t="s">
        <v>176</v>
      </c>
      <c r="B851" s="112">
        <v>982</v>
      </c>
      <c r="C851" s="133">
        <v>4</v>
      </c>
      <c r="D851" s="133">
        <v>5</v>
      </c>
      <c r="E851" s="111" t="s">
        <v>503</v>
      </c>
      <c r="F851" s="110" t="s">
        <v>175</v>
      </c>
      <c r="G851" s="203">
        <v>50</v>
      </c>
      <c r="H851" s="203">
        <v>50</v>
      </c>
      <c r="I851" s="202">
        <f t="shared" si="14"/>
        <v>100</v>
      </c>
      <c r="J851" s="109"/>
    </row>
    <row r="852" spans="1:10" ht="74.25" customHeight="1">
      <c r="A852" s="142" t="s">
        <v>625</v>
      </c>
      <c r="B852" s="112">
        <v>982</v>
      </c>
      <c r="C852" s="133">
        <v>4</v>
      </c>
      <c r="D852" s="133">
        <v>5</v>
      </c>
      <c r="E852" s="111" t="s">
        <v>503</v>
      </c>
      <c r="F852" s="110" t="s">
        <v>624</v>
      </c>
      <c r="G852" s="203">
        <v>50</v>
      </c>
      <c r="H852" s="203">
        <v>50</v>
      </c>
      <c r="I852" s="202">
        <f t="shared" si="14"/>
        <v>100</v>
      </c>
      <c r="J852" s="109"/>
    </row>
    <row r="853" spans="1:10" ht="12" customHeight="1">
      <c r="A853" s="142" t="s">
        <v>116</v>
      </c>
      <c r="B853" s="112">
        <v>982</v>
      </c>
      <c r="C853" s="133">
        <v>10</v>
      </c>
      <c r="D853" s="133">
        <v>0</v>
      </c>
      <c r="E853" s="111">
        <v>0</v>
      </c>
      <c r="F853" s="110">
        <v>0</v>
      </c>
      <c r="G853" s="203">
        <v>400</v>
      </c>
      <c r="H853" s="203"/>
      <c r="I853" s="202">
        <f t="shared" si="14"/>
        <v>0</v>
      </c>
      <c r="J853" s="109"/>
    </row>
    <row r="854" spans="1:10" ht="12" customHeight="1">
      <c r="A854" s="142" t="s">
        <v>115</v>
      </c>
      <c r="B854" s="112">
        <v>982</v>
      </c>
      <c r="C854" s="133">
        <v>10</v>
      </c>
      <c r="D854" s="133">
        <v>3</v>
      </c>
      <c r="E854" s="111">
        <v>0</v>
      </c>
      <c r="F854" s="110">
        <v>0</v>
      </c>
      <c r="G854" s="203">
        <v>400</v>
      </c>
      <c r="H854" s="203"/>
      <c r="I854" s="202">
        <f t="shared" si="14"/>
        <v>0</v>
      </c>
      <c r="J854" s="109"/>
    </row>
    <row r="855" spans="1:10" ht="53.25" customHeight="1">
      <c r="A855" s="142" t="s">
        <v>418</v>
      </c>
      <c r="B855" s="112">
        <v>982</v>
      </c>
      <c r="C855" s="133">
        <v>10</v>
      </c>
      <c r="D855" s="133">
        <v>3</v>
      </c>
      <c r="E855" s="111" t="s">
        <v>417</v>
      </c>
      <c r="F855" s="110">
        <v>0</v>
      </c>
      <c r="G855" s="203">
        <v>400</v>
      </c>
      <c r="H855" s="203"/>
      <c r="I855" s="202">
        <f t="shared" si="14"/>
        <v>0</v>
      </c>
      <c r="J855" s="109"/>
    </row>
    <row r="856" spans="1:10" ht="21.75" customHeight="1">
      <c r="A856" s="142" t="s">
        <v>416</v>
      </c>
      <c r="B856" s="112">
        <v>982</v>
      </c>
      <c r="C856" s="133">
        <v>10</v>
      </c>
      <c r="D856" s="133">
        <v>3</v>
      </c>
      <c r="E856" s="111" t="s">
        <v>415</v>
      </c>
      <c r="F856" s="110">
        <v>0</v>
      </c>
      <c r="G856" s="203">
        <v>400</v>
      </c>
      <c r="H856" s="203"/>
      <c r="I856" s="202">
        <f t="shared" si="14"/>
        <v>0</v>
      </c>
      <c r="J856" s="109"/>
    </row>
    <row r="857" spans="1:10" ht="12" customHeight="1">
      <c r="A857" s="142" t="s">
        <v>174</v>
      </c>
      <c r="B857" s="112">
        <v>982</v>
      </c>
      <c r="C857" s="133">
        <v>10</v>
      </c>
      <c r="D857" s="133">
        <v>3</v>
      </c>
      <c r="E857" s="111" t="s">
        <v>168</v>
      </c>
      <c r="F857" s="110">
        <v>0</v>
      </c>
      <c r="G857" s="203">
        <v>400</v>
      </c>
      <c r="H857" s="203"/>
      <c r="I857" s="202">
        <f t="shared" si="14"/>
        <v>0</v>
      </c>
      <c r="J857" s="109"/>
    </row>
    <row r="858" spans="1:10" ht="12" customHeight="1">
      <c r="A858" s="142" t="s">
        <v>173</v>
      </c>
      <c r="B858" s="112">
        <v>982</v>
      </c>
      <c r="C858" s="133">
        <v>10</v>
      </c>
      <c r="D858" s="133">
        <v>3</v>
      </c>
      <c r="E858" s="111" t="s">
        <v>168</v>
      </c>
      <c r="F858" s="110" t="s">
        <v>172</v>
      </c>
      <c r="G858" s="203">
        <v>400</v>
      </c>
      <c r="H858" s="203"/>
      <c r="I858" s="202">
        <f t="shared" si="14"/>
        <v>0</v>
      </c>
      <c r="J858" s="109"/>
    </row>
    <row r="859" spans="1:10" ht="21.75" customHeight="1">
      <c r="A859" s="142" t="s">
        <v>171</v>
      </c>
      <c r="B859" s="112">
        <v>982</v>
      </c>
      <c r="C859" s="133">
        <v>10</v>
      </c>
      <c r="D859" s="133">
        <v>3</v>
      </c>
      <c r="E859" s="111" t="s">
        <v>168</v>
      </c>
      <c r="F859" s="110" t="s">
        <v>170</v>
      </c>
      <c r="G859" s="203">
        <v>400</v>
      </c>
      <c r="H859" s="203"/>
      <c r="I859" s="202">
        <f t="shared" si="14"/>
        <v>0</v>
      </c>
      <c r="J859" s="109"/>
    </row>
    <row r="860" spans="1:10" ht="12" customHeight="1">
      <c r="A860" s="142" t="s">
        <v>169</v>
      </c>
      <c r="B860" s="112">
        <v>982</v>
      </c>
      <c r="C860" s="133">
        <v>10</v>
      </c>
      <c r="D860" s="133">
        <v>3</v>
      </c>
      <c r="E860" s="111" t="s">
        <v>168</v>
      </c>
      <c r="F860" s="110" t="s">
        <v>167</v>
      </c>
      <c r="G860" s="203">
        <v>400</v>
      </c>
      <c r="H860" s="203"/>
      <c r="I860" s="202">
        <f t="shared" si="14"/>
        <v>0</v>
      </c>
      <c r="J860" s="109"/>
    </row>
    <row r="861" spans="1:10" s="132" customFormat="1" ht="21.75" customHeight="1">
      <c r="A861" s="141" t="s">
        <v>574</v>
      </c>
      <c r="B861" s="137">
        <v>983</v>
      </c>
      <c r="C861" s="115">
        <v>0</v>
      </c>
      <c r="D861" s="115">
        <v>0</v>
      </c>
      <c r="E861" s="117">
        <v>0</v>
      </c>
      <c r="F861" s="116">
        <v>0</v>
      </c>
      <c r="G861" s="201">
        <v>74469.865000000005</v>
      </c>
      <c r="H861" s="201">
        <f>H862+H884</f>
        <v>19719.8</v>
      </c>
      <c r="I861" s="202">
        <f t="shared" si="14"/>
        <v>26.480241370116619</v>
      </c>
      <c r="J861" s="121"/>
    </row>
    <row r="862" spans="1:10" ht="12" customHeight="1">
      <c r="A862" s="142" t="s">
        <v>166</v>
      </c>
      <c r="B862" s="112">
        <v>983</v>
      </c>
      <c r="C862" s="133">
        <v>7</v>
      </c>
      <c r="D862" s="133">
        <v>0</v>
      </c>
      <c r="E862" s="111">
        <v>0</v>
      </c>
      <c r="F862" s="110">
        <v>0</v>
      </c>
      <c r="G862" s="203">
        <v>13665.53</v>
      </c>
      <c r="H862" s="203">
        <f>H863</f>
        <v>3272.5</v>
      </c>
      <c r="I862" s="202">
        <f t="shared" si="14"/>
        <v>23.947113650184075</v>
      </c>
      <c r="J862" s="109"/>
    </row>
    <row r="863" spans="1:10" ht="12" customHeight="1">
      <c r="A863" s="142" t="s">
        <v>165</v>
      </c>
      <c r="B863" s="112">
        <v>983</v>
      </c>
      <c r="C863" s="133">
        <v>7</v>
      </c>
      <c r="D863" s="133">
        <v>3</v>
      </c>
      <c r="E863" s="111">
        <v>0</v>
      </c>
      <c r="F863" s="110">
        <v>0</v>
      </c>
      <c r="G863" s="203">
        <v>13665.53</v>
      </c>
      <c r="H863" s="203">
        <f>H864+H874</f>
        <v>3272.5</v>
      </c>
      <c r="I863" s="202">
        <f t="shared" si="14"/>
        <v>23.947113650184075</v>
      </c>
      <c r="J863" s="109"/>
    </row>
    <row r="864" spans="1:10" ht="21.75" customHeight="1">
      <c r="A864" s="142" t="s">
        <v>427</v>
      </c>
      <c r="B864" s="112">
        <v>983</v>
      </c>
      <c r="C864" s="133">
        <v>7</v>
      </c>
      <c r="D864" s="133">
        <v>3</v>
      </c>
      <c r="E864" s="111" t="s">
        <v>426</v>
      </c>
      <c r="F864" s="110">
        <v>0</v>
      </c>
      <c r="G864" s="203">
        <v>287.09399999999999</v>
      </c>
      <c r="H864" s="203">
        <f>H865</f>
        <v>41.4</v>
      </c>
      <c r="I864" s="202">
        <f t="shared" si="14"/>
        <v>14.420364061944868</v>
      </c>
      <c r="J864" s="109"/>
    </row>
    <row r="865" spans="1:10" ht="42.75" customHeight="1">
      <c r="A865" s="142" t="s">
        <v>425</v>
      </c>
      <c r="B865" s="112">
        <v>983</v>
      </c>
      <c r="C865" s="133">
        <v>7</v>
      </c>
      <c r="D865" s="133">
        <v>3</v>
      </c>
      <c r="E865" s="111" t="s">
        <v>424</v>
      </c>
      <c r="F865" s="110">
        <v>0</v>
      </c>
      <c r="G865" s="203">
        <v>287.09399999999999</v>
      </c>
      <c r="H865" s="203">
        <f>H866+H870</f>
        <v>41.4</v>
      </c>
      <c r="I865" s="202">
        <f t="shared" si="14"/>
        <v>14.420364061944868</v>
      </c>
      <c r="J865" s="109"/>
    </row>
    <row r="866" spans="1:10" ht="21.75" customHeight="1">
      <c r="A866" s="142" t="s">
        <v>164</v>
      </c>
      <c r="B866" s="112">
        <v>983</v>
      </c>
      <c r="C866" s="133">
        <v>7</v>
      </c>
      <c r="D866" s="133">
        <v>3</v>
      </c>
      <c r="E866" s="111" t="s">
        <v>163</v>
      </c>
      <c r="F866" s="110">
        <v>0</v>
      </c>
      <c r="G866" s="203">
        <v>255.72</v>
      </c>
      <c r="H866" s="203">
        <v>39</v>
      </c>
      <c r="I866" s="202">
        <f t="shared" si="14"/>
        <v>15.251055842327546</v>
      </c>
      <c r="J866" s="109"/>
    </row>
    <row r="867" spans="1:10" ht="21.75" customHeight="1">
      <c r="A867" s="142" t="s">
        <v>114</v>
      </c>
      <c r="B867" s="112">
        <v>983</v>
      </c>
      <c r="C867" s="133">
        <v>7</v>
      </c>
      <c r="D867" s="133">
        <v>3</v>
      </c>
      <c r="E867" s="111" t="s">
        <v>163</v>
      </c>
      <c r="F867" s="110" t="s">
        <v>113</v>
      </c>
      <c r="G867" s="203">
        <v>255.72</v>
      </c>
      <c r="H867" s="203">
        <v>39</v>
      </c>
      <c r="I867" s="202">
        <f t="shared" si="14"/>
        <v>15.251055842327546</v>
      </c>
      <c r="J867" s="109"/>
    </row>
    <row r="868" spans="1:10" ht="12" customHeight="1">
      <c r="A868" s="142" t="s">
        <v>112</v>
      </c>
      <c r="B868" s="112">
        <v>983</v>
      </c>
      <c r="C868" s="133">
        <v>7</v>
      </c>
      <c r="D868" s="133">
        <v>3</v>
      </c>
      <c r="E868" s="111" t="s">
        <v>163</v>
      </c>
      <c r="F868" s="110" t="s">
        <v>111</v>
      </c>
      <c r="G868" s="203">
        <v>255.72</v>
      </c>
      <c r="H868" s="203">
        <v>39</v>
      </c>
      <c r="I868" s="202">
        <f t="shared" si="14"/>
        <v>15.251055842327546</v>
      </c>
      <c r="J868" s="109"/>
    </row>
    <row r="869" spans="1:10" ht="42.75" customHeight="1">
      <c r="A869" s="142" t="s">
        <v>110</v>
      </c>
      <c r="B869" s="112">
        <v>983</v>
      </c>
      <c r="C869" s="133">
        <v>7</v>
      </c>
      <c r="D869" s="133">
        <v>3</v>
      </c>
      <c r="E869" s="111" t="s">
        <v>163</v>
      </c>
      <c r="F869" s="110" t="s">
        <v>109</v>
      </c>
      <c r="G869" s="203">
        <v>255.72</v>
      </c>
      <c r="H869" s="203">
        <v>39</v>
      </c>
      <c r="I869" s="202">
        <f t="shared" si="14"/>
        <v>15.251055842327546</v>
      </c>
      <c r="J869" s="109"/>
    </row>
    <row r="870" spans="1:10" ht="21.75" customHeight="1">
      <c r="A870" s="142" t="s">
        <v>156</v>
      </c>
      <c r="B870" s="112">
        <v>983</v>
      </c>
      <c r="C870" s="133">
        <v>7</v>
      </c>
      <c r="D870" s="133">
        <v>3</v>
      </c>
      <c r="E870" s="111" t="s">
        <v>162</v>
      </c>
      <c r="F870" s="110">
        <v>0</v>
      </c>
      <c r="G870" s="203">
        <v>31.373999999999999</v>
      </c>
      <c r="H870" s="203">
        <v>2.4</v>
      </c>
      <c r="I870" s="202">
        <f t="shared" si="14"/>
        <v>7.649646203863071</v>
      </c>
      <c r="J870" s="109"/>
    </row>
    <row r="871" spans="1:10" ht="21.75" customHeight="1">
      <c r="A871" s="142" t="s">
        <v>114</v>
      </c>
      <c r="B871" s="112">
        <v>983</v>
      </c>
      <c r="C871" s="133">
        <v>7</v>
      </c>
      <c r="D871" s="133">
        <v>3</v>
      </c>
      <c r="E871" s="111" t="s">
        <v>162</v>
      </c>
      <c r="F871" s="110" t="s">
        <v>113</v>
      </c>
      <c r="G871" s="203">
        <v>31.373999999999999</v>
      </c>
      <c r="H871" s="203">
        <v>2.4</v>
      </c>
      <c r="I871" s="202">
        <f t="shared" si="14"/>
        <v>7.649646203863071</v>
      </c>
      <c r="J871" s="109"/>
    </row>
    <row r="872" spans="1:10" ht="12" customHeight="1">
      <c r="A872" s="142" t="s">
        <v>112</v>
      </c>
      <c r="B872" s="112">
        <v>983</v>
      </c>
      <c r="C872" s="133">
        <v>7</v>
      </c>
      <c r="D872" s="133">
        <v>3</v>
      </c>
      <c r="E872" s="111" t="s">
        <v>162</v>
      </c>
      <c r="F872" s="110" t="s">
        <v>111</v>
      </c>
      <c r="G872" s="203">
        <v>31.373999999999999</v>
      </c>
      <c r="H872" s="203">
        <v>2.4</v>
      </c>
      <c r="I872" s="202">
        <f t="shared" si="14"/>
        <v>7.649646203863071</v>
      </c>
      <c r="J872" s="109"/>
    </row>
    <row r="873" spans="1:10" ht="42.75" customHeight="1">
      <c r="A873" s="142" t="s">
        <v>110</v>
      </c>
      <c r="B873" s="112">
        <v>983</v>
      </c>
      <c r="C873" s="133">
        <v>7</v>
      </c>
      <c r="D873" s="133">
        <v>3</v>
      </c>
      <c r="E873" s="111" t="s">
        <v>162</v>
      </c>
      <c r="F873" s="110" t="s">
        <v>109</v>
      </c>
      <c r="G873" s="203">
        <v>31.373999999999999</v>
      </c>
      <c r="H873" s="203">
        <v>2.4</v>
      </c>
      <c r="I873" s="202">
        <f t="shared" si="14"/>
        <v>7.649646203863071</v>
      </c>
      <c r="J873" s="109"/>
    </row>
    <row r="874" spans="1:10" ht="21.75" customHeight="1">
      <c r="A874" s="142" t="s">
        <v>427</v>
      </c>
      <c r="B874" s="112">
        <v>983</v>
      </c>
      <c r="C874" s="133">
        <v>7</v>
      </c>
      <c r="D874" s="133">
        <v>3</v>
      </c>
      <c r="E874" s="111" t="s">
        <v>426</v>
      </c>
      <c r="F874" s="110">
        <v>0</v>
      </c>
      <c r="G874" s="203">
        <v>13378.436</v>
      </c>
      <c r="H874" s="203">
        <f>H875</f>
        <v>3231.1</v>
      </c>
      <c r="I874" s="202">
        <f t="shared" si="14"/>
        <v>24.151552543212077</v>
      </c>
      <c r="J874" s="109"/>
    </row>
    <row r="875" spans="1:10" ht="42.75" customHeight="1">
      <c r="A875" s="142" t="s">
        <v>425</v>
      </c>
      <c r="B875" s="112">
        <v>983</v>
      </c>
      <c r="C875" s="133">
        <v>7</v>
      </c>
      <c r="D875" s="133">
        <v>3</v>
      </c>
      <c r="E875" s="111" t="s">
        <v>424</v>
      </c>
      <c r="F875" s="110">
        <v>0</v>
      </c>
      <c r="G875" s="203">
        <v>13378.436</v>
      </c>
      <c r="H875" s="203">
        <f>H876+H880</f>
        <v>3231.1</v>
      </c>
      <c r="I875" s="202">
        <f t="shared" si="14"/>
        <v>24.151552543212077</v>
      </c>
      <c r="J875" s="109"/>
    </row>
    <row r="876" spans="1:10" ht="21.75" customHeight="1">
      <c r="A876" s="142" t="s">
        <v>266</v>
      </c>
      <c r="B876" s="112">
        <v>983</v>
      </c>
      <c r="C876" s="133">
        <v>7</v>
      </c>
      <c r="D876" s="133">
        <v>3</v>
      </c>
      <c r="E876" s="111" t="s">
        <v>473</v>
      </c>
      <c r="F876" s="110">
        <v>0</v>
      </c>
      <c r="G876" s="203">
        <v>13187.47</v>
      </c>
      <c r="H876" s="203">
        <v>3161.1</v>
      </c>
      <c r="I876" s="202">
        <f t="shared" si="14"/>
        <v>23.970481070288692</v>
      </c>
      <c r="J876" s="109"/>
    </row>
    <row r="877" spans="1:10" ht="21.75" customHeight="1">
      <c r="A877" s="142" t="s">
        <v>114</v>
      </c>
      <c r="B877" s="112">
        <v>983</v>
      </c>
      <c r="C877" s="133">
        <v>7</v>
      </c>
      <c r="D877" s="133">
        <v>3</v>
      </c>
      <c r="E877" s="111" t="s">
        <v>473</v>
      </c>
      <c r="F877" s="110" t="s">
        <v>113</v>
      </c>
      <c r="G877" s="203">
        <v>13187.47</v>
      </c>
      <c r="H877" s="203">
        <v>3161.1</v>
      </c>
      <c r="I877" s="202">
        <f t="shared" si="14"/>
        <v>23.970481070288692</v>
      </c>
      <c r="J877" s="109"/>
    </row>
    <row r="878" spans="1:10" ht="12" customHeight="1">
      <c r="A878" s="142" t="s">
        <v>112</v>
      </c>
      <c r="B878" s="112">
        <v>983</v>
      </c>
      <c r="C878" s="133">
        <v>7</v>
      </c>
      <c r="D878" s="133">
        <v>3</v>
      </c>
      <c r="E878" s="111" t="s">
        <v>473</v>
      </c>
      <c r="F878" s="110" t="s">
        <v>111</v>
      </c>
      <c r="G878" s="203">
        <v>13187.47</v>
      </c>
      <c r="H878" s="203">
        <v>3161.1</v>
      </c>
      <c r="I878" s="202">
        <f t="shared" si="14"/>
        <v>23.970481070288692</v>
      </c>
      <c r="J878" s="109"/>
    </row>
    <row r="879" spans="1:10" ht="42.75" customHeight="1">
      <c r="A879" s="142" t="s">
        <v>110</v>
      </c>
      <c r="B879" s="112">
        <v>983</v>
      </c>
      <c r="C879" s="133">
        <v>7</v>
      </c>
      <c r="D879" s="133">
        <v>3</v>
      </c>
      <c r="E879" s="111" t="s">
        <v>473</v>
      </c>
      <c r="F879" s="110" t="s">
        <v>109</v>
      </c>
      <c r="G879" s="203">
        <v>13187.47</v>
      </c>
      <c r="H879" s="203">
        <v>3161.1</v>
      </c>
      <c r="I879" s="202">
        <f t="shared" si="14"/>
        <v>23.970481070288692</v>
      </c>
      <c r="J879" s="109"/>
    </row>
    <row r="880" spans="1:10" ht="21.75" customHeight="1">
      <c r="A880" s="142" t="s">
        <v>152</v>
      </c>
      <c r="B880" s="112">
        <v>983</v>
      </c>
      <c r="C880" s="133">
        <v>7</v>
      </c>
      <c r="D880" s="133">
        <v>3</v>
      </c>
      <c r="E880" s="111" t="s">
        <v>161</v>
      </c>
      <c r="F880" s="110">
        <v>0</v>
      </c>
      <c r="G880" s="203">
        <v>190.96600000000001</v>
      </c>
      <c r="H880" s="203">
        <v>70</v>
      </c>
      <c r="I880" s="202">
        <f t="shared" si="14"/>
        <v>36.6557397651938</v>
      </c>
      <c r="J880" s="109"/>
    </row>
    <row r="881" spans="1:10" ht="21.75" customHeight="1">
      <c r="A881" s="142" t="s">
        <v>114</v>
      </c>
      <c r="B881" s="112">
        <v>983</v>
      </c>
      <c r="C881" s="133">
        <v>7</v>
      </c>
      <c r="D881" s="133">
        <v>3</v>
      </c>
      <c r="E881" s="111" t="s">
        <v>161</v>
      </c>
      <c r="F881" s="110" t="s">
        <v>113</v>
      </c>
      <c r="G881" s="203">
        <v>190.96600000000001</v>
      </c>
      <c r="H881" s="203">
        <v>70</v>
      </c>
      <c r="I881" s="202">
        <f t="shared" si="14"/>
        <v>36.6557397651938</v>
      </c>
      <c r="J881" s="109"/>
    </row>
    <row r="882" spans="1:10" ht="12" customHeight="1">
      <c r="A882" s="142" t="s">
        <v>112</v>
      </c>
      <c r="B882" s="112">
        <v>983</v>
      </c>
      <c r="C882" s="133">
        <v>7</v>
      </c>
      <c r="D882" s="133">
        <v>3</v>
      </c>
      <c r="E882" s="111" t="s">
        <v>161</v>
      </c>
      <c r="F882" s="110" t="s">
        <v>111</v>
      </c>
      <c r="G882" s="203">
        <v>190.96600000000001</v>
      </c>
      <c r="H882" s="203">
        <v>70</v>
      </c>
      <c r="I882" s="202">
        <f t="shared" si="14"/>
        <v>36.6557397651938</v>
      </c>
      <c r="J882" s="109"/>
    </row>
    <row r="883" spans="1:10" ht="42.75" customHeight="1">
      <c r="A883" s="142" t="s">
        <v>110</v>
      </c>
      <c r="B883" s="112">
        <v>983</v>
      </c>
      <c r="C883" s="133">
        <v>7</v>
      </c>
      <c r="D883" s="133">
        <v>3</v>
      </c>
      <c r="E883" s="111" t="s">
        <v>161</v>
      </c>
      <c r="F883" s="110" t="s">
        <v>109</v>
      </c>
      <c r="G883" s="203">
        <v>190.96600000000001</v>
      </c>
      <c r="H883" s="203">
        <v>70</v>
      </c>
      <c r="I883" s="202">
        <f t="shared" si="14"/>
        <v>36.6557397651938</v>
      </c>
      <c r="J883" s="109"/>
    </row>
    <row r="884" spans="1:10" ht="12" customHeight="1">
      <c r="A884" s="142" t="s">
        <v>160</v>
      </c>
      <c r="B884" s="112">
        <v>983</v>
      </c>
      <c r="C884" s="133">
        <v>8</v>
      </c>
      <c r="D884" s="133">
        <v>0</v>
      </c>
      <c r="E884" s="111">
        <v>0</v>
      </c>
      <c r="F884" s="110">
        <v>0</v>
      </c>
      <c r="G884" s="203">
        <v>60579.934999999998</v>
      </c>
      <c r="H884" s="203">
        <f>H885+H938</f>
        <v>16447.3</v>
      </c>
      <c r="I884" s="202">
        <f t="shared" si="14"/>
        <v>27.14974850996456</v>
      </c>
      <c r="J884" s="109"/>
    </row>
    <row r="885" spans="1:10" ht="12" customHeight="1">
      <c r="A885" s="142" t="s">
        <v>159</v>
      </c>
      <c r="B885" s="112">
        <v>983</v>
      </c>
      <c r="C885" s="133">
        <v>8</v>
      </c>
      <c r="D885" s="133">
        <v>1</v>
      </c>
      <c r="E885" s="111">
        <v>0</v>
      </c>
      <c r="F885" s="110">
        <v>0</v>
      </c>
      <c r="G885" s="203">
        <v>35016.025000000001</v>
      </c>
      <c r="H885" s="203">
        <f>H886+H896+H906+H912+H932</f>
        <v>8607.5</v>
      </c>
      <c r="I885" s="202">
        <f t="shared" si="14"/>
        <v>24.581602280670065</v>
      </c>
      <c r="J885" s="109"/>
    </row>
    <row r="886" spans="1:10" ht="21.75" customHeight="1">
      <c r="A886" s="142" t="s">
        <v>427</v>
      </c>
      <c r="B886" s="112">
        <v>983</v>
      </c>
      <c r="C886" s="133">
        <v>8</v>
      </c>
      <c r="D886" s="133">
        <v>1</v>
      </c>
      <c r="E886" s="111" t="s">
        <v>426</v>
      </c>
      <c r="F886" s="110">
        <v>0</v>
      </c>
      <c r="G886" s="203">
        <v>3386.616</v>
      </c>
      <c r="H886" s="203">
        <f>H887</f>
        <v>666.2</v>
      </c>
      <c r="I886" s="202">
        <f t="shared" si="14"/>
        <v>19.671554141361174</v>
      </c>
      <c r="J886" s="109"/>
    </row>
    <row r="887" spans="1:10" ht="32.25" customHeight="1">
      <c r="A887" s="142" t="s">
        <v>430</v>
      </c>
      <c r="B887" s="112">
        <v>983</v>
      </c>
      <c r="C887" s="133">
        <v>8</v>
      </c>
      <c r="D887" s="133">
        <v>1</v>
      </c>
      <c r="E887" s="111" t="s">
        <v>429</v>
      </c>
      <c r="F887" s="110">
        <v>0</v>
      </c>
      <c r="G887" s="203">
        <v>3386.616</v>
      </c>
      <c r="H887" s="203">
        <f>H888+H892</f>
        <v>666.2</v>
      </c>
      <c r="I887" s="202">
        <f t="shared" si="14"/>
        <v>19.671554141361174</v>
      </c>
      <c r="J887" s="109"/>
    </row>
    <row r="888" spans="1:10" ht="21.75" customHeight="1">
      <c r="A888" s="142" t="s">
        <v>158</v>
      </c>
      <c r="B888" s="112">
        <v>983</v>
      </c>
      <c r="C888" s="133">
        <v>8</v>
      </c>
      <c r="D888" s="133">
        <v>1</v>
      </c>
      <c r="E888" s="111" t="s">
        <v>157</v>
      </c>
      <c r="F888" s="110">
        <v>0</v>
      </c>
      <c r="G888" s="203">
        <v>2102.7199999999998</v>
      </c>
      <c r="H888" s="203">
        <v>308.5</v>
      </c>
      <c r="I888" s="202">
        <f t="shared" si="14"/>
        <v>14.671473139552582</v>
      </c>
      <c r="J888" s="109"/>
    </row>
    <row r="889" spans="1:10" ht="21.75" customHeight="1">
      <c r="A889" s="142" t="s">
        <v>114</v>
      </c>
      <c r="B889" s="112">
        <v>983</v>
      </c>
      <c r="C889" s="133">
        <v>8</v>
      </c>
      <c r="D889" s="133">
        <v>1</v>
      </c>
      <c r="E889" s="111" t="s">
        <v>157</v>
      </c>
      <c r="F889" s="110" t="s">
        <v>113</v>
      </c>
      <c r="G889" s="203">
        <v>2102.7199999999998</v>
      </c>
      <c r="H889" s="203">
        <v>308.5</v>
      </c>
      <c r="I889" s="202">
        <f t="shared" si="14"/>
        <v>14.671473139552582</v>
      </c>
      <c r="J889" s="109"/>
    </row>
    <row r="890" spans="1:10" ht="12" customHeight="1">
      <c r="A890" s="142" t="s">
        <v>112</v>
      </c>
      <c r="B890" s="112">
        <v>983</v>
      </c>
      <c r="C890" s="133">
        <v>8</v>
      </c>
      <c r="D890" s="133">
        <v>1</v>
      </c>
      <c r="E890" s="111" t="s">
        <v>157</v>
      </c>
      <c r="F890" s="110" t="s">
        <v>111</v>
      </c>
      <c r="G890" s="203">
        <v>2102.7199999999998</v>
      </c>
      <c r="H890" s="203">
        <v>308.5</v>
      </c>
      <c r="I890" s="202">
        <f t="shared" si="14"/>
        <v>14.671473139552582</v>
      </c>
      <c r="J890" s="109"/>
    </row>
    <row r="891" spans="1:10" ht="42.75" customHeight="1">
      <c r="A891" s="142" t="s">
        <v>110</v>
      </c>
      <c r="B891" s="112">
        <v>983</v>
      </c>
      <c r="C891" s="133">
        <v>8</v>
      </c>
      <c r="D891" s="133">
        <v>1</v>
      </c>
      <c r="E891" s="111" t="s">
        <v>157</v>
      </c>
      <c r="F891" s="110" t="s">
        <v>109</v>
      </c>
      <c r="G891" s="203">
        <v>2102.7199999999998</v>
      </c>
      <c r="H891" s="203">
        <v>308.5</v>
      </c>
      <c r="I891" s="202">
        <f t="shared" si="14"/>
        <v>14.671473139552582</v>
      </c>
      <c r="J891" s="109"/>
    </row>
    <row r="892" spans="1:10" ht="21.75" customHeight="1">
      <c r="A892" s="142" t="s">
        <v>156</v>
      </c>
      <c r="B892" s="112">
        <v>983</v>
      </c>
      <c r="C892" s="133">
        <v>8</v>
      </c>
      <c r="D892" s="133">
        <v>1</v>
      </c>
      <c r="E892" s="111" t="s">
        <v>155</v>
      </c>
      <c r="F892" s="110">
        <v>0</v>
      </c>
      <c r="G892" s="203">
        <v>1283.896</v>
      </c>
      <c r="H892" s="203">
        <v>357.7</v>
      </c>
      <c r="I892" s="202">
        <f t="shared" si="14"/>
        <v>27.860512066397902</v>
      </c>
      <c r="J892" s="109"/>
    </row>
    <row r="893" spans="1:10" ht="21.75" customHeight="1">
      <c r="A893" s="142" t="s">
        <v>114</v>
      </c>
      <c r="B893" s="112">
        <v>983</v>
      </c>
      <c r="C893" s="133">
        <v>8</v>
      </c>
      <c r="D893" s="133">
        <v>1</v>
      </c>
      <c r="E893" s="111" t="s">
        <v>155</v>
      </c>
      <c r="F893" s="110" t="s">
        <v>113</v>
      </c>
      <c r="G893" s="203">
        <v>1283.896</v>
      </c>
      <c r="H893" s="203">
        <v>357.7</v>
      </c>
      <c r="I893" s="202">
        <f t="shared" si="14"/>
        <v>27.860512066397902</v>
      </c>
      <c r="J893" s="109"/>
    </row>
    <row r="894" spans="1:10" ht="12" customHeight="1">
      <c r="A894" s="142" t="s">
        <v>112</v>
      </c>
      <c r="B894" s="112">
        <v>983</v>
      </c>
      <c r="C894" s="133">
        <v>8</v>
      </c>
      <c r="D894" s="133">
        <v>1</v>
      </c>
      <c r="E894" s="111" t="s">
        <v>155</v>
      </c>
      <c r="F894" s="110" t="s">
        <v>111</v>
      </c>
      <c r="G894" s="203">
        <v>1283.896</v>
      </c>
      <c r="H894" s="203">
        <v>357.7</v>
      </c>
      <c r="I894" s="202">
        <f t="shared" si="14"/>
        <v>27.860512066397902</v>
      </c>
      <c r="J894" s="109"/>
    </row>
    <row r="895" spans="1:10" ht="42.75" customHeight="1">
      <c r="A895" s="142" t="s">
        <v>110</v>
      </c>
      <c r="B895" s="112">
        <v>983</v>
      </c>
      <c r="C895" s="133">
        <v>8</v>
      </c>
      <c r="D895" s="133">
        <v>1</v>
      </c>
      <c r="E895" s="111" t="s">
        <v>155</v>
      </c>
      <c r="F895" s="110" t="s">
        <v>109</v>
      </c>
      <c r="G895" s="203">
        <v>1283.896</v>
      </c>
      <c r="H895" s="203">
        <v>357.7</v>
      </c>
      <c r="I895" s="202">
        <f t="shared" si="14"/>
        <v>27.860512066397902</v>
      </c>
      <c r="J895" s="109"/>
    </row>
    <row r="896" spans="1:10" ht="21.75" customHeight="1">
      <c r="A896" s="142" t="s">
        <v>427</v>
      </c>
      <c r="B896" s="112">
        <v>983</v>
      </c>
      <c r="C896" s="133">
        <v>8</v>
      </c>
      <c r="D896" s="133">
        <v>1</v>
      </c>
      <c r="E896" s="111" t="s">
        <v>426</v>
      </c>
      <c r="F896" s="110">
        <v>0</v>
      </c>
      <c r="G896" s="203">
        <v>18351.968000000001</v>
      </c>
      <c r="H896" s="203">
        <f>H897</f>
        <v>5278.2</v>
      </c>
      <c r="I896" s="202">
        <f t="shared" si="14"/>
        <v>28.760948144634952</v>
      </c>
      <c r="J896" s="109"/>
    </row>
    <row r="897" spans="1:10" ht="32.25" customHeight="1">
      <c r="A897" s="142" t="s">
        <v>430</v>
      </c>
      <c r="B897" s="112">
        <v>983</v>
      </c>
      <c r="C897" s="133">
        <v>8</v>
      </c>
      <c r="D897" s="133">
        <v>1</v>
      </c>
      <c r="E897" s="111" t="s">
        <v>429</v>
      </c>
      <c r="F897" s="110">
        <v>0</v>
      </c>
      <c r="G897" s="203">
        <v>18351.968000000001</v>
      </c>
      <c r="H897" s="203">
        <f>H898+H902</f>
        <v>5278.2</v>
      </c>
      <c r="I897" s="202">
        <f t="shared" si="14"/>
        <v>28.760948144634952</v>
      </c>
      <c r="J897" s="109"/>
    </row>
    <row r="898" spans="1:10" ht="21.75" customHeight="1">
      <c r="A898" s="142" t="s">
        <v>154</v>
      </c>
      <c r="B898" s="112">
        <v>983</v>
      </c>
      <c r="C898" s="133">
        <v>8</v>
      </c>
      <c r="D898" s="133">
        <v>1</v>
      </c>
      <c r="E898" s="111" t="s">
        <v>153</v>
      </c>
      <c r="F898" s="110">
        <v>0</v>
      </c>
      <c r="G898" s="203">
        <v>15297.76</v>
      </c>
      <c r="H898" s="203">
        <v>3958.5</v>
      </c>
      <c r="I898" s="202">
        <f t="shared" si="14"/>
        <v>25.876337450711738</v>
      </c>
      <c r="J898" s="109"/>
    </row>
    <row r="899" spans="1:10" ht="21.75" customHeight="1">
      <c r="A899" s="142" t="s">
        <v>114</v>
      </c>
      <c r="B899" s="112">
        <v>983</v>
      </c>
      <c r="C899" s="133">
        <v>8</v>
      </c>
      <c r="D899" s="133">
        <v>1</v>
      </c>
      <c r="E899" s="111" t="s">
        <v>153</v>
      </c>
      <c r="F899" s="110" t="s">
        <v>113</v>
      </c>
      <c r="G899" s="203">
        <v>15297.76</v>
      </c>
      <c r="H899" s="203">
        <v>3958.5</v>
      </c>
      <c r="I899" s="202">
        <f t="shared" si="14"/>
        <v>25.876337450711738</v>
      </c>
      <c r="J899" s="109"/>
    </row>
    <row r="900" spans="1:10" ht="12" customHeight="1">
      <c r="A900" s="142" t="s">
        <v>112</v>
      </c>
      <c r="B900" s="112">
        <v>983</v>
      </c>
      <c r="C900" s="133">
        <v>8</v>
      </c>
      <c r="D900" s="133">
        <v>1</v>
      </c>
      <c r="E900" s="111" t="s">
        <v>153</v>
      </c>
      <c r="F900" s="110" t="s">
        <v>111</v>
      </c>
      <c r="G900" s="203">
        <v>15297.76</v>
      </c>
      <c r="H900" s="203">
        <v>3958.5</v>
      </c>
      <c r="I900" s="202">
        <f t="shared" si="14"/>
        <v>25.876337450711738</v>
      </c>
      <c r="J900" s="109"/>
    </row>
    <row r="901" spans="1:10" ht="42.75" customHeight="1">
      <c r="A901" s="142" t="s">
        <v>110</v>
      </c>
      <c r="B901" s="112">
        <v>983</v>
      </c>
      <c r="C901" s="133">
        <v>8</v>
      </c>
      <c r="D901" s="133">
        <v>1</v>
      </c>
      <c r="E901" s="111" t="s">
        <v>153</v>
      </c>
      <c r="F901" s="110" t="s">
        <v>109</v>
      </c>
      <c r="G901" s="203">
        <v>15297.76</v>
      </c>
      <c r="H901" s="203">
        <v>3958.5</v>
      </c>
      <c r="I901" s="202">
        <f t="shared" si="14"/>
        <v>25.876337450711738</v>
      </c>
      <c r="J901" s="109"/>
    </row>
    <row r="902" spans="1:10" ht="21.75" customHeight="1">
      <c r="A902" s="142" t="s">
        <v>152</v>
      </c>
      <c r="B902" s="112">
        <v>983</v>
      </c>
      <c r="C902" s="133">
        <v>8</v>
      </c>
      <c r="D902" s="133">
        <v>1</v>
      </c>
      <c r="E902" s="111" t="s">
        <v>151</v>
      </c>
      <c r="F902" s="110">
        <v>0</v>
      </c>
      <c r="G902" s="203">
        <v>3054.2080000000001</v>
      </c>
      <c r="H902" s="203">
        <v>1319.7</v>
      </c>
      <c r="I902" s="202">
        <f t="shared" si="14"/>
        <v>43.209237877708397</v>
      </c>
      <c r="J902" s="109"/>
    </row>
    <row r="903" spans="1:10" ht="21.75" customHeight="1">
      <c r="A903" s="142" t="s">
        <v>114</v>
      </c>
      <c r="B903" s="112">
        <v>983</v>
      </c>
      <c r="C903" s="133">
        <v>8</v>
      </c>
      <c r="D903" s="133">
        <v>1</v>
      </c>
      <c r="E903" s="111" t="s">
        <v>151</v>
      </c>
      <c r="F903" s="110" t="s">
        <v>113</v>
      </c>
      <c r="G903" s="203">
        <v>3054.2080000000001</v>
      </c>
      <c r="H903" s="203">
        <v>1319.7</v>
      </c>
      <c r="I903" s="202">
        <f t="shared" si="14"/>
        <v>43.209237877708397</v>
      </c>
      <c r="J903" s="109"/>
    </row>
    <row r="904" spans="1:10" ht="12" customHeight="1">
      <c r="A904" s="142" t="s">
        <v>112</v>
      </c>
      <c r="B904" s="112">
        <v>983</v>
      </c>
      <c r="C904" s="133">
        <v>8</v>
      </c>
      <c r="D904" s="133">
        <v>1</v>
      </c>
      <c r="E904" s="111" t="s">
        <v>151</v>
      </c>
      <c r="F904" s="110" t="s">
        <v>111</v>
      </c>
      <c r="G904" s="203">
        <v>3054.2080000000001</v>
      </c>
      <c r="H904" s="203">
        <v>1319.7</v>
      </c>
      <c r="I904" s="202">
        <f t="shared" si="14"/>
        <v>43.209237877708397</v>
      </c>
      <c r="J904" s="109"/>
    </row>
    <row r="905" spans="1:10" ht="42.75" customHeight="1">
      <c r="A905" s="142" t="s">
        <v>110</v>
      </c>
      <c r="B905" s="112">
        <v>983</v>
      </c>
      <c r="C905" s="133">
        <v>8</v>
      </c>
      <c r="D905" s="133">
        <v>1</v>
      </c>
      <c r="E905" s="111" t="s">
        <v>151</v>
      </c>
      <c r="F905" s="110" t="s">
        <v>109</v>
      </c>
      <c r="G905" s="203">
        <v>3054.2080000000001</v>
      </c>
      <c r="H905" s="203">
        <v>1319.7</v>
      </c>
      <c r="I905" s="202">
        <f t="shared" si="14"/>
        <v>43.209237877708397</v>
      </c>
      <c r="J905" s="109"/>
    </row>
    <row r="906" spans="1:10" ht="21.75" customHeight="1">
      <c r="A906" s="142" t="s">
        <v>427</v>
      </c>
      <c r="B906" s="112">
        <v>983</v>
      </c>
      <c r="C906" s="133">
        <v>8</v>
      </c>
      <c r="D906" s="133">
        <v>1</v>
      </c>
      <c r="E906" s="111" t="s">
        <v>426</v>
      </c>
      <c r="F906" s="110">
        <v>0</v>
      </c>
      <c r="G906" s="203">
        <v>468.91</v>
      </c>
      <c r="H906" s="203">
        <v>74.3</v>
      </c>
      <c r="I906" s="202">
        <f t="shared" si="14"/>
        <v>15.845258151884156</v>
      </c>
      <c r="J906" s="109"/>
    </row>
    <row r="907" spans="1:10" ht="21.75" customHeight="1">
      <c r="A907" s="142" t="s">
        <v>451</v>
      </c>
      <c r="B907" s="112">
        <v>983</v>
      </c>
      <c r="C907" s="133">
        <v>8</v>
      </c>
      <c r="D907" s="133">
        <v>1</v>
      </c>
      <c r="E907" s="111" t="s">
        <v>450</v>
      </c>
      <c r="F907" s="110">
        <v>0</v>
      </c>
      <c r="G907" s="203">
        <v>468.91</v>
      </c>
      <c r="H907" s="203">
        <v>74.3</v>
      </c>
      <c r="I907" s="202">
        <f t="shared" si="14"/>
        <v>15.845258151884156</v>
      </c>
      <c r="J907" s="109"/>
    </row>
    <row r="908" spans="1:10" ht="21.75" customHeight="1">
      <c r="A908" s="142" t="s">
        <v>150</v>
      </c>
      <c r="B908" s="112">
        <v>983</v>
      </c>
      <c r="C908" s="133">
        <v>8</v>
      </c>
      <c r="D908" s="133">
        <v>1</v>
      </c>
      <c r="E908" s="111" t="s">
        <v>149</v>
      </c>
      <c r="F908" s="110">
        <v>0</v>
      </c>
      <c r="G908" s="203">
        <v>468.91</v>
      </c>
      <c r="H908" s="203">
        <v>74.3</v>
      </c>
      <c r="I908" s="202">
        <f t="shared" si="14"/>
        <v>15.845258151884156</v>
      </c>
      <c r="J908" s="109"/>
    </row>
    <row r="909" spans="1:10" ht="21.75" customHeight="1">
      <c r="A909" s="142" t="s">
        <v>114</v>
      </c>
      <c r="B909" s="112">
        <v>983</v>
      </c>
      <c r="C909" s="133">
        <v>8</v>
      </c>
      <c r="D909" s="133">
        <v>1</v>
      </c>
      <c r="E909" s="111" t="s">
        <v>149</v>
      </c>
      <c r="F909" s="110" t="s">
        <v>113</v>
      </c>
      <c r="G909" s="203">
        <v>468.91</v>
      </c>
      <c r="H909" s="203">
        <v>74.3</v>
      </c>
      <c r="I909" s="202">
        <f t="shared" si="14"/>
        <v>15.845258151884156</v>
      </c>
      <c r="J909" s="109"/>
    </row>
    <row r="910" spans="1:10" ht="12" customHeight="1">
      <c r="A910" s="142" t="s">
        <v>112</v>
      </c>
      <c r="B910" s="112">
        <v>983</v>
      </c>
      <c r="C910" s="133">
        <v>8</v>
      </c>
      <c r="D910" s="133">
        <v>1</v>
      </c>
      <c r="E910" s="111" t="s">
        <v>149</v>
      </c>
      <c r="F910" s="110" t="s">
        <v>111</v>
      </c>
      <c r="G910" s="203">
        <v>468.91</v>
      </c>
      <c r="H910" s="203">
        <v>74.3</v>
      </c>
      <c r="I910" s="202">
        <f t="shared" si="14"/>
        <v>15.845258151884156</v>
      </c>
      <c r="J910" s="109"/>
    </row>
    <row r="911" spans="1:10" ht="42.75" customHeight="1">
      <c r="A911" s="142" t="s">
        <v>110</v>
      </c>
      <c r="B911" s="112">
        <v>983</v>
      </c>
      <c r="C911" s="133">
        <v>8</v>
      </c>
      <c r="D911" s="133">
        <v>1</v>
      </c>
      <c r="E911" s="111" t="s">
        <v>149</v>
      </c>
      <c r="F911" s="110" t="s">
        <v>109</v>
      </c>
      <c r="G911" s="203">
        <v>468.91</v>
      </c>
      <c r="H911" s="203">
        <v>74.3</v>
      </c>
      <c r="I911" s="202">
        <f t="shared" si="14"/>
        <v>15.845258151884156</v>
      </c>
      <c r="J911" s="109"/>
    </row>
    <row r="912" spans="1:10" ht="21.75" customHeight="1">
      <c r="A912" s="142" t="s">
        <v>427</v>
      </c>
      <c r="B912" s="112">
        <v>983</v>
      </c>
      <c r="C912" s="133">
        <v>8</v>
      </c>
      <c r="D912" s="133">
        <v>1</v>
      </c>
      <c r="E912" s="111" t="s">
        <v>426</v>
      </c>
      <c r="F912" s="110">
        <v>0</v>
      </c>
      <c r="G912" s="203">
        <v>12500.026</v>
      </c>
      <c r="H912" s="203">
        <f>H913</f>
        <v>2563.8000000000002</v>
      </c>
      <c r="I912" s="202">
        <f t="shared" si="14"/>
        <v>20.510357338456739</v>
      </c>
      <c r="J912" s="109"/>
    </row>
    <row r="913" spans="1:10" ht="21.75" customHeight="1">
      <c r="A913" s="142" t="s">
        <v>451</v>
      </c>
      <c r="B913" s="112">
        <v>983</v>
      </c>
      <c r="C913" s="133">
        <v>8</v>
      </c>
      <c r="D913" s="133">
        <v>1</v>
      </c>
      <c r="E913" s="111" t="s">
        <v>450</v>
      </c>
      <c r="F913" s="110">
        <v>0</v>
      </c>
      <c r="G913" s="203">
        <v>12500.026</v>
      </c>
      <c r="H913" s="203">
        <f>H914+H918</f>
        <v>2563.8000000000002</v>
      </c>
      <c r="I913" s="202">
        <f t="shared" ref="I913:I976" si="15">H913/G913*100</f>
        <v>20.510357338456739</v>
      </c>
      <c r="J913" s="109"/>
    </row>
    <row r="914" spans="1:10" ht="21.75" customHeight="1">
      <c r="A914" s="142" t="s">
        <v>132</v>
      </c>
      <c r="B914" s="112">
        <v>983</v>
      </c>
      <c r="C914" s="133">
        <v>8</v>
      </c>
      <c r="D914" s="133">
        <v>1</v>
      </c>
      <c r="E914" s="111" t="s">
        <v>148</v>
      </c>
      <c r="F914" s="110">
        <v>0</v>
      </c>
      <c r="G914" s="203">
        <v>12233.05</v>
      </c>
      <c r="H914" s="203">
        <v>2404.4</v>
      </c>
      <c r="I914" s="202">
        <f t="shared" si="15"/>
        <v>19.654951136470462</v>
      </c>
      <c r="J914" s="109"/>
    </row>
    <row r="915" spans="1:10" ht="21.75" customHeight="1">
      <c r="A915" s="142" t="s">
        <v>114</v>
      </c>
      <c r="B915" s="112">
        <v>983</v>
      </c>
      <c r="C915" s="133">
        <v>8</v>
      </c>
      <c r="D915" s="133">
        <v>1</v>
      </c>
      <c r="E915" s="111" t="s">
        <v>148</v>
      </c>
      <c r="F915" s="110" t="s">
        <v>113</v>
      </c>
      <c r="G915" s="203">
        <v>12233.05</v>
      </c>
      <c r="H915" s="203">
        <v>2404.4</v>
      </c>
      <c r="I915" s="202">
        <f t="shared" si="15"/>
        <v>19.654951136470462</v>
      </c>
      <c r="J915" s="109"/>
    </row>
    <row r="916" spans="1:10" ht="12" customHeight="1">
      <c r="A916" s="142" t="s">
        <v>112</v>
      </c>
      <c r="B916" s="112">
        <v>983</v>
      </c>
      <c r="C916" s="133">
        <v>8</v>
      </c>
      <c r="D916" s="133">
        <v>1</v>
      </c>
      <c r="E916" s="111" t="s">
        <v>148</v>
      </c>
      <c r="F916" s="110" t="s">
        <v>111</v>
      </c>
      <c r="G916" s="203">
        <v>12233.05</v>
      </c>
      <c r="H916" s="203">
        <v>2404.4</v>
      </c>
      <c r="I916" s="202">
        <f t="shared" si="15"/>
        <v>19.654951136470462</v>
      </c>
      <c r="J916" s="109"/>
    </row>
    <row r="917" spans="1:10" ht="42.75" customHeight="1">
      <c r="A917" s="142" t="s">
        <v>110</v>
      </c>
      <c r="B917" s="112">
        <v>983</v>
      </c>
      <c r="C917" s="133">
        <v>8</v>
      </c>
      <c r="D917" s="133">
        <v>1</v>
      </c>
      <c r="E917" s="111" t="s">
        <v>148</v>
      </c>
      <c r="F917" s="110" t="s">
        <v>109</v>
      </c>
      <c r="G917" s="203">
        <v>12233.05</v>
      </c>
      <c r="H917" s="203">
        <v>2404.4</v>
      </c>
      <c r="I917" s="202">
        <f t="shared" si="15"/>
        <v>19.654951136470462</v>
      </c>
      <c r="J917" s="109"/>
    </row>
    <row r="918" spans="1:10" ht="21.75" customHeight="1">
      <c r="A918" s="142" t="s">
        <v>147</v>
      </c>
      <c r="B918" s="112">
        <v>983</v>
      </c>
      <c r="C918" s="133">
        <v>8</v>
      </c>
      <c r="D918" s="133">
        <v>1</v>
      </c>
      <c r="E918" s="111" t="s">
        <v>146</v>
      </c>
      <c r="F918" s="110">
        <v>0</v>
      </c>
      <c r="G918" s="203">
        <v>266.976</v>
      </c>
      <c r="H918" s="203">
        <v>159.4</v>
      </c>
      <c r="I918" s="202">
        <f t="shared" si="15"/>
        <v>59.705741340045549</v>
      </c>
      <c r="J918" s="109"/>
    </row>
    <row r="919" spans="1:10" ht="21.75" customHeight="1">
      <c r="A919" s="142" t="s">
        <v>114</v>
      </c>
      <c r="B919" s="112">
        <v>983</v>
      </c>
      <c r="C919" s="133">
        <v>8</v>
      </c>
      <c r="D919" s="133">
        <v>1</v>
      </c>
      <c r="E919" s="111" t="s">
        <v>146</v>
      </c>
      <c r="F919" s="110" t="s">
        <v>113</v>
      </c>
      <c r="G919" s="203">
        <v>266.976</v>
      </c>
      <c r="H919" s="203">
        <v>159.4</v>
      </c>
      <c r="I919" s="202">
        <f t="shared" si="15"/>
        <v>59.705741340045549</v>
      </c>
      <c r="J919" s="109"/>
    </row>
    <row r="920" spans="1:10" ht="12" customHeight="1">
      <c r="A920" s="142" t="s">
        <v>112</v>
      </c>
      <c r="B920" s="112">
        <v>983</v>
      </c>
      <c r="C920" s="133">
        <v>8</v>
      </c>
      <c r="D920" s="133">
        <v>1</v>
      </c>
      <c r="E920" s="111" t="s">
        <v>146</v>
      </c>
      <c r="F920" s="110" t="s">
        <v>111</v>
      </c>
      <c r="G920" s="203">
        <v>266.976</v>
      </c>
      <c r="H920" s="203">
        <v>159.4</v>
      </c>
      <c r="I920" s="202">
        <f t="shared" si="15"/>
        <v>59.705741340045549</v>
      </c>
      <c r="J920" s="109"/>
    </row>
    <row r="921" spans="1:10" ht="42.75" customHeight="1">
      <c r="A921" s="142" t="s">
        <v>110</v>
      </c>
      <c r="B921" s="112">
        <v>983</v>
      </c>
      <c r="C921" s="133">
        <v>8</v>
      </c>
      <c r="D921" s="133">
        <v>1</v>
      </c>
      <c r="E921" s="111" t="s">
        <v>146</v>
      </c>
      <c r="F921" s="110" t="s">
        <v>109</v>
      </c>
      <c r="G921" s="203">
        <v>266.976</v>
      </c>
      <c r="H921" s="203">
        <v>159.4</v>
      </c>
      <c r="I921" s="202">
        <f t="shared" si="15"/>
        <v>59.705741340045549</v>
      </c>
      <c r="J921" s="109"/>
    </row>
    <row r="922" spans="1:10" ht="21.75" customHeight="1">
      <c r="A922" s="142" t="s">
        <v>427</v>
      </c>
      <c r="B922" s="112">
        <v>983</v>
      </c>
      <c r="C922" s="133">
        <v>8</v>
      </c>
      <c r="D922" s="133">
        <v>1</v>
      </c>
      <c r="E922" s="111" t="s">
        <v>426</v>
      </c>
      <c r="F922" s="110">
        <v>0</v>
      </c>
      <c r="G922" s="203">
        <v>58.505000000000003</v>
      </c>
      <c r="H922" s="203"/>
      <c r="I922" s="202">
        <f t="shared" si="15"/>
        <v>0</v>
      </c>
      <c r="J922" s="109"/>
    </row>
    <row r="923" spans="1:10" ht="21.75" customHeight="1">
      <c r="A923" s="142" t="s">
        <v>451</v>
      </c>
      <c r="B923" s="112">
        <v>983</v>
      </c>
      <c r="C923" s="133">
        <v>8</v>
      </c>
      <c r="D923" s="133">
        <v>1</v>
      </c>
      <c r="E923" s="111" t="s">
        <v>450</v>
      </c>
      <c r="F923" s="110">
        <v>0</v>
      </c>
      <c r="G923" s="203">
        <v>58.505000000000003</v>
      </c>
      <c r="H923" s="203"/>
      <c r="I923" s="202">
        <f t="shared" si="15"/>
        <v>0</v>
      </c>
      <c r="J923" s="109"/>
    </row>
    <row r="924" spans="1:10" ht="21.75" customHeight="1">
      <c r="A924" s="142" t="s">
        <v>622</v>
      </c>
      <c r="B924" s="112">
        <v>983</v>
      </c>
      <c r="C924" s="133">
        <v>8</v>
      </c>
      <c r="D924" s="133">
        <v>1</v>
      </c>
      <c r="E924" s="111" t="s">
        <v>621</v>
      </c>
      <c r="F924" s="110">
        <v>0</v>
      </c>
      <c r="G924" s="203">
        <v>6.3159999999999998</v>
      </c>
      <c r="H924" s="203"/>
      <c r="I924" s="202">
        <f t="shared" si="15"/>
        <v>0</v>
      </c>
      <c r="J924" s="109"/>
    </row>
    <row r="925" spans="1:10" ht="21.75" customHeight="1">
      <c r="A925" s="142" t="s">
        <v>114</v>
      </c>
      <c r="B925" s="112">
        <v>983</v>
      </c>
      <c r="C925" s="133">
        <v>8</v>
      </c>
      <c r="D925" s="133">
        <v>1</v>
      </c>
      <c r="E925" s="111" t="s">
        <v>621</v>
      </c>
      <c r="F925" s="110" t="s">
        <v>113</v>
      </c>
      <c r="G925" s="203">
        <v>6.3159999999999998</v>
      </c>
      <c r="H925" s="203"/>
      <c r="I925" s="202">
        <f t="shared" si="15"/>
        <v>0</v>
      </c>
      <c r="J925" s="109"/>
    </row>
    <row r="926" spans="1:10" ht="12" customHeight="1">
      <c r="A926" s="142" t="s">
        <v>112</v>
      </c>
      <c r="B926" s="112">
        <v>983</v>
      </c>
      <c r="C926" s="133">
        <v>8</v>
      </c>
      <c r="D926" s="133">
        <v>1</v>
      </c>
      <c r="E926" s="111" t="s">
        <v>621</v>
      </c>
      <c r="F926" s="110" t="s">
        <v>111</v>
      </c>
      <c r="G926" s="203">
        <v>6.3159999999999998</v>
      </c>
      <c r="H926" s="203"/>
      <c r="I926" s="202">
        <f t="shared" si="15"/>
        <v>0</v>
      </c>
      <c r="J926" s="109"/>
    </row>
    <row r="927" spans="1:10" ht="12" customHeight="1">
      <c r="A927" s="142" t="s">
        <v>603</v>
      </c>
      <c r="B927" s="112">
        <v>983</v>
      </c>
      <c r="C927" s="133">
        <v>8</v>
      </c>
      <c r="D927" s="133">
        <v>1</v>
      </c>
      <c r="E927" s="111" t="s">
        <v>621</v>
      </c>
      <c r="F927" s="110" t="s">
        <v>602</v>
      </c>
      <c r="G927" s="203">
        <v>6.3159999999999998</v>
      </c>
      <c r="H927" s="203"/>
      <c r="I927" s="202">
        <f t="shared" si="15"/>
        <v>0</v>
      </c>
      <c r="J927" s="109"/>
    </row>
    <row r="928" spans="1:10" ht="21.75" customHeight="1">
      <c r="A928" s="142" t="s">
        <v>620</v>
      </c>
      <c r="B928" s="112">
        <v>983</v>
      </c>
      <c r="C928" s="133">
        <v>8</v>
      </c>
      <c r="D928" s="133">
        <v>1</v>
      </c>
      <c r="E928" s="111" t="s">
        <v>619</v>
      </c>
      <c r="F928" s="110">
        <v>0</v>
      </c>
      <c r="G928" s="203">
        <v>52.189</v>
      </c>
      <c r="H928" s="203"/>
      <c r="I928" s="202">
        <f t="shared" si="15"/>
        <v>0</v>
      </c>
      <c r="J928" s="109"/>
    </row>
    <row r="929" spans="1:10" ht="21.75" customHeight="1">
      <c r="A929" s="142" t="s">
        <v>114</v>
      </c>
      <c r="B929" s="112">
        <v>983</v>
      </c>
      <c r="C929" s="133">
        <v>8</v>
      </c>
      <c r="D929" s="133">
        <v>1</v>
      </c>
      <c r="E929" s="111" t="s">
        <v>619</v>
      </c>
      <c r="F929" s="110" t="s">
        <v>113</v>
      </c>
      <c r="G929" s="203">
        <v>52.189</v>
      </c>
      <c r="H929" s="203"/>
      <c r="I929" s="202">
        <f t="shared" si="15"/>
        <v>0</v>
      </c>
      <c r="J929" s="109"/>
    </row>
    <row r="930" spans="1:10" ht="12" customHeight="1">
      <c r="A930" s="142" t="s">
        <v>112</v>
      </c>
      <c r="B930" s="112">
        <v>983</v>
      </c>
      <c r="C930" s="133">
        <v>8</v>
      </c>
      <c r="D930" s="133">
        <v>1</v>
      </c>
      <c r="E930" s="111" t="s">
        <v>619</v>
      </c>
      <c r="F930" s="110" t="s">
        <v>111</v>
      </c>
      <c r="G930" s="203">
        <v>52.189</v>
      </c>
      <c r="H930" s="203"/>
      <c r="I930" s="202">
        <f t="shared" si="15"/>
        <v>0</v>
      </c>
      <c r="J930" s="109"/>
    </row>
    <row r="931" spans="1:10" ht="12" customHeight="1">
      <c r="A931" s="142" t="s">
        <v>603</v>
      </c>
      <c r="B931" s="112">
        <v>983</v>
      </c>
      <c r="C931" s="133">
        <v>8</v>
      </c>
      <c r="D931" s="133">
        <v>1</v>
      </c>
      <c r="E931" s="111" t="s">
        <v>619</v>
      </c>
      <c r="F931" s="110" t="s">
        <v>602</v>
      </c>
      <c r="G931" s="203">
        <v>52.189</v>
      </c>
      <c r="H931" s="203"/>
      <c r="I931" s="202">
        <f t="shared" si="15"/>
        <v>0</v>
      </c>
      <c r="J931" s="109"/>
    </row>
    <row r="932" spans="1:10" ht="21.75" customHeight="1">
      <c r="A932" s="142" t="s">
        <v>427</v>
      </c>
      <c r="B932" s="112">
        <v>983</v>
      </c>
      <c r="C932" s="133">
        <v>8</v>
      </c>
      <c r="D932" s="133">
        <v>1</v>
      </c>
      <c r="E932" s="111" t="s">
        <v>426</v>
      </c>
      <c r="F932" s="110">
        <v>0</v>
      </c>
      <c r="G932" s="203">
        <v>250</v>
      </c>
      <c r="H932" s="203">
        <v>25</v>
      </c>
      <c r="I932" s="202">
        <f t="shared" si="15"/>
        <v>10</v>
      </c>
      <c r="J932" s="109"/>
    </row>
    <row r="933" spans="1:10" ht="21.75" customHeight="1">
      <c r="A933" s="142" t="s">
        <v>449</v>
      </c>
      <c r="B933" s="112">
        <v>983</v>
      </c>
      <c r="C933" s="133">
        <v>8</v>
      </c>
      <c r="D933" s="133">
        <v>1</v>
      </c>
      <c r="E933" s="111" t="s">
        <v>448</v>
      </c>
      <c r="F933" s="110">
        <v>0</v>
      </c>
      <c r="G933" s="203">
        <v>250</v>
      </c>
      <c r="H933" s="203">
        <v>25</v>
      </c>
      <c r="I933" s="202">
        <f t="shared" si="15"/>
        <v>10</v>
      </c>
      <c r="J933" s="109"/>
    </row>
    <row r="934" spans="1:10" ht="21.75" customHeight="1">
      <c r="A934" s="142" t="s">
        <v>447</v>
      </c>
      <c r="B934" s="112">
        <v>983</v>
      </c>
      <c r="C934" s="133">
        <v>8</v>
      </c>
      <c r="D934" s="133">
        <v>1</v>
      </c>
      <c r="E934" s="111" t="s">
        <v>446</v>
      </c>
      <c r="F934" s="110">
        <v>0</v>
      </c>
      <c r="G934" s="203">
        <v>250</v>
      </c>
      <c r="H934" s="203">
        <v>25</v>
      </c>
      <c r="I934" s="202">
        <f t="shared" si="15"/>
        <v>10</v>
      </c>
      <c r="J934" s="109"/>
    </row>
    <row r="935" spans="1:10" ht="21.75" customHeight="1">
      <c r="A935" s="142" t="s">
        <v>114</v>
      </c>
      <c r="B935" s="112">
        <v>983</v>
      </c>
      <c r="C935" s="133">
        <v>8</v>
      </c>
      <c r="D935" s="133">
        <v>1</v>
      </c>
      <c r="E935" s="111" t="s">
        <v>446</v>
      </c>
      <c r="F935" s="110" t="s">
        <v>113</v>
      </c>
      <c r="G935" s="203">
        <v>250</v>
      </c>
      <c r="H935" s="203">
        <v>25</v>
      </c>
      <c r="I935" s="202">
        <f t="shared" si="15"/>
        <v>10</v>
      </c>
      <c r="J935" s="109"/>
    </row>
    <row r="936" spans="1:10" ht="12" customHeight="1">
      <c r="A936" s="142" t="s">
        <v>112</v>
      </c>
      <c r="B936" s="112">
        <v>983</v>
      </c>
      <c r="C936" s="133">
        <v>8</v>
      </c>
      <c r="D936" s="133">
        <v>1</v>
      </c>
      <c r="E936" s="111" t="s">
        <v>446</v>
      </c>
      <c r="F936" s="110" t="s">
        <v>111</v>
      </c>
      <c r="G936" s="203">
        <v>250</v>
      </c>
      <c r="H936" s="203">
        <v>25</v>
      </c>
      <c r="I936" s="202">
        <f t="shared" si="15"/>
        <v>10</v>
      </c>
      <c r="J936" s="109"/>
    </row>
    <row r="937" spans="1:10" ht="42.75" customHeight="1">
      <c r="A937" s="142" t="s">
        <v>110</v>
      </c>
      <c r="B937" s="112">
        <v>983</v>
      </c>
      <c r="C937" s="133">
        <v>8</v>
      </c>
      <c r="D937" s="133">
        <v>1</v>
      </c>
      <c r="E937" s="111" t="s">
        <v>446</v>
      </c>
      <c r="F937" s="110" t="s">
        <v>109</v>
      </c>
      <c r="G937" s="203">
        <v>250</v>
      </c>
      <c r="H937" s="203">
        <v>25</v>
      </c>
      <c r="I937" s="202">
        <f t="shared" si="15"/>
        <v>10</v>
      </c>
      <c r="J937" s="109"/>
    </row>
    <row r="938" spans="1:10" ht="12" customHeight="1">
      <c r="A938" s="142" t="s">
        <v>145</v>
      </c>
      <c r="B938" s="112">
        <v>983</v>
      </c>
      <c r="C938" s="133">
        <v>8</v>
      </c>
      <c r="D938" s="133">
        <v>4</v>
      </c>
      <c r="E938" s="111">
        <v>0</v>
      </c>
      <c r="F938" s="110">
        <v>0</v>
      </c>
      <c r="G938" s="203">
        <v>25563.91</v>
      </c>
      <c r="H938" s="203">
        <f>H939+H945</f>
        <v>7839.8</v>
      </c>
      <c r="I938" s="202">
        <f t="shared" si="15"/>
        <v>30.667452670581302</v>
      </c>
      <c r="J938" s="109"/>
    </row>
    <row r="939" spans="1:10" ht="21.75" customHeight="1">
      <c r="A939" s="142" t="s">
        <v>427</v>
      </c>
      <c r="B939" s="112">
        <v>983</v>
      </c>
      <c r="C939" s="133">
        <v>8</v>
      </c>
      <c r="D939" s="133">
        <v>4</v>
      </c>
      <c r="E939" s="111" t="s">
        <v>426</v>
      </c>
      <c r="F939" s="110">
        <v>0</v>
      </c>
      <c r="G939" s="203">
        <v>70</v>
      </c>
      <c r="H939" s="203">
        <v>4.5</v>
      </c>
      <c r="I939" s="202">
        <f t="shared" si="15"/>
        <v>6.4285714285714279</v>
      </c>
      <c r="J939" s="109"/>
    </row>
    <row r="940" spans="1:10" ht="21.75" customHeight="1">
      <c r="A940" s="142" t="s">
        <v>445</v>
      </c>
      <c r="B940" s="112">
        <v>983</v>
      </c>
      <c r="C940" s="133">
        <v>8</v>
      </c>
      <c r="D940" s="133">
        <v>4</v>
      </c>
      <c r="E940" s="111" t="s">
        <v>444</v>
      </c>
      <c r="F940" s="110">
        <v>0</v>
      </c>
      <c r="G940" s="203">
        <v>70</v>
      </c>
      <c r="H940" s="203">
        <v>4.5</v>
      </c>
      <c r="I940" s="202">
        <f t="shared" si="15"/>
        <v>6.4285714285714279</v>
      </c>
      <c r="J940" s="109"/>
    </row>
    <row r="941" spans="1:10" ht="21.75" customHeight="1">
      <c r="A941" s="142" t="s">
        <v>144</v>
      </c>
      <c r="B941" s="112">
        <v>983</v>
      </c>
      <c r="C941" s="133">
        <v>8</v>
      </c>
      <c r="D941" s="133">
        <v>4</v>
      </c>
      <c r="E941" s="111" t="s">
        <v>134</v>
      </c>
      <c r="F941" s="110">
        <v>0</v>
      </c>
      <c r="G941" s="203">
        <v>70</v>
      </c>
      <c r="H941" s="203">
        <v>4.5</v>
      </c>
      <c r="I941" s="202">
        <f t="shared" si="15"/>
        <v>6.4285714285714279</v>
      </c>
      <c r="J941" s="109"/>
    </row>
    <row r="942" spans="1:10" ht="21.75" customHeight="1">
      <c r="A942" s="142" t="s">
        <v>139</v>
      </c>
      <c r="B942" s="112">
        <v>983</v>
      </c>
      <c r="C942" s="133">
        <v>8</v>
      </c>
      <c r="D942" s="133">
        <v>4</v>
      </c>
      <c r="E942" s="111" t="s">
        <v>134</v>
      </c>
      <c r="F942" s="110" t="s">
        <v>138</v>
      </c>
      <c r="G942" s="203">
        <v>70</v>
      </c>
      <c r="H942" s="203">
        <v>4.5</v>
      </c>
      <c r="I942" s="202">
        <f t="shared" si="15"/>
        <v>6.4285714285714279</v>
      </c>
      <c r="J942" s="109"/>
    </row>
    <row r="943" spans="1:10" ht="21.75" customHeight="1">
      <c r="A943" s="142" t="s">
        <v>137</v>
      </c>
      <c r="B943" s="112">
        <v>983</v>
      </c>
      <c r="C943" s="133">
        <v>8</v>
      </c>
      <c r="D943" s="133">
        <v>4</v>
      </c>
      <c r="E943" s="111" t="s">
        <v>134</v>
      </c>
      <c r="F943" s="110" t="s">
        <v>136</v>
      </c>
      <c r="G943" s="203">
        <v>70</v>
      </c>
      <c r="H943" s="203">
        <v>4.5</v>
      </c>
      <c r="I943" s="202">
        <f t="shared" si="15"/>
        <v>6.4285714285714279</v>
      </c>
      <c r="J943" s="109"/>
    </row>
    <row r="944" spans="1:10" ht="12" customHeight="1">
      <c r="A944" s="142" t="s">
        <v>135</v>
      </c>
      <c r="B944" s="112">
        <v>983</v>
      </c>
      <c r="C944" s="133">
        <v>8</v>
      </c>
      <c r="D944" s="133">
        <v>4</v>
      </c>
      <c r="E944" s="111" t="s">
        <v>134</v>
      </c>
      <c r="F944" s="110" t="s">
        <v>133</v>
      </c>
      <c r="G944" s="203">
        <v>70</v>
      </c>
      <c r="H944" s="203">
        <v>4.5</v>
      </c>
      <c r="I944" s="202">
        <f t="shared" si="15"/>
        <v>6.4285714285714279</v>
      </c>
      <c r="J944" s="109"/>
    </row>
    <row r="945" spans="1:10" ht="21.75" customHeight="1">
      <c r="A945" s="142" t="s">
        <v>427</v>
      </c>
      <c r="B945" s="112">
        <v>983</v>
      </c>
      <c r="C945" s="133">
        <v>8</v>
      </c>
      <c r="D945" s="133">
        <v>4</v>
      </c>
      <c r="E945" s="111" t="s">
        <v>426</v>
      </c>
      <c r="F945" s="110">
        <v>0</v>
      </c>
      <c r="G945" s="203">
        <v>25493.91</v>
      </c>
      <c r="H945" s="203">
        <f>H946</f>
        <v>7835.3</v>
      </c>
      <c r="I945" s="202">
        <f t="shared" si="15"/>
        <v>30.734006670612708</v>
      </c>
      <c r="J945" s="109"/>
    </row>
    <row r="946" spans="1:10" ht="21.75" customHeight="1">
      <c r="A946" s="142" t="s">
        <v>445</v>
      </c>
      <c r="B946" s="112">
        <v>983</v>
      </c>
      <c r="C946" s="133">
        <v>8</v>
      </c>
      <c r="D946" s="133">
        <v>4</v>
      </c>
      <c r="E946" s="111" t="s">
        <v>444</v>
      </c>
      <c r="F946" s="110">
        <v>0</v>
      </c>
      <c r="G946" s="203">
        <v>25493.91</v>
      </c>
      <c r="H946" s="203">
        <f>H947</f>
        <v>7835.3</v>
      </c>
      <c r="I946" s="202">
        <f t="shared" si="15"/>
        <v>30.734006670612708</v>
      </c>
      <c r="J946" s="109"/>
    </row>
    <row r="947" spans="1:10" ht="21.75" customHeight="1">
      <c r="A947" s="142" t="s">
        <v>132</v>
      </c>
      <c r="B947" s="112">
        <v>983</v>
      </c>
      <c r="C947" s="133">
        <v>8</v>
      </c>
      <c r="D947" s="133">
        <v>4</v>
      </c>
      <c r="E947" s="111" t="s">
        <v>118</v>
      </c>
      <c r="F947" s="110">
        <v>0</v>
      </c>
      <c r="G947" s="203">
        <v>23400.83</v>
      </c>
      <c r="H947" s="203">
        <f>H948</f>
        <v>7835.3</v>
      </c>
      <c r="I947" s="202">
        <f t="shared" si="15"/>
        <v>33.483000389302433</v>
      </c>
      <c r="J947" s="109"/>
    </row>
    <row r="948" spans="1:10" ht="53.25" customHeight="1">
      <c r="A948" s="142" t="s">
        <v>131</v>
      </c>
      <c r="B948" s="112">
        <v>983</v>
      </c>
      <c r="C948" s="133">
        <v>8</v>
      </c>
      <c r="D948" s="133">
        <v>4</v>
      </c>
      <c r="E948" s="111" t="s">
        <v>118</v>
      </c>
      <c r="F948" s="110" t="s">
        <v>130</v>
      </c>
      <c r="G948" s="203">
        <v>23400.83</v>
      </c>
      <c r="H948" s="203">
        <f>H949+H952</f>
        <v>7835.3</v>
      </c>
      <c r="I948" s="202">
        <f t="shared" si="15"/>
        <v>33.483000389302433</v>
      </c>
      <c r="J948" s="109"/>
    </row>
    <row r="949" spans="1:10" ht="12" customHeight="1">
      <c r="A949" s="142" t="s">
        <v>129</v>
      </c>
      <c r="B949" s="112">
        <v>983</v>
      </c>
      <c r="C949" s="133">
        <v>8</v>
      </c>
      <c r="D949" s="133">
        <v>4</v>
      </c>
      <c r="E949" s="111" t="s">
        <v>118</v>
      </c>
      <c r="F949" s="110" t="s">
        <v>128</v>
      </c>
      <c r="G949" s="203">
        <v>22854.11</v>
      </c>
      <c r="H949" s="203">
        <f>H950+H951</f>
        <v>7705.5</v>
      </c>
      <c r="I949" s="202">
        <f t="shared" si="15"/>
        <v>33.716036196552828</v>
      </c>
      <c r="J949" s="109"/>
    </row>
    <row r="950" spans="1:10" ht="12" customHeight="1">
      <c r="A950" s="142" t="s">
        <v>127</v>
      </c>
      <c r="B950" s="112">
        <v>983</v>
      </c>
      <c r="C950" s="133">
        <v>8</v>
      </c>
      <c r="D950" s="133">
        <v>4</v>
      </c>
      <c r="E950" s="111" t="s">
        <v>118</v>
      </c>
      <c r="F950" s="110" t="s">
        <v>126</v>
      </c>
      <c r="G950" s="203">
        <v>17553.080000000002</v>
      </c>
      <c r="H950" s="203">
        <v>5900.4</v>
      </c>
      <c r="I950" s="202">
        <f t="shared" si="15"/>
        <v>33.614613503726979</v>
      </c>
      <c r="J950" s="109"/>
    </row>
    <row r="951" spans="1:10" ht="32.25" customHeight="1">
      <c r="A951" s="142" t="s">
        <v>125</v>
      </c>
      <c r="B951" s="112">
        <v>983</v>
      </c>
      <c r="C951" s="133">
        <v>8</v>
      </c>
      <c r="D951" s="133">
        <v>4</v>
      </c>
      <c r="E951" s="111" t="s">
        <v>118</v>
      </c>
      <c r="F951" s="110" t="s">
        <v>124</v>
      </c>
      <c r="G951" s="203">
        <v>5301.03</v>
      </c>
      <c r="H951" s="203">
        <v>1805.1</v>
      </c>
      <c r="I951" s="202">
        <f t="shared" si="15"/>
        <v>34.051872937900747</v>
      </c>
      <c r="J951" s="109"/>
    </row>
    <row r="952" spans="1:10" ht="21.75" customHeight="1">
      <c r="A952" s="142" t="s">
        <v>123</v>
      </c>
      <c r="B952" s="112">
        <v>983</v>
      </c>
      <c r="C952" s="133">
        <v>8</v>
      </c>
      <c r="D952" s="133">
        <v>4</v>
      </c>
      <c r="E952" s="111" t="s">
        <v>118</v>
      </c>
      <c r="F952" s="110" t="s">
        <v>122</v>
      </c>
      <c r="G952" s="203">
        <v>546.72</v>
      </c>
      <c r="H952" s="203">
        <f>H953+H954</f>
        <v>129.80000000000001</v>
      </c>
      <c r="I952" s="202">
        <f t="shared" si="15"/>
        <v>23.741586186713491</v>
      </c>
      <c r="J952" s="109"/>
    </row>
    <row r="953" spans="1:10" ht="32.25" customHeight="1">
      <c r="A953" s="142" t="s">
        <v>121</v>
      </c>
      <c r="B953" s="112">
        <v>983</v>
      </c>
      <c r="C953" s="133">
        <v>8</v>
      </c>
      <c r="D953" s="133">
        <v>4</v>
      </c>
      <c r="E953" s="111" t="s">
        <v>118</v>
      </c>
      <c r="F953" s="110" t="s">
        <v>120</v>
      </c>
      <c r="G953" s="203">
        <v>419.91</v>
      </c>
      <c r="H953" s="203">
        <v>99.7</v>
      </c>
      <c r="I953" s="202">
        <f t="shared" si="15"/>
        <v>23.743183063037318</v>
      </c>
      <c r="J953" s="109"/>
    </row>
    <row r="954" spans="1:10" ht="32.25" customHeight="1">
      <c r="A954" s="142" t="s">
        <v>119</v>
      </c>
      <c r="B954" s="112">
        <v>983</v>
      </c>
      <c r="C954" s="133">
        <v>8</v>
      </c>
      <c r="D954" s="133">
        <v>4</v>
      </c>
      <c r="E954" s="111" t="s">
        <v>118</v>
      </c>
      <c r="F954" s="110" t="s">
        <v>117</v>
      </c>
      <c r="G954" s="203">
        <v>126.81</v>
      </c>
      <c r="H954" s="203">
        <v>30.1</v>
      </c>
      <c r="I954" s="202">
        <f t="shared" si="15"/>
        <v>23.736298399179876</v>
      </c>
      <c r="J954" s="109"/>
    </row>
    <row r="955" spans="1:10" ht="21.75" customHeight="1">
      <c r="A955" s="142" t="s">
        <v>266</v>
      </c>
      <c r="B955" s="112">
        <v>983</v>
      </c>
      <c r="C955" s="133">
        <v>8</v>
      </c>
      <c r="D955" s="133">
        <v>4</v>
      </c>
      <c r="E955" s="111" t="s">
        <v>618</v>
      </c>
      <c r="F955" s="110">
        <v>0</v>
      </c>
      <c r="G955" s="203">
        <v>2093.08</v>
      </c>
      <c r="H955" s="203"/>
      <c r="I955" s="202">
        <f t="shared" si="15"/>
        <v>0</v>
      </c>
      <c r="J955" s="109"/>
    </row>
    <row r="956" spans="1:10" ht="53.25" customHeight="1">
      <c r="A956" s="142" t="s">
        <v>131</v>
      </c>
      <c r="B956" s="112">
        <v>983</v>
      </c>
      <c r="C956" s="133">
        <v>8</v>
      </c>
      <c r="D956" s="133">
        <v>4</v>
      </c>
      <c r="E956" s="111" t="s">
        <v>618</v>
      </c>
      <c r="F956" s="110" t="s">
        <v>130</v>
      </c>
      <c r="G956" s="203">
        <v>2093.08</v>
      </c>
      <c r="H956" s="203"/>
      <c r="I956" s="202">
        <f t="shared" si="15"/>
        <v>0</v>
      </c>
      <c r="J956" s="109"/>
    </row>
    <row r="957" spans="1:10" ht="12" customHeight="1">
      <c r="A957" s="142" t="s">
        <v>129</v>
      </c>
      <c r="B957" s="112">
        <v>983</v>
      </c>
      <c r="C957" s="133">
        <v>8</v>
      </c>
      <c r="D957" s="133">
        <v>4</v>
      </c>
      <c r="E957" s="111" t="s">
        <v>618</v>
      </c>
      <c r="F957" s="110" t="s">
        <v>128</v>
      </c>
      <c r="G957" s="203">
        <v>2080.66</v>
      </c>
      <c r="H957" s="203"/>
      <c r="I957" s="202">
        <f t="shared" si="15"/>
        <v>0</v>
      </c>
      <c r="J957" s="109"/>
    </row>
    <row r="958" spans="1:10" ht="12" customHeight="1">
      <c r="A958" s="142" t="s">
        <v>127</v>
      </c>
      <c r="B958" s="112">
        <v>983</v>
      </c>
      <c r="C958" s="133">
        <v>8</v>
      </c>
      <c r="D958" s="133">
        <v>4</v>
      </c>
      <c r="E958" s="111" t="s">
        <v>618</v>
      </c>
      <c r="F958" s="110" t="s">
        <v>126</v>
      </c>
      <c r="G958" s="203">
        <v>1598.06</v>
      </c>
      <c r="H958" s="203"/>
      <c r="I958" s="202">
        <f t="shared" si="15"/>
        <v>0</v>
      </c>
      <c r="J958" s="109"/>
    </row>
    <row r="959" spans="1:10" ht="32.25" customHeight="1">
      <c r="A959" s="142" t="s">
        <v>125</v>
      </c>
      <c r="B959" s="112">
        <v>983</v>
      </c>
      <c r="C959" s="133">
        <v>8</v>
      </c>
      <c r="D959" s="133">
        <v>4</v>
      </c>
      <c r="E959" s="111" t="s">
        <v>618</v>
      </c>
      <c r="F959" s="110" t="s">
        <v>124</v>
      </c>
      <c r="G959" s="203">
        <v>482.6</v>
      </c>
      <c r="H959" s="203"/>
      <c r="I959" s="202">
        <f t="shared" si="15"/>
        <v>0</v>
      </c>
      <c r="J959" s="109"/>
    </row>
    <row r="960" spans="1:10" ht="21.75" customHeight="1">
      <c r="A960" s="142" t="s">
        <v>123</v>
      </c>
      <c r="B960" s="112">
        <v>983</v>
      </c>
      <c r="C960" s="133">
        <v>8</v>
      </c>
      <c r="D960" s="133">
        <v>4</v>
      </c>
      <c r="E960" s="111" t="s">
        <v>618</v>
      </c>
      <c r="F960" s="110" t="s">
        <v>122</v>
      </c>
      <c r="G960" s="203">
        <v>12.42</v>
      </c>
      <c r="H960" s="203"/>
      <c r="I960" s="202">
        <f t="shared" si="15"/>
        <v>0</v>
      </c>
      <c r="J960" s="109"/>
    </row>
    <row r="961" spans="1:10" ht="32.25" customHeight="1">
      <c r="A961" s="142" t="s">
        <v>121</v>
      </c>
      <c r="B961" s="112">
        <v>983</v>
      </c>
      <c r="C961" s="133">
        <v>8</v>
      </c>
      <c r="D961" s="133">
        <v>4</v>
      </c>
      <c r="E961" s="111" t="s">
        <v>618</v>
      </c>
      <c r="F961" s="110" t="s">
        <v>120</v>
      </c>
      <c r="G961" s="203">
        <v>9.5399999999999991</v>
      </c>
      <c r="H961" s="203"/>
      <c r="I961" s="202">
        <f t="shared" si="15"/>
        <v>0</v>
      </c>
      <c r="J961" s="109"/>
    </row>
    <row r="962" spans="1:10" ht="32.25" customHeight="1">
      <c r="A962" s="142" t="s">
        <v>119</v>
      </c>
      <c r="B962" s="112">
        <v>983</v>
      </c>
      <c r="C962" s="133">
        <v>8</v>
      </c>
      <c r="D962" s="133">
        <v>4</v>
      </c>
      <c r="E962" s="111" t="s">
        <v>618</v>
      </c>
      <c r="F962" s="110" t="s">
        <v>117</v>
      </c>
      <c r="G962" s="203">
        <v>2.88</v>
      </c>
      <c r="H962" s="203"/>
      <c r="I962" s="202">
        <f t="shared" si="15"/>
        <v>0</v>
      </c>
      <c r="J962" s="109"/>
    </row>
    <row r="963" spans="1:10" ht="12" customHeight="1">
      <c r="A963" s="142" t="s">
        <v>116</v>
      </c>
      <c r="B963" s="112">
        <v>983</v>
      </c>
      <c r="C963" s="133">
        <v>10</v>
      </c>
      <c r="D963" s="133">
        <v>0</v>
      </c>
      <c r="E963" s="111">
        <v>0</v>
      </c>
      <c r="F963" s="110">
        <v>0</v>
      </c>
      <c r="G963" s="203">
        <v>224.4</v>
      </c>
      <c r="H963" s="203"/>
      <c r="I963" s="202">
        <f t="shared" si="15"/>
        <v>0</v>
      </c>
      <c r="J963" s="109"/>
    </row>
    <row r="964" spans="1:10" ht="12" customHeight="1">
      <c r="A964" s="142" t="s">
        <v>115</v>
      </c>
      <c r="B964" s="112">
        <v>983</v>
      </c>
      <c r="C964" s="133">
        <v>10</v>
      </c>
      <c r="D964" s="133">
        <v>3</v>
      </c>
      <c r="E964" s="111">
        <v>0</v>
      </c>
      <c r="F964" s="110">
        <v>0</v>
      </c>
      <c r="G964" s="203">
        <v>224.4</v>
      </c>
      <c r="H964" s="203"/>
      <c r="I964" s="202">
        <f t="shared" si="15"/>
        <v>0</v>
      </c>
      <c r="J964" s="109"/>
    </row>
    <row r="965" spans="1:10" ht="21.75" customHeight="1">
      <c r="A965" s="142" t="s">
        <v>427</v>
      </c>
      <c r="B965" s="112">
        <v>983</v>
      </c>
      <c r="C965" s="133">
        <v>10</v>
      </c>
      <c r="D965" s="133">
        <v>3</v>
      </c>
      <c r="E965" s="111" t="s">
        <v>426</v>
      </c>
      <c r="F965" s="110">
        <v>0</v>
      </c>
      <c r="G965" s="203">
        <v>102.3</v>
      </c>
      <c r="H965" s="203"/>
      <c r="I965" s="202">
        <f t="shared" si="15"/>
        <v>0</v>
      </c>
      <c r="J965" s="109"/>
    </row>
    <row r="966" spans="1:10" ht="32.25" customHeight="1">
      <c r="A966" s="142" t="s">
        <v>430</v>
      </c>
      <c r="B966" s="112">
        <v>983</v>
      </c>
      <c r="C966" s="133">
        <v>10</v>
      </c>
      <c r="D966" s="133">
        <v>3</v>
      </c>
      <c r="E966" s="111" t="s">
        <v>429</v>
      </c>
      <c r="F966" s="110">
        <v>0</v>
      </c>
      <c r="G966" s="203">
        <v>102.3</v>
      </c>
      <c r="H966" s="203"/>
      <c r="I966" s="202">
        <f t="shared" si="15"/>
        <v>0</v>
      </c>
      <c r="J966" s="109"/>
    </row>
    <row r="967" spans="1:10" ht="21.75" customHeight="1">
      <c r="A967" s="142" t="s">
        <v>420</v>
      </c>
      <c r="B967" s="112">
        <v>983</v>
      </c>
      <c r="C967" s="133">
        <v>10</v>
      </c>
      <c r="D967" s="133">
        <v>3</v>
      </c>
      <c r="E967" s="111" t="s">
        <v>428</v>
      </c>
      <c r="F967" s="110">
        <v>0</v>
      </c>
      <c r="G967" s="203">
        <v>102.3</v>
      </c>
      <c r="H967" s="203"/>
      <c r="I967" s="202">
        <f t="shared" si="15"/>
        <v>0</v>
      </c>
      <c r="J967" s="109"/>
    </row>
    <row r="968" spans="1:10" ht="12" customHeight="1">
      <c r="A968" s="142" t="s">
        <v>173</v>
      </c>
      <c r="B968" s="112">
        <v>983</v>
      </c>
      <c r="C968" s="133">
        <v>10</v>
      </c>
      <c r="D968" s="133">
        <v>3</v>
      </c>
      <c r="E968" s="111" t="s">
        <v>428</v>
      </c>
      <c r="F968" s="110" t="s">
        <v>172</v>
      </c>
      <c r="G968" s="203">
        <v>102.3</v>
      </c>
      <c r="H968" s="203"/>
      <c r="I968" s="202">
        <f t="shared" si="15"/>
        <v>0</v>
      </c>
      <c r="J968" s="109"/>
    </row>
    <row r="969" spans="1:10" ht="12" customHeight="1">
      <c r="A969" s="142" t="s">
        <v>195</v>
      </c>
      <c r="B969" s="112">
        <v>983</v>
      </c>
      <c r="C969" s="133">
        <v>10</v>
      </c>
      <c r="D969" s="133">
        <v>3</v>
      </c>
      <c r="E969" s="111" t="s">
        <v>428</v>
      </c>
      <c r="F969" s="110" t="s">
        <v>194</v>
      </c>
      <c r="G969" s="203">
        <v>102.3</v>
      </c>
      <c r="H969" s="203"/>
      <c r="I969" s="202">
        <f t="shared" si="15"/>
        <v>0</v>
      </c>
      <c r="J969" s="109"/>
    </row>
    <row r="970" spans="1:10" ht="21.75" customHeight="1">
      <c r="A970" s="142" t="s">
        <v>193</v>
      </c>
      <c r="B970" s="112">
        <v>983</v>
      </c>
      <c r="C970" s="133">
        <v>10</v>
      </c>
      <c r="D970" s="133">
        <v>3</v>
      </c>
      <c r="E970" s="111" t="s">
        <v>428</v>
      </c>
      <c r="F970" s="110" t="s">
        <v>191</v>
      </c>
      <c r="G970" s="203">
        <v>102.3</v>
      </c>
      <c r="H970" s="203"/>
      <c r="I970" s="202">
        <f t="shared" si="15"/>
        <v>0</v>
      </c>
      <c r="J970" s="109"/>
    </row>
    <row r="971" spans="1:10" ht="21.75" customHeight="1">
      <c r="A971" s="142" t="s">
        <v>427</v>
      </c>
      <c r="B971" s="112">
        <v>983</v>
      </c>
      <c r="C971" s="133">
        <v>10</v>
      </c>
      <c r="D971" s="133">
        <v>3</v>
      </c>
      <c r="E971" s="111" t="s">
        <v>426</v>
      </c>
      <c r="F971" s="110">
        <v>0</v>
      </c>
      <c r="G971" s="203">
        <v>122.1</v>
      </c>
      <c r="H971" s="203"/>
      <c r="I971" s="202">
        <f t="shared" si="15"/>
        <v>0</v>
      </c>
      <c r="J971" s="109"/>
    </row>
    <row r="972" spans="1:10" ht="42.75" customHeight="1">
      <c r="A972" s="142" t="s">
        <v>425</v>
      </c>
      <c r="B972" s="112">
        <v>983</v>
      </c>
      <c r="C972" s="133">
        <v>10</v>
      </c>
      <c r="D972" s="133">
        <v>3</v>
      </c>
      <c r="E972" s="111" t="s">
        <v>424</v>
      </c>
      <c r="F972" s="110">
        <v>0</v>
      </c>
      <c r="G972" s="203">
        <v>122.1</v>
      </c>
      <c r="H972" s="203"/>
      <c r="I972" s="202">
        <f t="shared" si="15"/>
        <v>0</v>
      </c>
      <c r="J972" s="109"/>
    </row>
    <row r="973" spans="1:10" ht="21.75" customHeight="1">
      <c r="A973" s="142" t="s">
        <v>420</v>
      </c>
      <c r="B973" s="112">
        <v>983</v>
      </c>
      <c r="C973" s="133">
        <v>10</v>
      </c>
      <c r="D973" s="133">
        <v>3</v>
      </c>
      <c r="E973" s="111" t="s">
        <v>423</v>
      </c>
      <c r="F973" s="110">
        <v>0</v>
      </c>
      <c r="G973" s="203">
        <v>122.1</v>
      </c>
      <c r="H973" s="203"/>
      <c r="I973" s="202">
        <f t="shared" si="15"/>
        <v>0</v>
      </c>
      <c r="J973" s="109"/>
    </row>
    <row r="974" spans="1:10" ht="53.25" customHeight="1">
      <c r="A974" s="142" t="s">
        <v>131</v>
      </c>
      <c r="B974" s="112">
        <v>983</v>
      </c>
      <c r="C974" s="133">
        <v>10</v>
      </c>
      <c r="D974" s="133">
        <v>3</v>
      </c>
      <c r="E974" s="111" t="s">
        <v>423</v>
      </c>
      <c r="F974" s="110" t="s">
        <v>130</v>
      </c>
      <c r="G974" s="203">
        <v>122.1</v>
      </c>
      <c r="H974" s="203"/>
      <c r="I974" s="202">
        <f t="shared" si="15"/>
        <v>0</v>
      </c>
      <c r="J974" s="109"/>
    </row>
    <row r="975" spans="1:10" ht="12" customHeight="1">
      <c r="A975" s="142" t="s">
        <v>129</v>
      </c>
      <c r="B975" s="112">
        <v>983</v>
      </c>
      <c r="C975" s="133">
        <v>10</v>
      </c>
      <c r="D975" s="133">
        <v>3</v>
      </c>
      <c r="E975" s="111" t="s">
        <v>423</v>
      </c>
      <c r="F975" s="110" t="s">
        <v>128</v>
      </c>
      <c r="G975" s="203">
        <v>122.1</v>
      </c>
      <c r="H975" s="203"/>
      <c r="I975" s="202">
        <f t="shared" si="15"/>
        <v>0</v>
      </c>
      <c r="J975" s="109"/>
    </row>
    <row r="976" spans="1:10" ht="21.75" customHeight="1">
      <c r="A976" s="142" t="s">
        <v>143</v>
      </c>
      <c r="B976" s="112">
        <v>983</v>
      </c>
      <c r="C976" s="133">
        <v>10</v>
      </c>
      <c r="D976" s="133">
        <v>3</v>
      </c>
      <c r="E976" s="111" t="s">
        <v>423</v>
      </c>
      <c r="F976" s="110" t="s">
        <v>142</v>
      </c>
      <c r="G976" s="203">
        <v>122.1</v>
      </c>
      <c r="H976" s="203"/>
      <c r="I976" s="202">
        <f t="shared" si="15"/>
        <v>0</v>
      </c>
      <c r="J976" s="109"/>
    </row>
  </sheetData>
  <autoFilter ref="A15:I976"/>
  <mergeCells count="4">
    <mergeCell ref="A10:I10"/>
    <mergeCell ref="A11:I11"/>
    <mergeCell ref="I12:K12"/>
    <mergeCell ref="A9:I9"/>
  </mergeCells>
  <pageMargins left="0.78740157480314965" right="0.39370078740157483" top="0.39370078740157483" bottom="0.39370078740157483" header="0.31496062992125984" footer="0.31496062992125984"/>
  <pageSetup paperSize="9" scale="7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showGridLines="0" workbookViewId="0">
      <selection activeCell="F15" sqref="F15"/>
    </sheetView>
  </sheetViews>
  <sheetFormatPr defaultColWidth="9.140625" defaultRowHeight="12.75"/>
  <cols>
    <col min="1" max="1" width="1.7109375" style="106" customWidth="1"/>
    <col min="2" max="2" width="49.85546875" style="106" customWidth="1"/>
    <col min="3" max="3" width="14.42578125" style="106" customWidth="1"/>
    <col min="4" max="6" width="12.140625" style="106" customWidth="1"/>
    <col min="7" max="240" width="9.140625" style="106" customWidth="1"/>
    <col min="241" max="16384" width="9.140625" style="106"/>
  </cols>
  <sheetData>
    <row r="1" spans="1:7" ht="12.75" customHeight="1">
      <c r="A1" s="105"/>
      <c r="B1" s="126"/>
      <c r="C1" s="108"/>
      <c r="D1" s="107"/>
      <c r="E1" s="107"/>
      <c r="F1" s="216" t="s">
        <v>368</v>
      </c>
      <c r="G1" s="107"/>
    </row>
    <row r="2" spans="1:7" ht="12.75" customHeight="1">
      <c r="A2" s="125"/>
      <c r="B2" s="124"/>
      <c r="C2" s="120"/>
      <c r="D2" s="120"/>
      <c r="E2" s="120"/>
      <c r="F2" s="215" t="s">
        <v>586</v>
      </c>
      <c r="G2" s="107"/>
    </row>
    <row r="3" spans="1:7" ht="14.25" customHeight="1">
      <c r="A3" s="119"/>
      <c r="B3" s="119"/>
      <c r="C3" s="120"/>
      <c r="D3" s="120"/>
      <c r="E3" s="120"/>
      <c r="F3" s="215" t="s">
        <v>371</v>
      </c>
      <c r="G3" s="107"/>
    </row>
    <row r="4" spans="1:7" ht="12.75" customHeight="1">
      <c r="A4" s="119"/>
      <c r="B4" s="119"/>
      <c r="C4" s="120"/>
      <c r="D4" s="120"/>
      <c r="E4" s="120"/>
      <c r="F4" s="215" t="s">
        <v>634</v>
      </c>
      <c r="G4" s="107"/>
    </row>
    <row r="5" spans="1:7" ht="13.5" customHeight="1">
      <c r="A5" s="119"/>
      <c r="B5" s="119"/>
      <c r="C5" s="120"/>
      <c r="D5" s="120"/>
      <c r="E5" s="120"/>
      <c r="F5" s="215" t="s">
        <v>635</v>
      </c>
      <c r="G5" s="107"/>
    </row>
    <row r="6" spans="1:7" ht="12.75" customHeight="1">
      <c r="A6" s="107"/>
      <c r="B6" s="107"/>
      <c r="C6" s="123"/>
      <c r="D6" s="123"/>
      <c r="E6" s="123"/>
      <c r="F6" s="215" t="s">
        <v>636</v>
      </c>
      <c r="G6" s="107"/>
    </row>
    <row r="7" spans="1:7" ht="12.75" customHeight="1">
      <c r="A7" s="107"/>
      <c r="B7" s="107"/>
      <c r="C7" s="107"/>
      <c r="D7" s="107"/>
      <c r="E7" s="107"/>
      <c r="F7" s="143"/>
      <c r="G7" s="107"/>
    </row>
    <row r="8" spans="1:7" ht="12.75" customHeight="1">
      <c r="A8" s="136"/>
      <c r="B8" s="135"/>
      <c r="C8" s="135"/>
      <c r="D8" s="135"/>
      <c r="E8" s="135"/>
      <c r="F8" s="135"/>
      <c r="G8" s="107"/>
    </row>
    <row r="9" spans="1:7" ht="55.5" customHeight="1">
      <c r="A9" s="136"/>
      <c r="B9" s="226" t="s">
        <v>647</v>
      </c>
      <c r="C9" s="226"/>
      <c r="D9" s="226"/>
      <c r="E9" s="226"/>
      <c r="F9" s="226"/>
      <c r="G9" s="107"/>
    </row>
    <row r="10" spans="1:7" ht="12.75" customHeight="1">
      <c r="A10" s="136"/>
      <c r="B10" s="122"/>
      <c r="C10" s="119"/>
      <c r="D10" s="119"/>
      <c r="E10" s="119"/>
      <c r="F10" s="204"/>
      <c r="G10" s="107"/>
    </row>
    <row r="11" spans="1:7" ht="12.75" customHeight="1">
      <c r="A11" s="119"/>
      <c r="B11" s="119"/>
      <c r="C11" s="119"/>
      <c r="D11" s="119"/>
      <c r="F11" s="103" t="s">
        <v>3</v>
      </c>
      <c r="G11" s="107"/>
    </row>
    <row r="12" spans="1:7" ht="34.5" customHeight="1">
      <c r="A12" s="119"/>
      <c r="B12" s="134" t="s">
        <v>1</v>
      </c>
      <c r="C12" s="134" t="s">
        <v>337</v>
      </c>
      <c r="D12" s="181" t="s">
        <v>571</v>
      </c>
      <c r="E12" s="18" t="s">
        <v>605</v>
      </c>
      <c r="F12" s="18" t="s">
        <v>606</v>
      </c>
      <c r="G12" s="107"/>
    </row>
    <row r="13" spans="1:7" s="132" customFormat="1" ht="21.75" customHeight="1">
      <c r="A13" s="121"/>
      <c r="B13" s="205" t="s">
        <v>632</v>
      </c>
      <c r="C13" s="117"/>
      <c r="D13" s="118">
        <f>D14+D18+D24+D28+D38+D41+D50+D51+D54+D55+D56+D57+D58+D59+D60+D61</f>
        <v>767390.24199999997</v>
      </c>
      <c r="E13" s="118">
        <f>E14+E18+E28+E38+E41+E50+E51+E56+E57+E58+E61</f>
        <v>193756.6</v>
      </c>
      <c r="F13" s="118">
        <f>(E13/D13)*100</f>
        <v>25.248770364218419</v>
      </c>
      <c r="G13" s="105"/>
    </row>
    <row r="14" spans="1:7" s="132" customFormat="1" ht="21.75" customHeight="1">
      <c r="A14" s="121"/>
      <c r="B14" s="145" t="s">
        <v>395</v>
      </c>
      <c r="C14" s="117" t="s">
        <v>394</v>
      </c>
      <c r="D14" s="114">
        <v>150621.42000000001</v>
      </c>
      <c r="E14" s="121">
        <f>E15+E17</f>
        <v>36691.5</v>
      </c>
      <c r="F14" s="118">
        <f t="shared" ref="F14:F61" si="0">(E14/D14)*100</f>
        <v>24.360081056200372</v>
      </c>
      <c r="G14" s="121"/>
    </row>
    <row r="15" spans="1:7" ht="32.25" customHeight="1">
      <c r="A15" s="109"/>
      <c r="B15" s="144" t="s">
        <v>403</v>
      </c>
      <c r="C15" s="111" t="s">
        <v>402</v>
      </c>
      <c r="D15" s="113">
        <v>145562</v>
      </c>
      <c r="E15" s="109">
        <v>35696.400000000001</v>
      </c>
      <c r="F15" s="118">
        <f t="shared" si="0"/>
        <v>24.523158516645829</v>
      </c>
      <c r="G15" s="109"/>
    </row>
    <row r="16" spans="1:7" ht="21.75" customHeight="1">
      <c r="A16" s="109"/>
      <c r="B16" s="144" t="s">
        <v>399</v>
      </c>
      <c r="C16" s="111" t="s">
        <v>398</v>
      </c>
      <c r="D16" s="113">
        <v>45</v>
      </c>
      <c r="E16" s="109"/>
      <c r="F16" s="118">
        <f t="shared" si="0"/>
        <v>0</v>
      </c>
      <c r="G16" s="109"/>
    </row>
    <row r="17" spans="1:7" ht="21.75" customHeight="1">
      <c r="A17" s="109"/>
      <c r="B17" s="144" t="s">
        <v>393</v>
      </c>
      <c r="C17" s="111" t="s">
        <v>392</v>
      </c>
      <c r="D17" s="113">
        <v>5014.42</v>
      </c>
      <c r="E17" s="109">
        <v>995.1</v>
      </c>
      <c r="F17" s="118">
        <f t="shared" si="0"/>
        <v>19.844767689982092</v>
      </c>
      <c r="G17" s="109"/>
    </row>
    <row r="18" spans="1:7" s="132" customFormat="1" ht="21.75" customHeight="1">
      <c r="A18" s="121"/>
      <c r="B18" s="145" t="s">
        <v>427</v>
      </c>
      <c r="C18" s="117" t="s">
        <v>426</v>
      </c>
      <c r="D18" s="114">
        <v>74469.865000000005</v>
      </c>
      <c r="E18" s="121">
        <f>E19+E20+E21+E22+E23</f>
        <v>19719.900000000001</v>
      </c>
      <c r="F18" s="118">
        <f t="shared" si="0"/>
        <v>26.480375652621369</v>
      </c>
      <c r="G18" s="121"/>
    </row>
    <row r="19" spans="1:7" ht="32.25" customHeight="1">
      <c r="A19" s="109"/>
      <c r="B19" s="144" t="s">
        <v>430</v>
      </c>
      <c r="C19" s="111" t="s">
        <v>429</v>
      </c>
      <c r="D19" s="113">
        <v>21840.883999999998</v>
      </c>
      <c r="E19" s="109">
        <v>5944.5</v>
      </c>
      <c r="F19" s="118">
        <f t="shared" si="0"/>
        <v>27.217304940587571</v>
      </c>
      <c r="G19" s="109"/>
    </row>
    <row r="20" spans="1:7" ht="21.75" customHeight="1">
      <c r="A20" s="109"/>
      <c r="B20" s="144" t="s">
        <v>451</v>
      </c>
      <c r="C20" s="111" t="s">
        <v>450</v>
      </c>
      <c r="D20" s="113">
        <v>13027.441000000001</v>
      </c>
      <c r="E20" s="109">
        <v>2638.1</v>
      </c>
      <c r="F20" s="118">
        <f t="shared" si="0"/>
        <v>20.250331588529168</v>
      </c>
      <c r="G20" s="109"/>
    </row>
    <row r="21" spans="1:7" ht="42.75" customHeight="1">
      <c r="A21" s="109"/>
      <c r="B21" s="144" t="s">
        <v>425</v>
      </c>
      <c r="C21" s="111" t="s">
        <v>424</v>
      </c>
      <c r="D21" s="113">
        <v>13787.63</v>
      </c>
      <c r="E21" s="109">
        <v>3272.6</v>
      </c>
      <c r="F21" s="118">
        <f t="shared" si="0"/>
        <v>23.735768946512202</v>
      </c>
      <c r="G21" s="109"/>
    </row>
    <row r="22" spans="1:7" ht="21.75" customHeight="1">
      <c r="A22" s="109"/>
      <c r="B22" s="144" t="s">
        <v>449</v>
      </c>
      <c r="C22" s="111" t="s">
        <v>448</v>
      </c>
      <c r="D22" s="113">
        <v>250</v>
      </c>
      <c r="E22" s="109">
        <v>25</v>
      </c>
      <c r="F22" s="118">
        <f t="shared" si="0"/>
        <v>10</v>
      </c>
      <c r="G22" s="109"/>
    </row>
    <row r="23" spans="1:7" ht="21.75" customHeight="1">
      <c r="A23" s="109"/>
      <c r="B23" s="144" t="s">
        <v>445</v>
      </c>
      <c r="C23" s="111" t="s">
        <v>444</v>
      </c>
      <c r="D23" s="113">
        <v>25563.91</v>
      </c>
      <c r="E23" s="109">
        <v>7839.7</v>
      </c>
      <c r="F23" s="118">
        <f t="shared" si="0"/>
        <v>30.667061494114161</v>
      </c>
      <c r="G23" s="109"/>
    </row>
    <row r="24" spans="1:7" s="132" customFormat="1" ht="32.25" customHeight="1">
      <c r="A24" s="121"/>
      <c r="B24" s="145" t="s">
        <v>498</v>
      </c>
      <c r="C24" s="117" t="s">
        <v>497</v>
      </c>
      <c r="D24" s="114">
        <v>750</v>
      </c>
      <c r="E24" s="121"/>
      <c r="F24" s="118">
        <f t="shared" si="0"/>
        <v>0</v>
      </c>
      <c r="G24" s="121"/>
    </row>
    <row r="25" spans="1:7" ht="21.75" customHeight="1">
      <c r="A25" s="109"/>
      <c r="B25" s="144" t="s">
        <v>523</v>
      </c>
      <c r="C25" s="111" t="s">
        <v>522</v>
      </c>
      <c r="D25" s="113">
        <v>150</v>
      </c>
      <c r="E25" s="109"/>
      <c r="F25" s="118">
        <f t="shared" si="0"/>
        <v>0</v>
      </c>
      <c r="G25" s="109"/>
    </row>
    <row r="26" spans="1:7" ht="21.75" customHeight="1">
      <c r="A26" s="109"/>
      <c r="B26" s="144" t="s">
        <v>520</v>
      </c>
      <c r="C26" s="111" t="s">
        <v>519</v>
      </c>
      <c r="D26" s="113">
        <v>100</v>
      </c>
      <c r="E26" s="109"/>
      <c r="F26" s="118">
        <f t="shared" si="0"/>
        <v>0</v>
      </c>
      <c r="G26" s="109"/>
    </row>
    <row r="27" spans="1:7" ht="21.75" customHeight="1">
      <c r="A27" s="109"/>
      <c r="B27" s="144" t="s">
        <v>496</v>
      </c>
      <c r="C27" s="111" t="s">
        <v>495</v>
      </c>
      <c r="D27" s="113">
        <v>500</v>
      </c>
      <c r="E27" s="109"/>
      <c r="F27" s="118">
        <f t="shared" si="0"/>
        <v>0</v>
      </c>
      <c r="G27" s="109"/>
    </row>
    <row r="28" spans="1:7" s="132" customFormat="1" ht="21.75" customHeight="1">
      <c r="A28" s="121"/>
      <c r="B28" s="145" t="s">
        <v>407</v>
      </c>
      <c r="C28" s="117" t="s">
        <v>406</v>
      </c>
      <c r="D28" s="114">
        <v>517108.41</v>
      </c>
      <c r="E28" s="121">
        <f>E29+E30+E31+E34+E36+E37</f>
        <v>132244.1</v>
      </c>
      <c r="F28" s="118">
        <f t="shared" si="0"/>
        <v>25.573767017248862</v>
      </c>
      <c r="G28" s="121"/>
    </row>
    <row r="29" spans="1:7" ht="12.75" customHeight="1">
      <c r="A29" s="109"/>
      <c r="B29" s="144" t="s">
        <v>405</v>
      </c>
      <c r="C29" s="111" t="s">
        <v>404</v>
      </c>
      <c r="D29" s="113">
        <v>137291.49400000001</v>
      </c>
      <c r="E29" s="109">
        <v>32133.4</v>
      </c>
      <c r="F29" s="118">
        <f t="shared" si="0"/>
        <v>23.405237326647491</v>
      </c>
      <c r="G29" s="109"/>
    </row>
    <row r="30" spans="1:7" ht="12.75" customHeight="1">
      <c r="A30" s="109"/>
      <c r="B30" s="144" t="s">
        <v>422</v>
      </c>
      <c r="C30" s="111" t="s">
        <v>421</v>
      </c>
      <c r="D30" s="113">
        <v>343654.01199999999</v>
      </c>
      <c r="E30" s="109">
        <v>90062.3</v>
      </c>
      <c r="F30" s="118">
        <f t="shared" si="0"/>
        <v>26.207259876250188</v>
      </c>
      <c r="G30" s="109"/>
    </row>
    <row r="31" spans="1:7" ht="21.75" customHeight="1">
      <c r="A31" s="109"/>
      <c r="B31" s="144" t="s">
        <v>472</v>
      </c>
      <c r="C31" s="111" t="s">
        <v>471</v>
      </c>
      <c r="D31" s="113">
        <v>4644.1499999999996</v>
      </c>
      <c r="E31" s="109">
        <v>1291.2</v>
      </c>
      <c r="F31" s="118">
        <f t="shared" si="0"/>
        <v>27.802719550402124</v>
      </c>
      <c r="G31" s="109"/>
    </row>
    <row r="32" spans="1:7" ht="21.75" customHeight="1">
      <c r="A32" s="109"/>
      <c r="B32" s="144" t="s">
        <v>484</v>
      </c>
      <c r="C32" s="111" t="s">
        <v>483</v>
      </c>
      <c r="D32" s="113">
        <v>79</v>
      </c>
      <c r="E32" s="109"/>
      <c r="F32" s="118">
        <f t="shared" si="0"/>
        <v>0</v>
      </c>
      <c r="G32" s="109"/>
    </row>
    <row r="33" spans="1:7" ht="21.75" customHeight="1">
      <c r="A33" s="109"/>
      <c r="B33" s="144" t="s">
        <v>468</v>
      </c>
      <c r="C33" s="111" t="s">
        <v>467</v>
      </c>
      <c r="D33" s="113">
        <v>3333</v>
      </c>
      <c r="E33" s="109"/>
      <c r="F33" s="118">
        <f t="shared" si="0"/>
        <v>0</v>
      </c>
      <c r="G33" s="109"/>
    </row>
    <row r="34" spans="1:7" ht="21.75" customHeight="1">
      <c r="A34" s="109"/>
      <c r="B34" s="144" t="s">
        <v>481</v>
      </c>
      <c r="C34" s="111" t="s">
        <v>480</v>
      </c>
      <c r="D34" s="113">
        <v>462</v>
      </c>
      <c r="E34" s="109">
        <v>111.3</v>
      </c>
      <c r="F34" s="118">
        <f t="shared" si="0"/>
        <v>24.09090909090909</v>
      </c>
      <c r="G34" s="109"/>
    </row>
    <row r="35" spans="1:7" ht="21.75" customHeight="1">
      <c r="A35" s="109"/>
      <c r="B35" s="144" t="s">
        <v>479</v>
      </c>
      <c r="C35" s="111" t="s">
        <v>478</v>
      </c>
      <c r="D35" s="113">
        <v>58</v>
      </c>
      <c r="E35" s="109"/>
      <c r="F35" s="118">
        <f t="shared" si="0"/>
        <v>0</v>
      </c>
      <c r="G35" s="109"/>
    </row>
    <row r="36" spans="1:7" ht="21.75" customHeight="1">
      <c r="A36" s="109"/>
      <c r="B36" s="144" t="s">
        <v>459</v>
      </c>
      <c r="C36" s="111" t="s">
        <v>458</v>
      </c>
      <c r="D36" s="113">
        <v>27016.754000000001</v>
      </c>
      <c r="E36" s="109">
        <v>8560.6</v>
      </c>
      <c r="F36" s="118">
        <f t="shared" si="0"/>
        <v>31.686264012323612</v>
      </c>
      <c r="G36" s="109"/>
    </row>
    <row r="37" spans="1:7" ht="32.25" customHeight="1">
      <c r="A37" s="109"/>
      <c r="B37" s="144" t="s">
        <v>476</v>
      </c>
      <c r="C37" s="111" t="s">
        <v>475</v>
      </c>
      <c r="D37" s="113">
        <v>570</v>
      </c>
      <c r="E37" s="109">
        <v>85.3</v>
      </c>
      <c r="F37" s="118">
        <f t="shared" si="0"/>
        <v>14.964912280701753</v>
      </c>
      <c r="G37" s="109"/>
    </row>
    <row r="38" spans="1:7" s="132" customFormat="1" ht="32.25" customHeight="1">
      <c r="A38" s="121"/>
      <c r="B38" s="145" t="s">
        <v>388</v>
      </c>
      <c r="C38" s="117" t="s">
        <v>387</v>
      </c>
      <c r="D38" s="114">
        <v>10000.607</v>
      </c>
      <c r="E38" s="121">
        <f>E39</f>
        <v>3149</v>
      </c>
      <c r="F38" s="118">
        <f t="shared" si="0"/>
        <v>31.48808867301755</v>
      </c>
      <c r="G38" s="121"/>
    </row>
    <row r="39" spans="1:7" ht="32.25" customHeight="1">
      <c r="A39" s="109"/>
      <c r="B39" s="144" t="s">
        <v>386</v>
      </c>
      <c r="C39" s="111" t="s">
        <v>385</v>
      </c>
      <c r="D39" s="113">
        <v>9800.607</v>
      </c>
      <c r="E39" s="109">
        <v>3149</v>
      </c>
      <c r="F39" s="118">
        <f t="shared" si="0"/>
        <v>32.130662927306439</v>
      </c>
      <c r="G39" s="109"/>
    </row>
    <row r="40" spans="1:7" ht="42.75" customHeight="1">
      <c r="A40" s="109"/>
      <c r="B40" s="144" t="s">
        <v>443</v>
      </c>
      <c r="C40" s="111" t="s">
        <v>442</v>
      </c>
      <c r="D40" s="113">
        <v>200</v>
      </c>
      <c r="E40" s="109"/>
      <c r="F40" s="118">
        <f t="shared" si="0"/>
        <v>0</v>
      </c>
      <c r="G40" s="109"/>
    </row>
    <row r="41" spans="1:7" s="132" customFormat="1" ht="53.25" customHeight="1">
      <c r="A41" s="121"/>
      <c r="B41" s="145" t="s">
        <v>418</v>
      </c>
      <c r="C41" s="117" t="s">
        <v>417</v>
      </c>
      <c r="D41" s="114">
        <v>6760.24</v>
      </c>
      <c r="E41" s="121">
        <f>E47+E49</f>
        <v>1121.5999999999999</v>
      </c>
      <c r="F41" s="118">
        <f t="shared" si="0"/>
        <v>16.591126942238738</v>
      </c>
      <c r="G41" s="121"/>
    </row>
    <row r="42" spans="1:7" ht="21.75" customHeight="1">
      <c r="A42" s="109"/>
      <c r="B42" s="144" t="s">
        <v>516</v>
      </c>
      <c r="C42" s="111" t="s">
        <v>515</v>
      </c>
      <c r="D42" s="113">
        <v>170</v>
      </c>
      <c r="E42" s="109"/>
      <c r="F42" s="118">
        <f t="shared" si="0"/>
        <v>0</v>
      </c>
      <c r="G42" s="109"/>
    </row>
    <row r="43" spans="1:7" ht="21.75" customHeight="1">
      <c r="A43" s="109"/>
      <c r="B43" s="144" t="s">
        <v>514</v>
      </c>
      <c r="C43" s="111" t="s">
        <v>513</v>
      </c>
      <c r="D43" s="113">
        <v>240</v>
      </c>
      <c r="E43" s="109"/>
      <c r="F43" s="118">
        <f t="shared" si="0"/>
        <v>0</v>
      </c>
      <c r="G43" s="109"/>
    </row>
    <row r="44" spans="1:7" ht="12.75" customHeight="1">
      <c r="A44" s="109"/>
      <c r="B44" s="144" t="s">
        <v>512</v>
      </c>
      <c r="C44" s="111" t="s">
        <v>511</v>
      </c>
      <c r="D44" s="113">
        <v>100</v>
      </c>
      <c r="E44" s="109"/>
      <c r="F44" s="118">
        <f t="shared" si="0"/>
        <v>0</v>
      </c>
      <c r="G44" s="109"/>
    </row>
    <row r="45" spans="1:7" ht="21.75" customHeight="1">
      <c r="A45" s="109"/>
      <c r="B45" s="144" t="s">
        <v>510</v>
      </c>
      <c r="C45" s="111" t="s">
        <v>509</v>
      </c>
      <c r="D45" s="113">
        <v>700</v>
      </c>
      <c r="E45" s="109"/>
      <c r="F45" s="118">
        <f t="shared" si="0"/>
        <v>0</v>
      </c>
      <c r="G45" s="109"/>
    </row>
    <row r="46" spans="1:7" ht="21.75" customHeight="1">
      <c r="A46" s="109"/>
      <c r="B46" s="144" t="s">
        <v>416</v>
      </c>
      <c r="C46" s="111" t="s">
        <v>415</v>
      </c>
      <c r="D46" s="113">
        <v>400</v>
      </c>
      <c r="E46" s="109"/>
      <c r="F46" s="118">
        <f t="shared" si="0"/>
        <v>0</v>
      </c>
      <c r="G46" s="109"/>
    </row>
    <row r="47" spans="1:7" ht="21.75" customHeight="1">
      <c r="A47" s="109"/>
      <c r="B47" s="144" t="s">
        <v>459</v>
      </c>
      <c r="C47" s="111" t="s">
        <v>508</v>
      </c>
      <c r="D47" s="113">
        <v>5000.24</v>
      </c>
      <c r="E47" s="109">
        <v>1071.5999999999999</v>
      </c>
      <c r="F47" s="118">
        <f t="shared" si="0"/>
        <v>21.430971313376958</v>
      </c>
      <c r="G47" s="109"/>
    </row>
    <row r="48" spans="1:7" ht="21.75" customHeight="1">
      <c r="A48" s="109"/>
      <c r="B48" s="144" t="s">
        <v>590</v>
      </c>
      <c r="C48" s="111" t="s">
        <v>591</v>
      </c>
      <c r="D48" s="113">
        <v>100</v>
      </c>
      <c r="E48" s="109"/>
      <c r="F48" s="118">
        <f t="shared" si="0"/>
        <v>0</v>
      </c>
      <c r="G48" s="109"/>
    </row>
    <row r="49" spans="1:7" ht="12.75" customHeight="1">
      <c r="A49" s="109"/>
      <c r="B49" s="144" t="s">
        <v>506</v>
      </c>
      <c r="C49" s="111" t="s">
        <v>505</v>
      </c>
      <c r="D49" s="113">
        <v>50</v>
      </c>
      <c r="E49" s="109">
        <v>50</v>
      </c>
      <c r="F49" s="118">
        <f t="shared" si="0"/>
        <v>100</v>
      </c>
      <c r="G49" s="109"/>
    </row>
    <row r="50" spans="1:7" s="132" customFormat="1" ht="63.75" customHeight="1">
      <c r="A50" s="121"/>
      <c r="B50" s="145" t="s">
        <v>528</v>
      </c>
      <c r="C50" s="117" t="s">
        <v>527</v>
      </c>
      <c r="D50" s="114">
        <v>1933.4</v>
      </c>
      <c r="E50" s="121">
        <v>431.9</v>
      </c>
      <c r="F50" s="118">
        <f t="shared" si="0"/>
        <v>22.338884866039098</v>
      </c>
      <c r="G50" s="121"/>
    </row>
    <row r="51" spans="1:7" s="132" customFormat="1" ht="32.25" customHeight="1">
      <c r="A51" s="121"/>
      <c r="B51" s="145" t="s">
        <v>83</v>
      </c>
      <c r="C51" s="117" t="s">
        <v>525</v>
      </c>
      <c r="D51" s="114">
        <v>746.7</v>
      </c>
      <c r="E51" s="121">
        <v>106.7</v>
      </c>
      <c r="F51" s="118">
        <f t="shared" si="0"/>
        <v>14.289540645506897</v>
      </c>
      <c r="G51" s="121"/>
    </row>
    <row r="52" spans="1:7" ht="21.75" customHeight="1">
      <c r="A52" s="109"/>
      <c r="B52" s="144" t="s">
        <v>550</v>
      </c>
      <c r="C52" s="111" t="s">
        <v>549</v>
      </c>
      <c r="D52" s="113">
        <v>8161.28</v>
      </c>
      <c r="E52" s="109"/>
      <c r="F52" s="118">
        <f t="shared" si="0"/>
        <v>0</v>
      </c>
      <c r="G52" s="109"/>
    </row>
    <row r="53" spans="1:7" ht="12.75" customHeight="1">
      <c r="A53" s="109"/>
      <c r="B53" s="144" t="s">
        <v>548</v>
      </c>
      <c r="C53" s="111" t="s">
        <v>547</v>
      </c>
      <c r="D53" s="113">
        <v>8161.28</v>
      </c>
      <c r="E53" s="109"/>
      <c r="F53" s="118">
        <f t="shared" si="0"/>
        <v>0</v>
      </c>
      <c r="G53" s="109"/>
    </row>
    <row r="54" spans="1:7" s="132" customFormat="1" ht="42.75" customHeight="1">
      <c r="A54" s="121"/>
      <c r="B54" s="145" t="s">
        <v>563</v>
      </c>
      <c r="C54" s="117" t="s">
        <v>562</v>
      </c>
      <c r="D54" s="114">
        <v>150</v>
      </c>
      <c r="E54" s="121"/>
      <c r="F54" s="118">
        <f t="shared" si="0"/>
        <v>0</v>
      </c>
      <c r="G54" s="121"/>
    </row>
    <row r="55" spans="1:7" s="132" customFormat="1" ht="21.75" customHeight="1">
      <c r="A55" s="121"/>
      <c r="B55" s="145" t="s">
        <v>108</v>
      </c>
      <c r="C55" s="117" t="s">
        <v>502</v>
      </c>
      <c r="D55" s="114">
        <v>964</v>
      </c>
      <c r="E55" s="121"/>
      <c r="F55" s="118">
        <f t="shared" si="0"/>
        <v>0</v>
      </c>
      <c r="G55" s="121"/>
    </row>
    <row r="56" spans="1:7" s="132" customFormat="1" ht="21.75" customHeight="1">
      <c r="A56" s="121"/>
      <c r="B56" s="145" t="s">
        <v>466</v>
      </c>
      <c r="C56" s="117" t="s">
        <v>465</v>
      </c>
      <c r="D56" s="114">
        <v>101</v>
      </c>
      <c r="E56" s="121">
        <v>31.6</v>
      </c>
      <c r="F56" s="118">
        <f t="shared" si="0"/>
        <v>31.287128712871286</v>
      </c>
      <c r="G56" s="121"/>
    </row>
    <row r="57" spans="1:7" s="132" customFormat="1" ht="32.25" customHeight="1">
      <c r="A57" s="121"/>
      <c r="B57" s="145" t="s">
        <v>463</v>
      </c>
      <c r="C57" s="117" t="s">
        <v>462</v>
      </c>
      <c r="D57" s="114">
        <v>80</v>
      </c>
      <c r="E57" s="121">
        <v>40</v>
      </c>
      <c r="F57" s="118">
        <f t="shared" si="0"/>
        <v>50</v>
      </c>
      <c r="G57" s="121"/>
    </row>
    <row r="58" spans="1:7" s="132" customFormat="1" ht="31.5" customHeight="1">
      <c r="A58" s="121"/>
      <c r="B58" s="145" t="s">
        <v>456</v>
      </c>
      <c r="C58" s="117" t="s">
        <v>455</v>
      </c>
      <c r="D58" s="114">
        <v>607.20000000000005</v>
      </c>
      <c r="E58" s="121">
        <v>85.4</v>
      </c>
      <c r="F58" s="118">
        <f t="shared" si="0"/>
        <v>14.064558629776021</v>
      </c>
      <c r="G58" s="121"/>
    </row>
    <row r="59" spans="1:7" s="132" customFormat="1" ht="32.25" customHeight="1">
      <c r="A59" s="121"/>
      <c r="B59" s="145" t="s">
        <v>414</v>
      </c>
      <c r="C59" s="117" t="s">
        <v>413</v>
      </c>
      <c r="D59" s="114">
        <v>2000</v>
      </c>
      <c r="E59" s="121"/>
      <c r="F59" s="118">
        <f t="shared" si="0"/>
        <v>0</v>
      </c>
      <c r="G59" s="121"/>
    </row>
    <row r="60" spans="1:7" s="132" customFormat="1" ht="21.75" customHeight="1">
      <c r="A60" s="121"/>
      <c r="B60" s="145" t="s">
        <v>391</v>
      </c>
      <c r="C60" s="117" t="s">
        <v>390</v>
      </c>
      <c r="D60" s="114">
        <v>797.4</v>
      </c>
      <c r="E60" s="121"/>
      <c r="F60" s="118">
        <f t="shared" si="0"/>
        <v>0</v>
      </c>
      <c r="G60" s="121"/>
    </row>
    <row r="61" spans="1:7" s="132" customFormat="1" ht="42.75" customHeight="1">
      <c r="A61" s="121"/>
      <c r="B61" s="145" t="s">
        <v>560</v>
      </c>
      <c r="C61" s="117" t="s">
        <v>559</v>
      </c>
      <c r="D61" s="114">
        <v>300</v>
      </c>
      <c r="E61" s="121">
        <v>134.9</v>
      </c>
      <c r="F61" s="118">
        <f t="shared" si="0"/>
        <v>44.966666666666669</v>
      </c>
      <c r="G61" s="121"/>
    </row>
    <row r="62" spans="1:7" ht="25.5" customHeight="1">
      <c r="A62" s="108"/>
      <c r="B62" s="206"/>
      <c r="C62" s="107"/>
      <c r="D62" s="107"/>
      <c r="E62" s="107"/>
      <c r="F62" s="107"/>
      <c r="G62" s="107"/>
    </row>
    <row r="63" spans="1:7" ht="11.25" customHeight="1">
      <c r="A63" s="108"/>
      <c r="B63" s="107"/>
      <c r="C63" s="107"/>
      <c r="D63" s="107"/>
      <c r="E63" s="107"/>
      <c r="F63" s="107"/>
      <c r="G63" s="107"/>
    </row>
    <row r="64" spans="1:7" ht="12.75" customHeight="1">
      <c r="A64" s="107"/>
      <c r="B64" s="107"/>
      <c r="C64" s="107"/>
      <c r="D64" s="107"/>
      <c r="E64" s="107"/>
      <c r="F64" s="107"/>
      <c r="G64" s="107"/>
    </row>
  </sheetData>
  <autoFilter ref="B12:F61"/>
  <mergeCells count="1">
    <mergeCell ref="B9:F9"/>
  </mergeCells>
  <pageMargins left="0.78740157480314965" right="0.39370078740157483" top="0.39370078740157483" bottom="0.39370078740157483" header="0.31496062992125984" footer="0.31496062992125984"/>
  <pageSetup paperSize="9" scale="9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>
    <tabColor rgb="FF7030A0"/>
  </sheetPr>
  <dimension ref="A1:G28"/>
  <sheetViews>
    <sheetView workbookViewId="0">
      <selection activeCell="A10" sqref="A10:E10"/>
    </sheetView>
  </sheetViews>
  <sheetFormatPr defaultRowHeight="12.75"/>
  <cols>
    <col min="1" max="1" width="7.140625" customWidth="1"/>
    <col min="2" max="2" width="39.42578125" customWidth="1"/>
    <col min="3" max="4" width="11.5703125" customWidth="1"/>
    <col min="5" max="5" width="11.5703125" style="73" customWidth="1"/>
  </cols>
  <sheetData>
    <row r="1" spans="1:5" ht="12.75" customHeight="1">
      <c r="A1" s="12"/>
      <c r="B1" s="65"/>
      <c r="C1" s="65"/>
      <c r="D1" s="65"/>
      <c r="E1" s="217" t="s">
        <v>639</v>
      </c>
    </row>
    <row r="2" spans="1:5" ht="12.75" customHeight="1">
      <c r="A2" s="139"/>
      <c r="B2" s="139"/>
      <c r="C2" s="139"/>
      <c r="D2" s="139"/>
      <c r="E2" s="215" t="s">
        <v>586</v>
      </c>
    </row>
    <row r="3" spans="1:5" ht="12.75" customHeight="1">
      <c r="A3" s="139"/>
      <c r="B3" s="139"/>
      <c r="C3" s="139"/>
      <c r="D3" s="139"/>
      <c r="E3" s="215" t="s">
        <v>371</v>
      </c>
    </row>
    <row r="4" spans="1:5" ht="12.75" customHeight="1">
      <c r="A4" s="139"/>
      <c r="B4" s="139"/>
      <c r="C4" s="139"/>
      <c r="D4" s="139"/>
      <c r="E4" s="215" t="s">
        <v>634</v>
      </c>
    </row>
    <row r="5" spans="1:5">
      <c r="A5" s="139"/>
      <c r="B5" s="139"/>
      <c r="C5" s="139"/>
      <c r="D5" s="139"/>
      <c r="E5" s="215" t="s">
        <v>635</v>
      </c>
    </row>
    <row r="6" spans="1:5" ht="13.5" customHeight="1">
      <c r="A6" s="139"/>
      <c r="B6" s="139"/>
      <c r="C6" s="139"/>
      <c r="D6" s="139"/>
      <c r="E6" s="215" t="s">
        <v>636</v>
      </c>
    </row>
    <row r="7" spans="1:5">
      <c r="A7" s="220"/>
      <c r="B7" s="220"/>
      <c r="C7" s="220"/>
      <c r="D7" s="220"/>
      <c r="E7" s="220"/>
    </row>
    <row r="8" spans="1:5" ht="13.5" customHeight="1">
      <c r="B8" s="8"/>
      <c r="C8" s="8"/>
      <c r="D8" s="8"/>
    </row>
    <row r="9" spans="1:5" ht="14.25" customHeight="1">
      <c r="A9" s="227" t="s">
        <v>648</v>
      </c>
      <c r="B9" s="227"/>
      <c r="C9" s="227"/>
      <c r="D9" s="227"/>
      <c r="E9" s="227"/>
    </row>
    <row r="10" spans="1:5" ht="16.5" customHeight="1">
      <c r="A10" s="228" t="s">
        <v>343</v>
      </c>
      <c r="B10" s="228"/>
      <c r="C10" s="228"/>
      <c r="D10" s="228"/>
      <c r="E10" s="228"/>
    </row>
    <row r="11" spans="1:5" ht="17.25" customHeight="1">
      <c r="A11" s="228" t="s">
        <v>649</v>
      </c>
      <c r="B11" s="228"/>
      <c r="C11" s="228"/>
      <c r="D11" s="228"/>
      <c r="E11" s="228"/>
    </row>
    <row r="12" spans="1:5" ht="17.25" customHeight="1">
      <c r="A12" s="62"/>
      <c r="B12" s="62"/>
      <c r="C12" s="146"/>
      <c r="D12" s="146"/>
      <c r="E12" s="62"/>
    </row>
    <row r="13" spans="1:5" ht="15.75">
      <c r="B13" s="9"/>
      <c r="C13" s="9"/>
      <c r="D13" s="9"/>
      <c r="E13" s="66" t="s">
        <v>340</v>
      </c>
    </row>
    <row r="14" spans="1:5" ht="38.25" customHeight="1">
      <c r="A14" s="67" t="s">
        <v>31</v>
      </c>
      <c r="B14" s="102" t="s">
        <v>32</v>
      </c>
      <c r="C14" s="181" t="s">
        <v>571</v>
      </c>
      <c r="D14" s="18" t="s">
        <v>605</v>
      </c>
      <c r="E14" s="18" t="s">
        <v>606</v>
      </c>
    </row>
    <row r="15" spans="1:5" ht="19.5" customHeight="1">
      <c r="A15" s="69">
        <v>1</v>
      </c>
      <c r="B15" s="130" t="s">
        <v>576</v>
      </c>
      <c r="C15" s="74">
        <v>800</v>
      </c>
      <c r="D15" s="130"/>
      <c r="E15" s="74">
        <f>D15/C15*100</f>
        <v>0</v>
      </c>
    </row>
    <row r="16" spans="1:5" ht="19.5" customHeight="1">
      <c r="A16" s="69">
        <v>2</v>
      </c>
      <c r="B16" s="130" t="s">
        <v>577</v>
      </c>
      <c r="C16" s="74">
        <v>1944.83</v>
      </c>
      <c r="D16" s="207">
        <v>617.99</v>
      </c>
      <c r="E16" s="74">
        <f t="shared" ref="E16:E24" si="0">D16/C16*100</f>
        <v>31.776042121933539</v>
      </c>
    </row>
    <row r="17" spans="1:7" ht="19.5" customHeight="1">
      <c r="A17" s="69">
        <v>3</v>
      </c>
      <c r="B17" s="130" t="s">
        <v>578</v>
      </c>
      <c r="C17" s="74">
        <v>2814.63</v>
      </c>
      <c r="D17" s="207">
        <v>707.17</v>
      </c>
      <c r="E17" s="74">
        <f t="shared" si="0"/>
        <v>25.124794377946657</v>
      </c>
    </row>
    <row r="18" spans="1:7" ht="19.5" customHeight="1">
      <c r="A18" s="69">
        <v>4</v>
      </c>
      <c r="B18" s="130" t="s">
        <v>579</v>
      </c>
      <c r="C18" s="74">
        <v>1992.99</v>
      </c>
      <c r="D18" s="207">
        <v>611.63</v>
      </c>
      <c r="E18" s="74">
        <f t="shared" si="0"/>
        <v>30.689065173432883</v>
      </c>
    </row>
    <row r="19" spans="1:7" ht="19.5" customHeight="1">
      <c r="A19" s="69">
        <v>5</v>
      </c>
      <c r="B19" s="130" t="s">
        <v>580</v>
      </c>
      <c r="C19" s="74">
        <v>2331.3000000000002</v>
      </c>
      <c r="D19" s="207">
        <v>436.5</v>
      </c>
      <c r="E19" s="74">
        <f t="shared" si="0"/>
        <v>18.723459014283875</v>
      </c>
    </row>
    <row r="20" spans="1:7" ht="19.5" customHeight="1">
      <c r="A20" s="69">
        <v>6</v>
      </c>
      <c r="B20" s="130" t="s">
        <v>581</v>
      </c>
      <c r="C20" s="74">
        <v>2039.16</v>
      </c>
      <c r="D20" s="207">
        <v>672.29</v>
      </c>
      <c r="E20" s="74">
        <f t="shared" si="0"/>
        <v>32.968967614115613</v>
      </c>
    </row>
    <row r="21" spans="1:7" ht="19.5" customHeight="1">
      <c r="A21" s="69">
        <v>7</v>
      </c>
      <c r="B21" s="130" t="s">
        <v>582</v>
      </c>
      <c r="C21" s="74">
        <v>2677.3</v>
      </c>
      <c r="D21" s="207">
        <v>735.75</v>
      </c>
      <c r="E21" s="74">
        <f t="shared" si="0"/>
        <v>27.481044335711346</v>
      </c>
    </row>
    <row r="22" spans="1:7" ht="19.5" customHeight="1">
      <c r="A22" s="69">
        <v>8</v>
      </c>
      <c r="B22" s="130" t="s">
        <v>583</v>
      </c>
      <c r="C22" s="74">
        <v>2357.79</v>
      </c>
      <c r="D22" s="207">
        <v>580.08000000000004</v>
      </c>
      <c r="E22" s="74">
        <f t="shared" si="0"/>
        <v>24.602699986003845</v>
      </c>
    </row>
    <row r="23" spans="1:7" ht="19.5" customHeight="1">
      <c r="A23" s="69">
        <v>9</v>
      </c>
      <c r="B23" s="130" t="s">
        <v>584</v>
      </c>
      <c r="C23" s="74">
        <v>1954.76</v>
      </c>
      <c r="D23" s="207">
        <v>520.11</v>
      </c>
      <c r="E23" s="74">
        <f t="shared" si="0"/>
        <v>26.60735844809593</v>
      </c>
    </row>
    <row r="24" spans="1:7" ht="19.5" customHeight="1">
      <c r="A24" s="69">
        <v>10</v>
      </c>
      <c r="B24" s="130" t="s">
        <v>585</v>
      </c>
      <c r="C24" s="74">
        <v>2117.4299999999998</v>
      </c>
      <c r="D24" s="207">
        <v>541.99</v>
      </c>
      <c r="E24" s="74">
        <f t="shared" si="0"/>
        <v>25.59659587329924</v>
      </c>
    </row>
    <row r="25" spans="1:7" ht="18" customHeight="1">
      <c r="A25" s="71"/>
      <c r="B25" s="72" t="s">
        <v>342</v>
      </c>
      <c r="C25" s="75">
        <f>SUM(C15:C24)</f>
        <v>21030.19</v>
      </c>
      <c r="D25" s="75">
        <f>SUM(D15:D24)</f>
        <v>5423.5099999999993</v>
      </c>
      <c r="E25" s="75">
        <f>SUM(E15:E24)</f>
        <v>243.57002694482293</v>
      </c>
      <c r="F25" s="19"/>
      <c r="G25" s="19"/>
    </row>
    <row r="26" spans="1:7" ht="18.75">
      <c r="B26" s="11"/>
      <c r="C26" s="11"/>
      <c r="D26" s="11"/>
    </row>
    <row r="27" spans="1:7" ht="18.75">
      <c r="B27" s="11"/>
      <c r="C27" s="11"/>
      <c r="D27" s="11"/>
      <c r="E27" s="76"/>
    </row>
    <row r="28" spans="1:7" ht="18.75">
      <c r="B28" s="11"/>
      <c r="C28" s="11"/>
      <c r="D28" s="11"/>
    </row>
  </sheetData>
  <customSheetViews>
    <customSheetView guid="{DD1BD9CF-FE90-4CEC-AE14-04DEB166CCCD}" showRuler="0">
      <selection activeCell="F22" sqref="F22"/>
      <pageMargins left="1.1811023622047245" right="0.39370078740157483" top="0.39370078740157483" bottom="0.39370078740157483" header="0.51181102362204722" footer="0.51181102362204722"/>
      <pageSetup paperSize="9" orientation="portrait" verticalDpi="0" r:id="rId1"/>
      <headerFooter alignWithMargins="0"/>
    </customSheetView>
  </customSheetViews>
  <mergeCells count="4">
    <mergeCell ref="A9:E9"/>
    <mergeCell ref="A10:E10"/>
    <mergeCell ref="A11:E11"/>
    <mergeCell ref="A7:E7"/>
  </mergeCells>
  <phoneticPr fontId="8" type="noConversion"/>
  <pageMargins left="0.78740157480314965" right="0.39370078740157483" top="0.39370078740157483" bottom="0.39370078740157483" header="0.31496062992125984" footer="0.31496062992125984"/>
  <pageSetup paperSize="9" scale="110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0">
    <tabColor rgb="FF9966FF"/>
  </sheetPr>
  <dimension ref="A1:F37"/>
  <sheetViews>
    <sheetView workbookViewId="0">
      <selection activeCell="A10" sqref="A10:E10"/>
    </sheetView>
  </sheetViews>
  <sheetFormatPr defaultRowHeight="12.75"/>
  <cols>
    <col min="1" max="1" width="7.140625" customWidth="1"/>
    <col min="2" max="2" width="36.42578125" customWidth="1"/>
    <col min="3" max="4" width="12.140625" customWidth="1"/>
    <col min="5" max="5" width="12.140625" style="73" customWidth="1"/>
  </cols>
  <sheetData>
    <row r="1" spans="1:5" ht="12.75" customHeight="1">
      <c r="A1" s="12"/>
      <c r="B1" s="65"/>
      <c r="C1" s="65"/>
      <c r="D1" s="65"/>
      <c r="E1" s="217" t="s">
        <v>640</v>
      </c>
    </row>
    <row r="2" spans="1:5" ht="12.75" customHeight="1">
      <c r="A2" s="139"/>
      <c r="B2" s="139"/>
      <c r="C2" s="139"/>
      <c r="D2" s="139"/>
      <c r="E2" s="215" t="s">
        <v>586</v>
      </c>
    </row>
    <row r="3" spans="1:5" ht="12.75" customHeight="1">
      <c r="A3" s="139"/>
      <c r="B3" s="139"/>
      <c r="C3" s="139"/>
      <c r="D3" s="139"/>
      <c r="E3" s="215" t="s">
        <v>371</v>
      </c>
    </row>
    <row r="4" spans="1:5" ht="12.75" customHeight="1">
      <c r="A4" s="139"/>
      <c r="B4" s="139"/>
      <c r="C4" s="139"/>
      <c r="D4" s="139"/>
      <c r="E4" s="215" t="s">
        <v>634</v>
      </c>
    </row>
    <row r="5" spans="1:5">
      <c r="A5" s="139"/>
      <c r="B5" s="139"/>
      <c r="C5" s="139"/>
      <c r="D5" s="139"/>
      <c r="E5" s="215" t="s">
        <v>635</v>
      </c>
    </row>
    <row r="6" spans="1:5">
      <c r="A6" s="139"/>
      <c r="B6" s="139"/>
      <c r="C6" s="139"/>
      <c r="D6" s="139"/>
      <c r="E6" s="215" t="s">
        <v>636</v>
      </c>
    </row>
    <row r="7" spans="1:5">
      <c r="A7" s="220"/>
      <c r="B7" s="220"/>
      <c r="C7" s="220"/>
      <c r="D7" s="220"/>
      <c r="E7" s="220"/>
    </row>
    <row r="8" spans="1:5" ht="18.75">
      <c r="B8" s="8"/>
      <c r="C8" s="8"/>
      <c r="D8" s="8"/>
    </row>
    <row r="9" spans="1:5" ht="15.75" customHeight="1">
      <c r="A9" s="227" t="s">
        <v>644</v>
      </c>
      <c r="B9" s="227"/>
      <c r="C9" s="227"/>
      <c r="D9" s="227"/>
      <c r="E9" s="227"/>
    </row>
    <row r="10" spans="1:5" ht="15.75" customHeight="1">
      <c r="A10" s="228" t="s">
        <v>366</v>
      </c>
      <c r="B10" s="228"/>
      <c r="C10" s="228"/>
      <c r="D10" s="228"/>
      <c r="E10" s="228"/>
    </row>
    <row r="11" spans="1:5" ht="15" customHeight="1">
      <c r="A11" s="228" t="s">
        <v>344</v>
      </c>
      <c r="B11" s="228"/>
      <c r="C11" s="228"/>
      <c r="D11" s="228"/>
      <c r="E11" s="228"/>
    </row>
    <row r="12" spans="1:5" ht="15" customHeight="1">
      <c r="A12" s="227" t="s">
        <v>345</v>
      </c>
      <c r="B12" s="227"/>
      <c r="C12" s="227"/>
      <c r="D12" s="227"/>
      <c r="E12" s="227"/>
    </row>
    <row r="13" spans="1:5" ht="14.25" customHeight="1">
      <c r="A13" s="227" t="s">
        <v>650</v>
      </c>
      <c r="B13" s="227"/>
      <c r="C13" s="227"/>
      <c r="D13" s="227"/>
      <c r="E13" s="227"/>
    </row>
    <row r="14" spans="1:5" ht="13.5" customHeight="1">
      <c r="A14" s="61"/>
      <c r="B14" s="61"/>
      <c r="C14" s="140"/>
      <c r="D14" s="140"/>
      <c r="E14" s="61"/>
    </row>
    <row r="15" spans="1:5" ht="14.25">
      <c r="B15" s="128"/>
      <c r="C15" s="128"/>
      <c r="D15" s="128"/>
      <c r="E15" s="66" t="s">
        <v>340</v>
      </c>
    </row>
    <row r="16" spans="1:5" ht="32.25" customHeight="1">
      <c r="A16" s="78" t="s">
        <v>31</v>
      </c>
      <c r="B16" s="102" t="s">
        <v>32</v>
      </c>
      <c r="C16" s="181" t="s">
        <v>571</v>
      </c>
      <c r="D16" s="18" t="s">
        <v>605</v>
      </c>
      <c r="E16" s="18" t="s">
        <v>606</v>
      </c>
    </row>
    <row r="17" spans="1:6" ht="15">
      <c r="A17" s="69">
        <v>1</v>
      </c>
      <c r="B17" s="130" t="s">
        <v>577</v>
      </c>
      <c r="C17" s="127">
        <v>112.6</v>
      </c>
      <c r="D17" s="208">
        <v>25.11</v>
      </c>
      <c r="E17" s="127">
        <f>D17/C17*100</f>
        <v>22.300177619893429</v>
      </c>
    </row>
    <row r="18" spans="1:6" ht="17.25" customHeight="1">
      <c r="A18" s="69">
        <v>2</v>
      </c>
      <c r="B18" s="130" t="s">
        <v>578</v>
      </c>
      <c r="C18" s="127">
        <v>148</v>
      </c>
      <c r="D18" s="208">
        <v>33.49</v>
      </c>
      <c r="E18" s="127">
        <f t="shared" ref="E18:E25" si="0">D18/C18*100</f>
        <v>22.628378378378379</v>
      </c>
    </row>
    <row r="19" spans="1:6" ht="19.5" customHeight="1">
      <c r="A19" s="69">
        <v>3</v>
      </c>
      <c r="B19" s="130" t="s">
        <v>579</v>
      </c>
      <c r="C19" s="127">
        <v>112.6</v>
      </c>
      <c r="D19" s="208">
        <v>25.11</v>
      </c>
      <c r="E19" s="127">
        <f t="shared" si="0"/>
        <v>22.300177619893429</v>
      </c>
    </row>
    <row r="20" spans="1:6" ht="18.75" customHeight="1">
      <c r="A20" s="69">
        <v>4</v>
      </c>
      <c r="B20" s="130" t="s">
        <v>580</v>
      </c>
      <c r="C20" s="127">
        <v>112.6</v>
      </c>
      <c r="D20" s="208">
        <v>25.11</v>
      </c>
      <c r="E20" s="127">
        <f t="shared" si="0"/>
        <v>22.300177619893429</v>
      </c>
    </row>
    <row r="21" spans="1:6" ht="17.25" customHeight="1">
      <c r="A21" s="69">
        <v>5</v>
      </c>
      <c r="B21" s="130" t="s">
        <v>581</v>
      </c>
      <c r="C21" s="127">
        <v>112.6</v>
      </c>
      <c r="D21" s="208">
        <v>25.11</v>
      </c>
      <c r="E21" s="127">
        <f t="shared" si="0"/>
        <v>22.300177619893429</v>
      </c>
    </row>
    <row r="22" spans="1:6" ht="15">
      <c r="A22" s="69">
        <v>6</v>
      </c>
      <c r="B22" s="130" t="s">
        <v>582</v>
      </c>
      <c r="C22" s="127">
        <v>148</v>
      </c>
      <c r="D22" s="208">
        <v>33.49</v>
      </c>
      <c r="E22" s="127">
        <f t="shared" si="0"/>
        <v>22.628378378378379</v>
      </c>
    </row>
    <row r="23" spans="1:6" ht="15">
      <c r="A23" s="69">
        <v>7</v>
      </c>
      <c r="B23" s="130" t="s">
        <v>583</v>
      </c>
      <c r="C23" s="129">
        <v>183.5</v>
      </c>
      <c r="D23" s="208">
        <v>41.86</v>
      </c>
      <c r="E23" s="127">
        <f t="shared" si="0"/>
        <v>22.811989100817438</v>
      </c>
    </row>
    <row r="24" spans="1:6" ht="15">
      <c r="A24" s="69">
        <v>8</v>
      </c>
      <c r="B24" s="130" t="s">
        <v>584</v>
      </c>
      <c r="C24" s="127">
        <v>112.6</v>
      </c>
      <c r="D24" s="208">
        <v>25.11</v>
      </c>
      <c r="E24" s="127">
        <f t="shared" si="0"/>
        <v>22.300177619893429</v>
      </c>
    </row>
    <row r="25" spans="1:6" ht="17.25" customHeight="1">
      <c r="A25" s="69">
        <v>9</v>
      </c>
      <c r="B25" s="130" t="s">
        <v>585</v>
      </c>
      <c r="C25" s="127">
        <v>112.6</v>
      </c>
      <c r="D25" s="208">
        <v>25.11</v>
      </c>
      <c r="E25" s="127">
        <f t="shared" si="0"/>
        <v>22.300177619893429</v>
      </c>
    </row>
    <row r="26" spans="1:6" ht="15.75" customHeight="1">
      <c r="A26" s="10"/>
      <c r="B26" s="79" t="s">
        <v>342</v>
      </c>
      <c r="C26" s="80">
        <f>SUM(C17:C25)</f>
        <v>1155.0999999999999</v>
      </c>
      <c r="D26" s="80">
        <f>SUM(D17:D25)</f>
        <v>259.50000000000006</v>
      </c>
      <c r="E26" s="80">
        <f>SUM(E17:E25)</f>
        <v>201.86981157693475</v>
      </c>
      <c r="F26" s="17"/>
    </row>
    <row r="27" spans="1:6" ht="18.75">
      <c r="B27" s="11"/>
      <c r="C27" s="11"/>
      <c r="D27" s="11"/>
    </row>
    <row r="28" spans="1:6" ht="18.75">
      <c r="B28" s="11"/>
      <c r="C28" s="11"/>
      <c r="D28" s="11"/>
    </row>
    <row r="29" spans="1:6" ht="18.75">
      <c r="B29" s="11"/>
      <c r="C29" s="11"/>
      <c r="D29" s="11"/>
    </row>
    <row r="30" spans="1:6" ht="18.75">
      <c r="B30" s="11"/>
      <c r="C30" s="11"/>
      <c r="D30" s="11"/>
    </row>
    <row r="31" spans="1:6" ht="18.75">
      <c r="B31" s="11"/>
      <c r="C31" s="11"/>
      <c r="D31" s="11"/>
    </row>
    <row r="32" spans="1:6" ht="18.75">
      <c r="B32" s="11"/>
      <c r="C32" s="11"/>
      <c r="D32" s="11"/>
    </row>
    <row r="33" spans="2:4" ht="18.75">
      <c r="B33" s="11"/>
      <c r="C33" s="11"/>
      <c r="D33" s="11"/>
    </row>
    <row r="34" spans="2:4" ht="18.75">
      <c r="B34" s="11"/>
      <c r="C34" s="11"/>
      <c r="D34" s="11"/>
    </row>
    <row r="35" spans="2:4" ht="18.75">
      <c r="B35" s="11"/>
      <c r="C35" s="11"/>
      <c r="D35" s="11"/>
    </row>
    <row r="36" spans="2:4" ht="18.75">
      <c r="B36" s="11"/>
      <c r="C36" s="11"/>
      <c r="D36" s="11"/>
    </row>
    <row r="37" spans="2:4" ht="18.75">
      <c r="B37" s="11"/>
      <c r="C37" s="11"/>
      <c r="D37" s="11"/>
    </row>
  </sheetData>
  <customSheetViews>
    <customSheetView guid="{DD1BD9CF-FE90-4CEC-AE14-04DEB166CCCD}" showRuler="0">
      <selection activeCell="A2" sqref="A2:C2"/>
      <pageMargins left="1.1811023622047245" right="0.39370078740157483" top="0.39370078740157483" bottom="0.39370078740157483" header="0.51181102362204722" footer="0.51181102362204722"/>
      <pageSetup paperSize="9" orientation="portrait" verticalDpi="0" r:id="rId1"/>
      <headerFooter alignWithMargins="0"/>
    </customSheetView>
  </customSheetViews>
  <mergeCells count="6">
    <mergeCell ref="A13:E13"/>
    <mergeCell ref="A7:E7"/>
    <mergeCell ref="A9:E9"/>
    <mergeCell ref="A10:E10"/>
    <mergeCell ref="A11:E11"/>
    <mergeCell ref="A12:E12"/>
  </mergeCells>
  <phoneticPr fontId="8" type="noConversion"/>
  <pageMargins left="0.78740157480314965" right="0.39370078740157483" top="0.39370078740157483" bottom="0.39370078740157483" header="0.31496062992125984" footer="0.31496062992125984"/>
  <pageSetup paperSize="9" scale="110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966FF"/>
  </sheetPr>
  <dimension ref="A1:E39"/>
  <sheetViews>
    <sheetView workbookViewId="0">
      <selection activeCell="A10" sqref="A10:E10"/>
    </sheetView>
  </sheetViews>
  <sheetFormatPr defaultRowHeight="12.75"/>
  <cols>
    <col min="1" max="1" width="7.140625" customWidth="1"/>
    <col min="2" max="2" width="43.42578125" customWidth="1"/>
    <col min="3" max="5" width="11.7109375" customWidth="1"/>
  </cols>
  <sheetData>
    <row r="1" spans="1:5" ht="12.75" customHeight="1">
      <c r="A1" s="12"/>
      <c r="B1" s="65"/>
      <c r="C1" s="65"/>
      <c r="D1" s="65"/>
      <c r="E1" s="217" t="s">
        <v>641</v>
      </c>
    </row>
    <row r="2" spans="1:5" ht="12.75" customHeight="1">
      <c r="A2" s="139"/>
      <c r="B2" s="139"/>
      <c r="C2" s="139"/>
      <c r="D2" s="139"/>
      <c r="E2" s="215" t="s">
        <v>586</v>
      </c>
    </row>
    <row r="3" spans="1:5" ht="12.75" customHeight="1">
      <c r="A3" s="139"/>
      <c r="B3" s="139"/>
      <c r="C3" s="139"/>
      <c r="D3" s="139"/>
      <c r="E3" s="215" t="s">
        <v>371</v>
      </c>
    </row>
    <row r="4" spans="1:5" ht="12.75" customHeight="1">
      <c r="A4" s="139"/>
      <c r="B4" s="139"/>
      <c r="C4" s="139"/>
      <c r="D4" s="139"/>
      <c r="E4" s="215" t="s">
        <v>634</v>
      </c>
    </row>
    <row r="5" spans="1:5">
      <c r="A5" s="139"/>
      <c r="B5" s="139"/>
      <c r="C5" s="139"/>
      <c r="D5" s="139"/>
      <c r="E5" s="215" t="s">
        <v>635</v>
      </c>
    </row>
    <row r="6" spans="1:5" ht="13.5" customHeight="1">
      <c r="A6" s="139"/>
      <c r="B6" s="139"/>
      <c r="C6" s="139"/>
      <c r="D6" s="139"/>
      <c r="E6" s="215" t="s">
        <v>636</v>
      </c>
    </row>
    <row r="7" spans="1:5" ht="13.5" customHeight="1">
      <c r="A7" s="220"/>
      <c r="B7" s="220"/>
      <c r="C7" s="220"/>
      <c r="D7" s="220"/>
      <c r="E7" s="220"/>
    </row>
    <row r="8" spans="1:5" ht="12.75" customHeight="1">
      <c r="B8" s="8"/>
      <c r="C8" s="8"/>
      <c r="D8" s="8"/>
    </row>
    <row r="9" spans="1:5" ht="16.5" customHeight="1">
      <c r="A9" s="227" t="s">
        <v>644</v>
      </c>
      <c r="B9" s="227"/>
      <c r="C9" s="227"/>
      <c r="D9" s="227"/>
      <c r="E9" s="227"/>
    </row>
    <row r="10" spans="1:5" ht="15.75" customHeight="1">
      <c r="A10" s="229" t="s">
        <v>587</v>
      </c>
      <c r="B10" s="229"/>
      <c r="C10" s="229"/>
      <c r="D10" s="229"/>
      <c r="E10" s="229"/>
    </row>
    <row r="11" spans="1:5" ht="15.75" customHeight="1">
      <c r="A11" s="229" t="s">
        <v>347</v>
      </c>
      <c r="B11" s="229"/>
      <c r="C11" s="229"/>
      <c r="D11" s="229"/>
      <c r="E11" s="229"/>
    </row>
    <row r="12" spans="1:5" ht="12.75" customHeight="1">
      <c r="A12" s="230" t="s">
        <v>348</v>
      </c>
      <c r="B12" s="230"/>
      <c r="C12" s="230"/>
      <c r="D12" s="230"/>
      <c r="E12" s="230"/>
    </row>
    <row r="13" spans="1:5" ht="14.25" customHeight="1">
      <c r="A13" s="229" t="s">
        <v>370</v>
      </c>
      <c r="B13" s="229"/>
      <c r="C13" s="229"/>
      <c r="D13" s="229"/>
      <c r="E13" s="229"/>
    </row>
    <row r="14" spans="1:5" ht="13.5" customHeight="1">
      <c r="A14" s="229" t="s">
        <v>651</v>
      </c>
      <c r="B14" s="229"/>
      <c r="C14" s="229"/>
      <c r="D14" s="229"/>
      <c r="E14" s="229"/>
    </row>
    <row r="15" spans="1:5" ht="13.5" customHeight="1">
      <c r="A15" s="100"/>
      <c r="B15" s="100"/>
      <c r="C15" s="147"/>
      <c r="D15" s="147"/>
      <c r="E15" s="100"/>
    </row>
    <row r="16" spans="1:5" ht="15.75">
      <c r="B16" s="9"/>
      <c r="C16" s="9"/>
      <c r="D16" s="9"/>
      <c r="E16" s="77" t="s">
        <v>346</v>
      </c>
    </row>
    <row r="17" spans="1:5" ht="32.25" customHeight="1">
      <c r="A17" s="82" t="s">
        <v>31</v>
      </c>
      <c r="B17" s="68" t="s">
        <v>32</v>
      </c>
      <c r="C17" s="181" t="s">
        <v>571</v>
      </c>
      <c r="D17" s="18" t="s">
        <v>605</v>
      </c>
      <c r="E17" s="18" t="s">
        <v>606</v>
      </c>
    </row>
    <row r="18" spans="1:5" ht="15">
      <c r="A18" s="83">
        <v>1</v>
      </c>
      <c r="B18" s="81" t="s">
        <v>46</v>
      </c>
      <c r="C18" s="84">
        <v>1</v>
      </c>
      <c r="D18" s="209">
        <v>0</v>
      </c>
      <c r="E18" s="84">
        <f>D18/C18*100</f>
        <v>0</v>
      </c>
    </row>
    <row r="19" spans="1:5" ht="17.25" customHeight="1">
      <c r="A19" s="83">
        <v>2</v>
      </c>
      <c r="B19" s="81" t="s">
        <v>47</v>
      </c>
      <c r="C19" s="84">
        <v>1</v>
      </c>
      <c r="D19" s="209">
        <v>0</v>
      </c>
      <c r="E19" s="84">
        <f t="shared" ref="E19:E27" si="0">D19/C19*100</f>
        <v>0</v>
      </c>
    </row>
    <row r="20" spans="1:5" ht="19.5" customHeight="1">
      <c r="A20" s="83">
        <v>3</v>
      </c>
      <c r="B20" s="81" t="s">
        <v>33</v>
      </c>
      <c r="C20" s="84">
        <v>1</v>
      </c>
      <c r="D20" s="209">
        <v>0</v>
      </c>
      <c r="E20" s="84">
        <f t="shared" si="0"/>
        <v>0</v>
      </c>
    </row>
    <row r="21" spans="1:5" ht="16.5" customHeight="1">
      <c r="A21" s="83">
        <v>4</v>
      </c>
      <c r="B21" s="81" t="s">
        <v>34</v>
      </c>
      <c r="C21" s="84">
        <v>1</v>
      </c>
      <c r="D21" s="209">
        <v>0</v>
      </c>
      <c r="E21" s="84">
        <f t="shared" si="0"/>
        <v>0</v>
      </c>
    </row>
    <row r="22" spans="1:5" ht="15">
      <c r="A22" s="83">
        <v>5</v>
      </c>
      <c r="B22" s="81" t="s">
        <v>35</v>
      </c>
      <c r="C22" s="84">
        <v>1</v>
      </c>
      <c r="D22" s="209">
        <v>0</v>
      </c>
      <c r="E22" s="84">
        <f t="shared" si="0"/>
        <v>0</v>
      </c>
    </row>
    <row r="23" spans="1:5" ht="15">
      <c r="A23" s="83">
        <v>6</v>
      </c>
      <c r="B23" s="81" t="s">
        <v>36</v>
      </c>
      <c r="C23" s="84">
        <v>1</v>
      </c>
      <c r="D23" s="209">
        <v>0</v>
      </c>
      <c r="E23" s="84">
        <f t="shared" si="0"/>
        <v>0</v>
      </c>
    </row>
    <row r="24" spans="1:5" ht="15">
      <c r="A24" s="83">
        <v>7</v>
      </c>
      <c r="B24" s="81" t="s">
        <v>37</v>
      </c>
      <c r="C24" s="84">
        <v>1</v>
      </c>
      <c r="D24" s="209">
        <v>0</v>
      </c>
      <c r="E24" s="84">
        <f t="shared" si="0"/>
        <v>0</v>
      </c>
    </row>
    <row r="25" spans="1:5" ht="15">
      <c r="A25" s="83">
        <v>8</v>
      </c>
      <c r="B25" s="81" t="s">
        <v>38</v>
      </c>
      <c r="C25" s="84">
        <v>1</v>
      </c>
      <c r="D25" s="209">
        <v>0</v>
      </c>
      <c r="E25" s="84">
        <f t="shared" si="0"/>
        <v>0</v>
      </c>
    </row>
    <row r="26" spans="1:5" ht="16.5" customHeight="1">
      <c r="A26" s="83">
        <v>9</v>
      </c>
      <c r="B26" s="81" t="s">
        <v>39</v>
      </c>
      <c r="C26" s="84">
        <v>1</v>
      </c>
      <c r="D26" s="209">
        <v>0</v>
      </c>
      <c r="E26" s="84">
        <f t="shared" si="0"/>
        <v>0</v>
      </c>
    </row>
    <row r="27" spans="1:5" ht="17.25" customHeight="1">
      <c r="A27" s="83">
        <v>10</v>
      </c>
      <c r="B27" s="81" t="s">
        <v>84</v>
      </c>
      <c r="C27" s="84">
        <v>1</v>
      </c>
      <c r="D27" s="209">
        <v>0</v>
      </c>
      <c r="E27" s="84">
        <f t="shared" si="0"/>
        <v>0</v>
      </c>
    </row>
    <row r="28" spans="1:5" ht="18" customHeight="1">
      <c r="A28" s="82"/>
      <c r="B28" s="67" t="s">
        <v>342</v>
      </c>
      <c r="C28" s="85">
        <f>SUM(C18:C27)</f>
        <v>10</v>
      </c>
      <c r="D28" s="85">
        <f>SUM(D18:D27)</f>
        <v>0</v>
      </c>
      <c r="E28" s="85">
        <f>SUM(E18:E27)</f>
        <v>0</v>
      </c>
    </row>
    <row r="29" spans="1:5" ht="18.75">
      <c r="B29" s="11"/>
      <c r="C29" s="11"/>
      <c r="D29" s="11"/>
    </row>
    <row r="30" spans="1:5" ht="18.75">
      <c r="B30" s="11"/>
      <c r="C30" s="11"/>
      <c r="D30" s="11"/>
    </row>
    <row r="31" spans="1:5" ht="18.75">
      <c r="B31" s="11"/>
      <c r="C31" s="11"/>
      <c r="D31" s="11"/>
    </row>
    <row r="32" spans="1:5" ht="18.75">
      <c r="B32" s="11"/>
      <c r="C32" s="11"/>
      <c r="D32" s="11"/>
    </row>
    <row r="33" spans="2:4" ht="18.75">
      <c r="B33" s="11"/>
      <c r="C33" s="11"/>
      <c r="D33" s="11"/>
    </row>
    <row r="34" spans="2:4" ht="18.75">
      <c r="B34" s="11"/>
      <c r="C34" s="11"/>
      <c r="D34" s="11"/>
    </row>
    <row r="35" spans="2:4" ht="18.75">
      <c r="B35" s="11"/>
      <c r="C35" s="11"/>
      <c r="D35" s="11"/>
    </row>
    <row r="36" spans="2:4" ht="18.75">
      <c r="B36" s="11"/>
      <c r="C36" s="11"/>
      <c r="D36" s="11"/>
    </row>
    <row r="37" spans="2:4" ht="18.75">
      <c r="B37" s="11"/>
      <c r="C37" s="11"/>
      <c r="D37" s="11"/>
    </row>
    <row r="38" spans="2:4" ht="18.75">
      <c r="B38" s="11"/>
      <c r="C38" s="11"/>
      <c r="D38" s="11"/>
    </row>
    <row r="39" spans="2:4" ht="18.75">
      <c r="B39" s="11"/>
      <c r="C39" s="11"/>
      <c r="D39" s="11"/>
    </row>
  </sheetData>
  <mergeCells count="7">
    <mergeCell ref="A7:E7"/>
    <mergeCell ref="A14:E14"/>
    <mergeCell ref="A9:E9"/>
    <mergeCell ref="A10:E10"/>
    <mergeCell ref="A11:E11"/>
    <mergeCell ref="A12:E12"/>
    <mergeCell ref="A13:E13"/>
  </mergeCells>
  <pageMargins left="0.78740157480314965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F28"/>
  <sheetViews>
    <sheetView workbookViewId="0">
      <selection activeCell="A10" sqref="A10:E10"/>
    </sheetView>
  </sheetViews>
  <sheetFormatPr defaultRowHeight="12.75"/>
  <cols>
    <col min="1" max="1" width="6.28515625" style="49" customWidth="1"/>
    <col min="2" max="2" width="38.140625" style="49" customWidth="1"/>
    <col min="3" max="5" width="11.28515625" style="49" customWidth="1"/>
    <col min="6" max="16384" width="9.140625" style="49"/>
  </cols>
  <sheetData>
    <row r="1" spans="1:6" ht="12.75" customHeight="1">
      <c r="A1" s="12"/>
      <c r="B1" s="65"/>
      <c r="C1" s="65"/>
      <c r="D1" s="65"/>
      <c r="E1" s="217" t="s">
        <v>369</v>
      </c>
    </row>
    <row r="2" spans="1:6" ht="12.75" customHeight="1">
      <c r="A2" s="139"/>
      <c r="B2" s="139"/>
      <c r="C2" s="139"/>
      <c r="D2" s="139"/>
      <c r="E2" s="215" t="s">
        <v>586</v>
      </c>
    </row>
    <row r="3" spans="1:6" ht="12.75" customHeight="1">
      <c r="A3" s="139"/>
      <c r="B3" s="139"/>
      <c r="C3" s="139"/>
      <c r="D3" s="139"/>
      <c r="E3" s="215" t="s">
        <v>371</v>
      </c>
    </row>
    <row r="4" spans="1:6" ht="12.75" customHeight="1">
      <c r="A4" s="139"/>
      <c r="B4" s="139"/>
      <c r="C4" s="139"/>
      <c r="D4" s="139"/>
      <c r="E4" s="215" t="s">
        <v>634</v>
      </c>
    </row>
    <row r="5" spans="1:6">
      <c r="A5" s="139"/>
      <c r="B5" s="139"/>
      <c r="C5" s="139"/>
      <c r="D5" s="139"/>
      <c r="E5" s="215" t="s">
        <v>635</v>
      </c>
    </row>
    <row r="6" spans="1:6" ht="13.5" customHeight="1">
      <c r="A6" s="139"/>
      <c r="B6" s="139"/>
      <c r="C6" s="139"/>
      <c r="D6" s="139"/>
      <c r="E6" s="215" t="s">
        <v>636</v>
      </c>
    </row>
    <row r="7" spans="1:6" ht="13.5" customHeight="1">
      <c r="A7" s="220"/>
      <c r="B7" s="220"/>
      <c r="C7" s="220"/>
      <c r="D7" s="220"/>
      <c r="E7" s="220"/>
    </row>
    <row r="8" spans="1:6" ht="18.75">
      <c r="B8" s="50"/>
      <c r="C8" s="50"/>
      <c r="D8" s="50"/>
    </row>
    <row r="9" spans="1:6" ht="18" customHeight="1">
      <c r="A9" s="230" t="s">
        <v>644</v>
      </c>
      <c r="B9" s="230"/>
      <c r="C9" s="230"/>
      <c r="D9" s="230"/>
      <c r="E9" s="230"/>
    </row>
    <row r="10" spans="1:6" ht="80.25" customHeight="1">
      <c r="A10" s="231" t="s">
        <v>652</v>
      </c>
      <c r="B10" s="231"/>
      <c r="C10" s="231"/>
      <c r="D10" s="231"/>
      <c r="E10" s="231"/>
    </row>
    <row r="11" spans="1:6" ht="15.75" customHeight="1">
      <c r="A11" s="63"/>
      <c r="B11" s="63"/>
      <c r="C11" s="147"/>
      <c r="D11" s="147"/>
      <c r="E11" s="63"/>
    </row>
    <row r="12" spans="1:6" ht="15.75">
      <c r="B12" s="51"/>
      <c r="C12" s="51"/>
      <c r="D12" s="51"/>
      <c r="E12" s="90" t="s">
        <v>340</v>
      </c>
    </row>
    <row r="13" spans="1:6" ht="32.25" customHeight="1">
      <c r="A13" s="88" t="s">
        <v>31</v>
      </c>
      <c r="B13" s="89" t="s">
        <v>32</v>
      </c>
      <c r="C13" s="181" t="s">
        <v>571</v>
      </c>
      <c r="D13" s="18" t="s">
        <v>605</v>
      </c>
      <c r="E13" s="18" t="s">
        <v>606</v>
      </c>
    </row>
    <row r="14" spans="1:6" ht="15">
      <c r="A14" s="86">
        <v>1</v>
      </c>
      <c r="B14" s="130" t="s">
        <v>576</v>
      </c>
      <c r="C14" s="91">
        <v>1800</v>
      </c>
      <c r="D14" s="208"/>
      <c r="E14" s="84">
        <f t="shared" ref="E14:E24" si="0">D14/C14*100</f>
        <v>0</v>
      </c>
      <c r="F14" s="52"/>
    </row>
    <row r="15" spans="1:6" ht="17.25" customHeight="1">
      <c r="A15" s="86">
        <v>2</v>
      </c>
      <c r="B15" s="130" t="s">
        <v>577</v>
      </c>
      <c r="C15" s="91">
        <v>105.33124000000001</v>
      </c>
      <c r="D15" s="208"/>
      <c r="E15" s="84">
        <f t="shared" si="0"/>
        <v>0</v>
      </c>
      <c r="F15" s="52"/>
    </row>
    <row r="16" spans="1:6" ht="19.5" customHeight="1">
      <c r="A16" s="86">
        <v>3</v>
      </c>
      <c r="B16" s="130" t="s">
        <v>578</v>
      </c>
      <c r="C16" s="91">
        <v>73.990480000000005</v>
      </c>
      <c r="D16" s="208">
        <v>21.96</v>
      </c>
      <c r="E16" s="84">
        <f t="shared" si="0"/>
        <v>29.679493902458802</v>
      </c>
      <c r="F16" s="52"/>
    </row>
    <row r="17" spans="1:6" ht="16.5" customHeight="1">
      <c r="A17" s="86">
        <v>4</v>
      </c>
      <c r="B17" s="130" t="s">
        <v>579</v>
      </c>
      <c r="C17" s="91">
        <v>23.679459999999999</v>
      </c>
      <c r="D17" s="208"/>
      <c r="E17" s="84">
        <f t="shared" si="0"/>
        <v>0</v>
      </c>
      <c r="F17" s="52"/>
    </row>
    <row r="18" spans="1:6" ht="15">
      <c r="A18" s="86">
        <v>5</v>
      </c>
      <c r="B18" s="130" t="s">
        <v>580</v>
      </c>
      <c r="C18" s="91">
        <v>65.783000000000001</v>
      </c>
      <c r="D18" s="208"/>
      <c r="E18" s="84">
        <f t="shared" si="0"/>
        <v>0</v>
      </c>
      <c r="F18" s="52"/>
    </row>
    <row r="19" spans="1:6" ht="15">
      <c r="A19" s="86">
        <v>6</v>
      </c>
      <c r="B19" s="130" t="s">
        <v>581</v>
      </c>
      <c r="C19" s="91">
        <v>132.73484999999999</v>
      </c>
      <c r="D19" s="208"/>
      <c r="E19" s="84">
        <f t="shared" si="0"/>
        <v>0</v>
      </c>
      <c r="F19" s="52"/>
    </row>
    <row r="20" spans="1:6" ht="15">
      <c r="A20" s="86">
        <v>7</v>
      </c>
      <c r="B20" s="130" t="s">
        <v>582</v>
      </c>
      <c r="C20" s="91">
        <v>92.72739</v>
      </c>
      <c r="D20" s="208"/>
      <c r="E20" s="84">
        <f t="shared" si="0"/>
        <v>0</v>
      </c>
      <c r="F20" s="52"/>
    </row>
    <row r="21" spans="1:6" ht="15">
      <c r="A21" s="86">
        <v>8</v>
      </c>
      <c r="B21" s="130" t="s">
        <v>583</v>
      </c>
      <c r="C21" s="91">
        <v>179.42722000000001</v>
      </c>
      <c r="D21" s="208"/>
      <c r="E21" s="84">
        <f t="shared" si="0"/>
        <v>0</v>
      </c>
      <c r="F21" s="52"/>
    </row>
    <row r="22" spans="1:6" ht="16.5" customHeight="1">
      <c r="A22" s="86">
        <v>9</v>
      </c>
      <c r="B22" s="130" t="s">
        <v>584</v>
      </c>
      <c r="C22" s="91">
        <v>84.99982</v>
      </c>
      <c r="D22" s="208"/>
      <c r="E22" s="84">
        <f t="shared" si="0"/>
        <v>0</v>
      </c>
      <c r="F22" s="52"/>
    </row>
    <row r="23" spans="1:6" ht="16.5" customHeight="1">
      <c r="A23" s="86">
        <v>10</v>
      </c>
      <c r="B23" s="130" t="s">
        <v>585</v>
      </c>
      <c r="C23" s="92">
        <v>165.34775999999999</v>
      </c>
      <c r="D23" s="208"/>
      <c r="E23" s="84">
        <f t="shared" si="0"/>
        <v>0</v>
      </c>
      <c r="F23" s="52"/>
    </row>
    <row r="24" spans="1:6" ht="16.5" customHeight="1">
      <c r="A24" s="87"/>
      <c r="B24" s="87" t="s">
        <v>342</v>
      </c>
      <c r="C24" s="93">
        <f>SUM(C14:C23)</f>
        <v>2724.0212200000001</v>
      </c>
      <c r="D24" s="93">
        <f>SUM(D14:D23)</f>
        <v>21.96</v>
      </c>
      <c r="E24" s="210">
        <f t="shared" si="0"/>
        <v>0.80616112087408764</v>
      </c>
      <c r="F24" s="53"/>
    </row>
    <row r="25" spans="1:6" ht="18.75">
      <c r="B25" s="54"/>
      <c r="C25" s="54"/>
      <c r="D25" s="54"/>
    </row>
    <row r="26" spans="1:6" ht="18.75">
      <c r="B26" s="54"/>
      <c r="C26" s="54"/>
      <c r="D26" s="54"/>
    </row>
    <row r="27" spans="1:6" ht="18.75">
      <c r="B27" s="54"/>
      <c r="C27" s="54"/>
      <c r="D27" s="54"/>
    </row>
    <row r="28" spans="1:6" ht="18.75">
      <c r="B28" s="54"/>
      <c r="C28" s="54"/>
      <c r="D28" s="54"/>
    </row>
  </sheetData>
  <mergeCells count="3">
    <mergeCell ref="A9:E9"/>
    <mergeCell ref="A10:E10"/>
    <mergeCell ref="A7:E7"/>
  </mergeCells>
  <pageMargins left="0.78740157480314965" right="0.39370078740157483" top="0.39370078740157483" bottom="0.39370078740157483" header="0.31496062992125984" footer="0.31496062992125984"/>
  <pageSetup paperSize="9" scale="11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C99FF"/>
  </sheetPr>
  <dimension ref="A1:E26"/>
  <sheetViews>
    <sheetView workbookViewId="0">
      <selection activeCell="A10" sqref="A10:E10"/>
    </sheetView>
  </sheetViews>
  <sheetFormatPr defaultRowHeight="12.75"/>
  <cols>
    <col min="1" max="1" width="7.140625" customWidth="1"/>
    <col min="2" max="2" width="36.85546875" customWidth="1"/>
    <col min="3" max="5" width="11.42578125" customWidth="1"/>
  </cols>
  <sheetData>
    <row r="1" spans="1:5" ht="12.75" customHeight="1">
      <c r="A1" s="12"/>
      <c r="B1" s="65"/>
      <c r="C1" s="65"/>
      <c r="D1" s="65"/>
      <c r="E1" s="217" t="s">
        <v>642</v>
      </c>
    </row>
    <row r="2" spans="1:5" ht="12.75" customHeight="1">
      <c r="A2" s="139"/>
      <c r="B2" s="139"/>
      <c r="C2" s="139"/>
      <c r="D2" s="139"/>
      <c r="E2" s="215" t="s">
        <v>586</v>
      </c>
    </row>
    <row r="3" spans="1:5" ht="12.75" customHeight="1">
      <c r="A3" s="139"/>
      <c r="B3" s="139"/>
      <c r="C3" s="139"/>
      <c r="D3" s="139"/>
      <c r="E3" s="215" t="s">
        <v>371</v>
      </c>
    </row>
    <row r="4" spans="1:5" ht="12.75" customHeight="1">
      <c r="A4" s="139"/>
      <c r="B4" s="139"/>
      <c r="C4" s="139"/>
      <c r="D4" s="139"/>
      <c r="E4" s="215" t="s">
        <v>634</v>
      </c>
    </row>
    <row r="5" spans="1:5">
      <c r="A5" s="139"/>
      <c r="B5" s="139"/>
      <c r="C5" s="139"/>
      <c r="D5" s="139"/>
      <c r="E5" s="215" t="s">
        <v>635</v>
      </c>
    </row>
    <row r="6" spans="1:5" ht="13.5" customHeight="1">
      <c r="A6" s="139"/>
      <c r="B6" s="139"/>
      <c r="C6" s="139"/>
      <c r="D6" s="139"/>
      <c r="E6" s="215" t="s">
        <v>636</v>
      </c>
    </row>
    <row r="7" spans="1:5" ht="13.5" customHeight="1">
      <c r="A7" s="220"/>
      <c r="B7" s="220"/>
      <c r="C7" s="220"/>
      <c r="D7" s="220"/>
      <c r="E7" s="220"/>
    </row>
    <row r="8" spans="1:5" ht="18.75">
      <c r="B8" s="8"/>
      <c r="C8" s="8"/>
      <c r="D8" s="8"/>
    </row>
    <row r="9" spans="1:5" ht="15.75">
      <c r="A9" s="227" t="s">
        <v>644</v>
      </c>
      <c r="B9" s="227"/>
      <c r="C9" s="227"/>
      <c r="D9" s="227"/>
      <c r="E9" s="227"/>
    </row>
    <row r="10" spans="1:5" ht="65.25" customHeight="1">
      <c r="A10" s="232" t="s">
        <v>653</v>
      </c>
      <c r="B10" s="232"/>
      <c r="C10" s="232"/>
      <c r="D10" s="232"/>
      <c r="E10" s="232"/>
    </row>
    <row r="11" spans="1:5" ht="15.75" customHeight="1">
      <c r="A11" s="62"/>
      <c r="B11" s="62"/>
      <c r="C11" s="146"/>
      <c r="D11" s="146"/>
      <c r="E11" s="62"/>
    </row>
    <row r="12" spans="1:5" ht="15.75">
      <c r="B12" s="9"/>
      <c r="C12" s="9"/>
      <c r="D12" s="9"/>
      <c r="E12" s="77" t="s">
        <v>340</v>
      </c>
    </row>
    <row r="13" spans="1:5" ht="18.75" customHeight="1">
      <c r="A13" s="67" t="s">
        <v>31</v>
      </c>
      <c r="B13" s="68" t="s">
        <v>32</v>
      </c>
      <c r="C13" s="181" t="s">
        <v>571</v>
      </c>
      <c r="D13" s="18" t="s">
        <v>605</v>
      </c>
      <c r="E13" s="18" t="s">
        <v>606</v>
      </c>
    </row>
    <row r="14" spans="1:5" ht="15">
      <c r="A14" s="69">
        <v>1</v>
      </c>
      <c r="B14" s="130" t="s">
        <v>576</v>
      </c>
      <c r="C14" s="127">
        <v>700</v>
      </c>
      <c r="D14" s="208"/>
      <c r="E14" s="84">
        <f t="shared" ref="E14:E22" si="0">D14/C14*100</f>
        <v>0</v>
      </c>
    </row>
    <row r="15" spans="1:5" ht="17.25" customHeight="1">
      <c r="A15" s="69">
        <v>2</v>
      </c>
      <c r="B15" s="130" t="s">
        <v>577</v>
      </c>
      <c r="C15" s="129">
        <v>150</v>
      </c>
      <c r="D15" s="208"/>
      <c r="E15" s="84">
        <f t="shared" si="0"/>
        <v>0</v>
      </c>
    </row>
    <row r="16" spans="1:5" ht="18.75" customHeight="1">
      <c r="A16" s="69">
        <v>4</v>
      </c>
      <c r="B16" s="130" t="s">
        <v>579</v>
      </c>
      <c r="C16" s="129">
        <v>100</v>
      </c>
      <c r="D16" s="208">
        <v>50</v>
      </c>
      <c r="E16" s="84">
        <f t="shared" si="0"/>
        <v>50</v>
      </c>
    </row>
    <row r="17" spans="1:5" ht="18" customHeight="1">
      <c r="A17" s="69">
        <v>5</v>
      </c>
      <c r="B17" s="130" t="s">
        <v>580</v>
      </c>
      <c r="C17" s="129">
        <v>150</v>
      </c>
      <c r="D17" s="208">
        <v>50</v>
      </c>
      <c r="E17" s="84">
        <f t="shared" si="0"/>
        <v>33.333333333333329</v>
      </c>
    </row>
    <row r="18" spans="1:5" ht="19.5" customHeight="1">
      <c r="A18" s="69">
        <v>6</v>
      </c>
      <c r="B18" s="130" t="s">
        <v>581</v>
      </c>
      <c r="C18" s="129">
        <v>100</v>
      </c>
      <c r="D18" s="208">
        <v>50</v>
      </c>
      <c r="E18" s="84">
        <f t="shared" si="0"/>
        <v>50</v>
      </c>
    </row>
    <row r="19" spans="1:5" ht="18.75" customHeight="1">
      <c r="A19" s="69">
        <v>7</v>
      </c>
      <c r="B19" s="130" t="s">
        <v>582</v>
      </c>
      <c r="C19" s="129">
        <v>100</v>
      </c>
      <c r="D19" s="208"/>
      <c r="E19" s="84">
        <f t="shared" si="0"/>
        <v>0</v>
      </c>
    </row>
    <row r="20" spans="1:5" ht="18.75" customHeight="1">
      <c r="A20" s="69">
        <v>8</v>
      </c>
      <c r="B20" s="130" t="s">
        <v>583</v>
      </c>
      <c r="C20" s="129">
        <v>380</v>
      </c>
      <c r="D20" s="208">
        <v>50</v>
      </c>
      <c r="E20" s="84">
        <f t="shared" si="0"/>
        <v>13.157894736842104</v>
      </c>
    </row>
    <row r="21" spans="1:5" ht="21" customHeight="1">
      <c r="A21" s="69">
        <v>9</v>
      </c>
      <c r="B21" s="130" t="s">
        <v>584</v>
      </c>
      <c r="C21" s="129">
        <v>100</v>
      </c>
      <c r="D21" s="208">
        <v>50</v>
      </c>
      <c r="E21" s="84">
        <f t="shared" si="0"/>
        <v>50</v>
      </c>
    </row>
    <row r="22" spans="1:5" ht="15">
      <c r="A22" s="72"/>
      <c r="B22" s="72" t="s">
        <v>342</v>
      </c>
      <c r="C22" s="80">
        <f>SUM(C14:C21)</f>
        <v>1780</v>
      </c>
      <c r="D22" s="80">
        <f>SUM(D14:D21)</f>
        <v>250</v>
      </c>
      <c r="E22" s="84">
        <f t="shared" si="0"/>
        <v>14.04494382022472</v>
      </c>
    </row>
    <row r="23" spans="1:5" ht="18.75">
      <c r="B23" s="11"/>
      <c r="C23" s="11"/>
      <c r="D23" s="11"/>
    </row>
    <row r="24" spans="1:5" ht="18.75">
      <c r="B24" s="11"/>
      <c r="C24" s="11"/>
      <c r="D24" s="11"/>
    </row>
    <row r="25" spans="1:5" ht="18.75">
      <c r="B25" s="11"/>
      <c r="C25" s="11"/>
      <c r="D25" s="11"/>
    </row>
    <row r="26" spans="1:5" ht="18.75">
      <c r="B26" s="11"/>
      <c r="C26" s="11"/>
      <c r="D26" s="11"/>
    </row>
  </sheetData>
  <mergeCells count="3">
    <mergeCell ref="A9:E9"/>
    <mergeCell ref="A10:E10"/>
    <mergeCell ref="A7:E7"/>
  </mergeCells>
  <pageMargins left="0.78740157480314965" right="0.39370078740157483" top="0.39370078740157483" bottom="0.39370078740157483" header="0.31496062992125984" footer="0.31496062992125984"/>
  <pageSetup paperSize="9" scale="1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пр4</vt:lpstr>
      <vt:lpstr>Прил 8</vt:lpstr>
      <vt:lpstr>Прил 10</vt:lpstr>
      <vt:lpstr>Прил 12</vt:lpstr>
      <vt:lpstr>пр 14</vt:lpstr>
      <vt:lpstr>прил 16</vt:lpstr>
      <vt:lpstr>пр 18</vt:lpstr>
      <vt:lpstr>при 20</vt:lpstr>
      <vt:lpstr>при 22</vt:lpstr>
      <vt:lpstr>прил 24</vt:lpstr>
      <vt:lpstr>при 26</vt:lpstr>
      <vt:lpstr>Лист9</vt:lpstr>
      <vt:lpstr>пр4!Заголовки_для_печати</vt:lpstr>
      <vt:lpstr>'Прил 10'!Заголовки_для_печати</vt:lpstr>
      <vt:lpstr>'Прил 10'!Область_печати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Budget</cp:lastModifiedBy>
  <cp:lastPrinted>2019-04-22T07:16:17Z</cp:lastPrinted>
  <dcterms:created xsi:type="dcterms:W3CDTF">2004-12-03T09:36:36Z</dcterms:created>
  <dcterms:modified xsi:type="dcterms:W3CDTF">2019-04-22T07:16:45Z</dcterms:modified>
</cp:coreProperties>
</file>