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4.153\сетевой отчетный - не удалаять!!!!!\БЮДЖЕТНИКИ\БЮДЖЕТНИКИ 2021\Бюджет 2021\кожууный бюджет\ИСПОЛНЕНИЕ\1 пг\"/>
    </mc:Choice>
  </mc:AlternateContent>
  <bookViews>
    <workbookView xWindow="0" yWindow="0" windowWidth="19200" windowHeight="10890" firstSheet="8" activeTab="15"/>
  </bookViews>
  <sheets>
    <sheet name="пр1" sheetId="14" r:id="rId1"/>
    <sheet name="пр2" sheetId="25" r:id="rId2"/>
    <sheet name="пр3" sheetId="26" r:id="rId3"/>
    <sheet name="пр4" sheetId="27" r:id="rId4"/>
    <sheet name="пр5" sheetId="28" r:id="rId5"/>
    <sheet name="прил 14" sheetId="29" r:id="rId6"/>
    <sheet name="прил 15" sheetId="17" r:id="rId7"/>
    <sheet name="Прил 16" sheetId="18" r:id="rId8"/>
    <sheet name="прил 17" sheetId="19" r:id="rId9"/>
    <sheet name="прил 18" sheetId="20" r:id="rId10"/>
    <sheet name="при 19" sheetId="21" r:id="rId11"/>
    <sheet name="при 20" sheetId="22" r:id="rId12"/>
    <sheet name="Прил 21" sheetId="23" r:id="rId13"/>
    <sheet name="при 23" sheetId="24" r:id="rId14"/>
    <sheet name="при 24" sheetId="30" r:id="rId15"/>
    <sheet name="при 25" sheetId="31" r:id="rId16"/>
  </sheets>
  <definedNames>
    <definedName name="_xlnm._FilterDatabase" localSheetId="2" hidden="1">пр3!$A$21:$IV$1187</definedName>
    <definedName name="_xlnm._FilterDatabase" localSheetId="3" hidden="1">пр4!$A$21:$IV$1233</definedName>
    <definedName name="_xlnm._FilterDatabase" localSheetId="4" hidden="1">пр5!$A$16:$IK$277</definedName>
    <definedName name="Z_DD1BD9CF_FE90_4CEC_AE14_04DEB166CCCD_.wvu.Cols" localSheetId="1" hidden="1">пр2!#REF!,пр2!#REF!</definedName>
    <definedName name="Z_DD1BD9CF_FE90_4CEC_AE14_04DEB166CCCD_.wvu.PrintTitles" localSheetId="0" hidden="1">пр1!$A:$F,пр1!#REF!</definedName>
    <definedName name="Z_DD1BD9CF_FE90_4CEC_AE14_04DEB166CCCD_.wvu.PrintTitles" localSheetId="1" hidden="1">пр2!#REF!</definedName>
    <definedName name="Z_DD1BD9CF_FE90_4CEC_AE14_04DEB166CCCD_.wvu.Rows" localSheetId="0" hidden="1">пр1!#REF!,пр1!#REF!</definedName>
    <definedName name="Z_DD1BD9CF_FE90_4CEC_AE14_04DEB166CCCD_.wvu.Rows" localSheetId="1" hidden="1">пр2!#REF!,пр2!#REF!,пр2!#REF!,пр2!#REF!,пр2!#REF!,пр2!#REF!,пр2!#REF!,пр2!#REF!,пр2!$41:$41,пр2!#REF!,пр2!$79:$79,пр2!#REF!,пр2!#REF!</definedName>
    <definedName name="_xlnm.Print_Titles" localSheetId="0">пр1!#REF!</definedName>
    <definedName name="_xlnm.Print_Titles" localSheetId="1">пр2!#REF!</definedName>
    <definedName name="_xlnm.Print_Titles" localSheetId="2">пр3!$14:$14</definedName>
    <definedName name="_xlnm.Print_Titles" localSheetId="3">пр4!#REF!</definedName>
    <definedName name="_xlnm.Print_Titles" localSheetId="4">пр5!#REF!</definedName>
    <definedName name="_xlnm.Print_Area" localSheetId="1">пр2!$A$1:$E$93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25" l="1"/>
  <c r="D36" i="25"/>
  <c r="D34" i="25"/>
  <c r="D32" i="25"/>
  <c r="D29" i="25"/>
  <c r="D26" i="25"/>
  <c r="D21" i="25"/>
  <c r="D19" i="25"/>
  <c r="E14" i="31" l="1"/>
  <c r="E15" i="31"/>
  <c r="E16" i="31"/>
  <c r="E17" i="31"/>
  <c r="E18" i="31"/>
  <c r="E19" i="31"/>
  <c r="E20" i="31"/>
  <c r="E21" i="31"/>
  <c r="E22" i="31"/>
  <c r="E13" i="31"/>
  <c r="D23" i="31"/>
  <c r="C23" i="31"/>
  <c r="E14" i="30"/>
  <c r="C14" i="30"/>
  <c r="D14" i="30"/>
  <c r="E23" i="31" l="1"/>
  <c r="E15" i="29" l="1"/>
  <c r="E16" i="29"/>
  <c r="E17" i="29"/>
  <c r="E18" i="29"/>
  <c r="E19" i="29"/>
  <c r="E20" i="29"/>
  <c r="E21" i="29"/>
  <c r="E22" i="29"/>
  <c r="D23" i="29"/>
  <c r="C23" i="29"/>
  <c r="D60" i="25" l="1"/>
  <c r="D61" i="25"/>
  <c r="D62" i="25"/>
  <c r="D51" i="25"/>
  <c r="C91" i="25"/>
  <c r="C87" i="25"/>
  <c r="C60" i="25"/>
  <c r="C59" i="25"/>
  <c r="C41" i="25" s="1"/>
  <c r="C40" i="25" s="1"/>
  <c r="C45" i="25"/>
  <c r="C42" i="25"/>
  <c r="C36" i="25"/>
  <c r="C32" i="25"/>
  <c r="C29" i="25"/>
  <c r="C26" i="25"/>
  <c r="C21" i="25"/>
  <c r="C19" i="25"/>
  <c r="C17" i="25"/>
  <c r="C16" i="25"/>
  <c r="C15" i="25" l="1"/>
  <c r="E13" i="24" l="1"/>
  <c r="E15" i="23"/>
  <c r="E14" i="23"/>
  <c r="E13" i="22"/>
  <c r="E21" i="21"/>
  <c r="E20" i="21"/>
  <c r="E19" i="21"/>
  <c r="E18" i="21"/>
  <c r="E17" i="21"/>
  <c r="E16" i="21"/>
  <c r="E15" i="21"/>
  <c r="E14" i="21"/>
  <c r="E13" i="21"/>
  <c r="E21" i="20"/>
  <c r="E20" i="20"/>
  <c r="E19" i="20"/>
  <c r="E18" i="20"/>
  <c r="E17" i="20"/>
  <c r="E16" i="20"/>
  <c r="E15" i="20"/>
  <c r="E14" i="20"/>
  <c r="E13" i="20"/>
  <c r="E23" i="19"/>
  <c r="E22" i="19"/>
  <c r="E21" i="19"/>
  <c r="E20" i="19"/>
  <c r="E19" i="19"/>
  <c r="E18" i="19"/>
  <c r="E17" i="19"/>
  <c r="E16" i="19"/>
  <c r="E15" i="19"/>
  <c r="E14" i="19"/>
  <c r="E14" i="18"/>
  <c r="E15" i="18" s="1"/>
  <c r="E22" i="17"/>
  <c r="E21" i="17"/>
  <c r="E20" i="17"/>
  <c r="E19" i="17"/>
  <c r="E18" i="17"/>
  <c r="E17" i="17"/>
  <c r="E16" i="17"/>
  <c r="E15" i="17"/>
  <c r="E14" i="17"/>
  <c r="D14" i="24"/>
  <c r="C14" i="24"/>
  <c r="D16" i="23"/>
  <c r="C16" i="23"/>
  <c r="D14" i="22"/>
  <c r="E14" i="22" s="1"/>
  <c r="C14" i="22"/>
  <c r="D22" i="21"/>
  <c r="E22" i="21" s="1"/>
  <c r="C22" i="21"/>
  <c r="D23" i="20"/>
  <c r="C22" i="20"/>
  <c r="C23" i="20" s="1"/>
  <c r="D24" i="19"/>
  <c r="E24" i="19" s="1"/>
  <c r="C24" i="19"/>
  <c r="D15" i="18"/>
  <c r="C15" i="18"/>
  <c r="D23" i="17"/>
  <c r="C23" i="17"/>
  <c r="E23" i="20" l="1"/>
  <c r="E22" i="20"/>
  <c r="E16" i="23"/>
  <c r="E23" i="17"/>
  <c r="E14" i="24"/>
  <c r="D21" i="14" l="1"/>
  <c r="D20" i="14"/>
  <c r="D19" i="14"/>
  <c r="E18" i="14"/>
  <c r="D18" i="14"/>
  <c r="C18" i="14"/>
  <c r="E16" i="14"/>
  <c r="D16" i="14"/>
  <c r="E18" i="25" l="1"/>
  <c r="D17" i="25"/>
  <c r="E17" i="25" s="1"/>
  <c r="E20" i="25"/>
  <c r="E16" i="25"/>
  <c r="E33" i="25"/>
  <c r="E19" i="25"/>
  <c r="E28" i="25"/>
  <c r="E23" i="25"/>
  <c r="E29" i="25"/>
  <c r="E24" i="25"/>
  <c r="E21" i="25"/>
  <c r="E37" i="25"/>
  <c r="E36" i="25"/>
  <c r="E26" i="25"/>
  <c r="E38" i="25"/>
  <c r="E32" i="25"/>
  <c r="E27" i="25"/>
  <c r="E25" i="25"/>
  <c r="E31" i="25"/>
  <c r="E30" i="25"/>
  <c r="D42" i="25"/>
  <c r="E42" i="25" s="1"/>
  <c r="E44" i="25"/>
  <c r="E43" i="25"/>
  <c r="E54" i="25"/>
  <c r="D45" i="25"/>
  <c r="E45" i="25" s="1"/>
  <c r="E46" i="25"/>
  <c r="E57" i="25"/>
  <c r="E50" i="25"/>
  <c r="E55" i="25"/>
  <c r="E52" i="25"/>
  <c r="E48" i="25"/>
  <c r="E51" i="25"/>
  <c r="E58" i="25"/>
  <c r="E56" i="25"/>
  <c r="E49" i="25"/>
  <c r="E47" i="25"/>
  <c r="E53" i="25"/>
  <c r="E60" i="25"/>
  <c r="E65" i="25"/>
  <c r="E78" i="25"/>
  <c r="E66" i="25"/>
  <c r="E79" i="25"/>
  <c r="E81" i="25"/>
  <c r="E76" i="25"/>
  <c r="E75" i="25"/>
  <c r="E85" i="25"/>
  <c r="E64" i="25"/>
  <c r="E67" i="25"/>
  <c r="E61" i="25"/>
  <c r="D59" i="25"/>
  <c r="E74" i="25"/>
  <c r="E80" i="25"/>
  <c r="E86" i="25"/>
  <c r="E72" i="25"/>
  <c r="E84" i="25"/>
  <c r="E68" i="25"/>
  <c r="E71" i="25"/>
  <c r="E83" i="25"/>
  <c r="E63" i="25"/>
  <c r="E82" i="25"/>
  <c r="E62" i="25"/>
  <c r="E70" i="25"/>
  <c r="E73" i="25"/>
  <c r="E77" i="25"/>
  <c r="E69" i="25"/>
  <c r="E59" i="25" l="1"/>
  <c r="E88" i="25"/>
  <c r="D87" i="25"/>
  <c r="D41" i="25" s="1"/>
  <c r="D40" i="25" s="1"/>
  <c r="E90" i="25"/>
  <c r="E89" i="25"/>
  <c r="E91" i="25"/>
  <c r="E92" i="25"/>
  <c r="D91" i="25"/>
  <c r="E93" i="25"/>
  <c r="E87" i="25" l="1"/>
  <c r="D15" i="25"/>
  <c r="E15" i="25" s="1"/>
  <c r="E40" i="25"/>
  <c r="E41" i="25"/>
  <c r="E14" i="29"/>
  <c r="E23" i="29" s="1"/>
</calcChain>
</file>

<file path=xl/sharedStrings.xml><?xml version="1.0" encoding="utf-8"?>
<sst xmlns="http://schemas.openxmlformats.org/spreadsheetml/2006/main" count="7296" uniqueCount="799">
  <si>
    <t/>
  </si>
  <si>
    <t>ВР</t>
  </si>
  <si>
    <t>ЦСР</t>
  </si>
  <si>
    <t>Исполнено</t>
  </si>
  <si>
    <t>621</t>
  </si>
  <si>
    <t>8900001590</t>
  </si>
  <si>
    <t>0510001590</t>
  </si>
  <si>
    <t>129</t>
  </si>
  <si>
    <t>1400076100</t>
  </si>
  <si>
    <t>121</t>
  </si>
  <si>
    <t>119</t>
  </si>
  <si>
    <t>0710001590</t>
  </si>
  <si>
    <t>111</t>
  </si>
  <si>
    <t>7720070010</t>
  </si>
  <si>
    <t>0800076130</t>
  </si>
  <si>
    <t>7760070010</t>
  </si>
  <si>
    <t>7710070010</t>
  </si>
  <si>
    <t>0910070010</t>
  </si>
  <si>
    <t xml:space="preserve"> </t>
  </si>
  <si>
    <t>2400075020</t>
  </si>
  <si>
    <t>247</t>
  </si>
  <si>
    <t>Закупка энергетических ресурсов</t>
  </si>
  <si>
    <t>244</t>
  </si>
  <si>
    <t>Прочая закупка товаров, работ и услуг</t>
  </si>
  <si>
    <t>240</t>
  </si>
  <si>
    <t>Иные закупки товаров, работ и услуг для обеспечения государственных (муниципальных) нужд</t>
  </si>
  <si>
    <t>200</t>
  </si>
  <si>
    <t>Закупка товаров, работ и услуг для государственных (муниципальных) нужд</t>
  </si>
  <si>
    <t>Обеспечение выполнения функций МКУ Центр "Идегел"</t>
  </si>
  <si>
    <t>2400070010</t>
  </si>
  <si>
    <t>Взносы по обязательному социальному страхованию на выплаты по оплате труда работников и иные выплаты работникам учреждений</t>
  </si>
  <si>
    <t>Фонд оплаты труда учреждений</t>
  </si>
  <si>
    <t>110</t>
  </si>
  <si>
    <t>Расходы на выплаты персоналу казенных учреждений</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</si>
  <si>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</si>
  <si>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</si>
  <si>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2400000000</t>
  </si>
  <si>
    <t>Непрограммное направление расходов на содержание МКУ "Центр Идегел"</t>
  </si>
  <si>
    <t>2400002590</t>
  </si>
  <si>
    <t>2400000190</t>
  </si>
  <si>
    <t>242</t>
  </si>
  <si>
    <t>Закупка товаров, работ, услуг в сфере информационно-коммуникационных технологий</t>
  </si>
  <si>
    <t>1600078100</t>
  </si>
  <si>
    <t>Реализация мероприятий программы "Нулевой травматизм в Улуг-Хемском кожууне"</t>
  </si>
  <si>
    <t>1600000000</t>
  </si>
  <si>
    <t>Муниципальная программа "Нулевой травматизм в Улуг-Хемском кожууне"</t>
  </si>
  <si>
    <t>Социальное обслуживание населения</t>
  </si>
  <si>
    <t>СОЦИАЛЬНАЯ ПОЛИТИКА</t>
  </si>
  <si>
    <t>МКУ ЦЕНТР "ИДЕГЕЛ"</t>
  </si>
  <si>
    <t>0270070010</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</si>
  <si>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</si>
  <si>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Фонд оплаты труда государственных (муниципальных) органов и взносы по обязательному социальному страхованию</t>
  </si>
  <si>
    <t>120</t>
  </si>
  <si>
    <t>Расходы на выплаты персоналу государственных (муниципальных) органов</t>
  </si>
  <si>
    <t>Расходы на выплаты по оплате труда работникам из дотации на выравнивание</t>
  </si>
  <si>
    <t>0270000000</t>
  </si>
  <si>
    <t>Подпрограмма "Создание  условий для реализации муниципальной программы"</t>
  </si>
  <si>
    <t>0200000000</t>
  </si>
  <si>
    <t>Муниципальная программа "Развитие и поддержка культуры в Улуг-Хемском кожууне"</t>
  </si>
  <si>
    <t>0270001110</t>
  </si>
  <si>
    <t>Расходы на выплаты по оплате труда работникам из налоговых и неналоговых доходов кожууна</t>
  </si>
  <si>
    <t>852</t>
  </si>
  <si>
    <t>0270000590</t>
  </si>
  <si>
    <t>Уплата прочих налогов, сборов</t>
  </si>
  <si>
    <t>851</t>
  </si>
  <si>
    <t>Уплата налога на имущество организаций и земельного налога</t>
  </si>
  <si>
    <t>850</t>
  </si>
  <si>
    <t>Уплата налогов, сборов и иных платежей</t>
  </si>
  <si>
    <t>800</t>
  </si>
  <si>
    <t>Иные бюджетные ассигнования</t>
  </si>
  <si>
    <t>Обеспечение деятельности (оказание  услуг) муниципальных  учреждений</t>
  </si>
  <si>
    <t>Другие вопросы в области культуры, кинематографии</t>
  </si>
  <si>
    <t>611</t>
  </si>
  <si>
    <t>3000078100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</si>
  <si>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</si>
  <si>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610</t>
  </si>
  <si>
    <t>Субсидии бюджетным учреждениям</t>
  </si>
  <si>
    <t>600</t>
  </si>
  <si>
    <t>Предоставление субсидий бюджетным, автономным учреждениям и иным некоммерческим организациям</t>
  </si>
  <si>
    <t xml:space="preserve">Реализация мероприятий муниципальной программы "Развитие  туризма в Улуг-Хемском  кожууне" </t>
  </si>
  <si>
    <t>3000000000</t>
  </si>
  <si>
    <t xml:space="preserve">Муниципальная программа "Развитие  туризма в Улуг-Хемском  кожууне" </t>
  </si>
  <si>
    <t>1900078100</t>
  </si>
  <si>
    <t>Реализация мероприятий программы "Комплексная программа развития систем жизнеобеспечения Улуг-Хемского кожууна Республики Тыва"</t>
  </si>
  <si>
    <t>1900000000</t>
  </si>
  <si>
    <t>Муниципальная программа "Комплексная программа развития систем жизнеобеспечения Улуг-Хемского кожууна Республики Тыва"</t>
  </si>
  <si>
    <t>612</t>
  </si>
  <si>
    <t>02200L5190</t>
  </si>
  <si>
    <t>Субсидии бюджетным учреждениям на иные цели</t>
  </si>
  <si>
    <t>Субсидия на поддержку отрасли культуры</t>
  </si>
  <si>
    <t>0220000000</t>
  </si>
  <si>
    <t>Подпрограмма "Развитие и поддержка библиотечного дела в Улуг-Хемском кожууне" на 2018-2020 гг."</t>
  </si>
  <si>
    <t>0220075020</t>
  </si>
  <si>
    <t>Расходов на оплату коммунальных услуг из средств Республиканского бюджета</t>
  </si>
  <si>
    <t>0220070010</t>
  </si>
  <si>
    <t>0220001590</t>
  </si>
  <si>
    <t>0220000590</t>
  </si>
  <si>
    <t>Обеспечение деятельности (оказание услуг) муниципальных  учреждений</t>
  </si>
  <si>
    <t>02100L1590</t>
  </si>
  <si>
    <t xml:space="preserve">Иные межб. трансф. на разв. и укрепл. матер. техн. базы мун. домов культуры </t>
  </si>
  <si>
    <t>0210000000</t>
  </si>
  <si>
    <t>Подпрограмма "Организация досуга и предоставление услуг организаций культуры в Улуг-Хемском кожууне" на 2018-2020 гг."</t>
  </si>
  <si>
    <t>0210075060</t>
  </si>
  <si>
    <t>Расходы на закупку угля и доставку угля для казенных, бюджетных и автономных учреждений расположенных в труднодоступных населенных пунктах из РБ</t>
  </si>
  <si>
    <t>0210075020</t>
  </si>
  <si>
    <t>Расходы на оплату коммунальных услуг из средств Республиканского бюджета</t>
  </si>
  <si>
    <t>0210070010</t>
  </si>
  <si>
    <t>Расходы на выплаты по оплате труда из дотации на выравнивание</t>
  </si>
  <si>
    <t>0210003590</t>
  </si>
  <si>
    <t>Расходы на закупку и доставку угля для казенных, бюджетных и автономных учреждениий расположенных в труднодоступных населенных пунктах из МБ</t>
  </si>
  <si>
    <t>0210002590</t>
  </si>
  <si>
    <t>Расходы на оплату коммунальных услуг из средств местного бюджета</t>
  </si>
  <si>
    <t>0210001590</t>
  </si>
  <si>
    <t>0210000590</t>
  </si>
  <si>
    <t>Обеспечение деятельности (оказание услуг) муниципальных учреждений</t>
  </si>
  <si>
    <t>Культура</t>
  </si>
  <si>
    <t>КУЛЬТУРА, КИНЕМАТОГРАФИЯ</t>
  </si>
  <si>
    <t>0250076040</t>
  </si>
  <si>
    <t>Льготы сельским специалистам по жилищно-коммунальным услугам</t>
  </si>
  <si>
    <t>0250075020</t>
  </si>
  <si>
    <t>0250070010</t>
  </si>
  <si>
    <t>0250000000</t>
  </si>
  <si>
    <t>Подпрограмма "Развитие  эффективной системы для поддержки творчески одаренных детей и молодежи в сфере культуры и искусства в Улуг-Хемском  кожууне на 2018-2020 гг."</t>
  </si>
  <si>
    <t>0250002590</t>
  </si>
  <si>
    <t>0250001590</t>
  </si>
  <si>
    <t>Расходы на выплаты по по оплате труда работникам из налоговых и неналоговых доходов кожууна</t>
  </si>
  <si>
    <t>0250000590</t>
  </si>
  <si>
    <t>Обеспечение деятельности (оказание услуг)  муниципальных  учреждений</t>
  </si>
  <si>
    <t>Дополнительное образование детей</t>
  </si>
  <si>
    <t>ОБРАЗОВАНИЕ</t>
  </si>
  <si>
    <t>Управления культуры администрации муниципального района "Улуг-Хемский кожуун Республики Тыва"</t>
  </si>
  <si>
    <t>813</t>
  </si>
  <si>
    <t>0800078100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</si>
  <si>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не установлены требования о последующем подтверждении их использования в соответствии с условиями и (или) целями предоставления</t>
  </si>
  <si>
    <t>810</t>
  </si>
  <si>
    <t>Субсидии юридическим лицам (кроме некоммерческих организаций), индивидуальным предпринимателям, физическим лицам</t>
  </si>
  <si>
    <t>Реализация мероприятий программы "Профилактика преступлений и иных правонарушений на территории Улуг-Хемского кожууна на 2018-2020 годы"</t>
  </si>
  <si>
    <t>0800000000</t>
  </si>
  <si>
    <t>Муниципальная программа "Комплексная программа профилактики преступлений и иных правонарушений на территории Улуг-Хемского кожууна"</t>
  </si>
  <si>
    <t>0680078100</t>
  </si>
  <si>
    <t>Реализация мероприятий подпрограммы</t>
  </si>
  <si>
    <t>0680000000</t>
  </si>
  <si>
    <t>Подпрограмма "Развитие мясного животноводства"</t>
  </si>
  <si>
    <t>0600000000</t>
  </si>
  <si>
    <t>Муниципальная  программа "Развитие сельского хозяйства и регулирования рынков сельскохозяйственной продукции, сырья и продовольствия в Улуг-Хемском  кожууне"</t>
  </si>
  <si>
    <t>0670078100</t>
  </si>
  <si>
    <t>0670000000</t>
  </si>
  <si>
    <t>Подпрограмма "Развитие мелиорации земель сельскохозяйственного назначения"</t>
  </si>
  <si>
    <t>0660075020</t>
  </si>
  <si>
    <t>0660070010</t>
  </si>
  <si>
    <t>0660000000</t>
  </si>
  <si>
    <t>Подпрограмма "Создание условий для реализации программы"</t>
  </si>
  <si>
    <t>853</t>
  </si>
  <si>
    <t>0660000190</t>
  </si>
  <si>
    <t>Уплата иных платежей</t>
  </si>
  <si>
    <t>122</t>
  </si>
  <si>
    <t>Иные выплаты персоналу государственных (муниципальных) органов, за исключением фонда оплаты труда</t>
  </si>
  <si>
    <t>Обеспечение выполнения функций органами местного самоуправления</t>
  </si>
  <si>
    <t>0650078100</t>
  </si>
  <si>
    <t xml:space="preserve">Реализация мероприятий  подпрограммы </t>
  </si>
  <si>
    <t>0650000000</t>
  </si>
  <si>
    <t>Подпрограмма "Устойчивое развитие сельских  территорий"</t>
  </si>
  <si>
    <t>0640078100</t>
  </si>
  <si>
    <t>Техническая и технологическая модернизация</t>
  </si>
  <si>
    <t>0640000000</t>
  </si>
  <si>
    <t>Подпрограмма "Техническая и технологическая модернизация, инновационное развитие АПК</t>
  </si>
  <si>
    <t>0630074500</t>
  </si>
  <si>
    <t>Поддержка субъектов малого и среднего предпринимательства, осуществляющих сельскохозяйственную  деятельность</t>
  </si>
  <si>
    <t>0630000000</t>
  </si>
  <si>
    <t>Подпрограмма "Поддержка  малых  форм хозяйствования"</t>
  </si>
  <si>
    <t>0620078100</t>
  </si>
  <si>
    <t>0620000000</t>
  </si>
  <si>
    <t>Подпрограмма "Развитие подотрасли растениеводства, переработки и реализации продукции растениеводства"</t>
  </si>
  <si>
    <t>0610078100</t>
  </si>
  <si>
    <t>0610000000</t>
  </si>
  <si>
    <t>Подпрограмма "Развитие подотрасли животноводства, переработки и реализации продукции животноводства</t>
  </si>
  <si>
    <t>Сельское хозяйство и рыболовство</t>
  </si>
  <si>
    <t>НАЦИОНАЛЬНАЯ ЭКОНОМИКА</t>
  </si>
  <si>
    <t>Управление сельского хозяйства Улуг-Хемского кожууна</t>
  </si>
  <si>
    <t>313</t>
  </si>
  <si>
    <t>0410076090</t>
  </si>
  <si>
    <t>Пособия, компенсации, меры социальной поддержки по публичным нормативным обязательствам</t>
  </si>
  <si>
    <t>310</t>
  </si>
  <si>
    <t>Публичные нормативные социальные выплаты гражданам</t>
  </si>
  <si>
    <t>300</t>
  </si>
  <si>
    <t>Социальное обеспечение и иные выплаты населению</t>
  </si>
  <si>
    <t>Компенсация части родительской платы за содержание  ребенка в муниципальных дошкольных образовательных  учреждениях</t>
  </si>
  <si>
    <t>0410000000</t>
  </si>
  <si>
    <t>Подпрограмма "Развитие дошкольного образования Улуг-Хемского кожууна Республики Тыва"</t>
  </si>
  <si>
    <t>0400000000</t>
  </si>
  <si>
    <t>Муниципальная программа "Развитие образования и воспитания в Улуг-Хемском кожуун Республики Тыва"</t>
  </si>
  <si>
    <t>Охрана семьи и детства</t>
  </si>
  <si>
    <t>0487070020</t>
  </si>
  <si>
    <t>Расходы на выплаты по оплате труда работникам из сбалансированности бюджета</t>
  </si>
  <si>
    <t>0480000000</t>
  </si>
  <si>
    <t>0486070020</t>
  </si>
  <si>
    <t>0485070020</t>
  </si>
  <si>
    <t>0484070020</t>
  </si>
  <si>
    <t>0483070020</t>
  </si>
  <si>
    <t>0482070020</t>
  </si>
  <si>
    <t>0480075020</t>
  </si>
  <si>
    <t>0480070020</t>
  </si>
  <si>
    <t>0480002590</t>
  </si>
  <si>
    <t>0480000590</t>
  </si>
  <si>
    <t>Обеспечение деятельности (оказание услуг) муниципальных учреждений)</t>
  </si>
  <si>
    <t>Другие вопросы в области образования</t>
  </si>
  <si>
    <t>0450075040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</si>
  <si>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</si>
  <si>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620</t>
  </si>
  <si>
    <t>Субсидии автономным учреждениям</t>
  </si>
  <si>
    <t>Организация  летнего отдыха детей за счет субсидий из республиканского бюджета</t>
  </si>
  <si>
    <t>0450000000</t>
  </si>
  <si>
    <t>Подпрограмма "Организация отдыха, оздоровления и занятости детей в летний период"</t>
  </si>
  <si>
    <t>0450000590</t>
  </si>
  <si>
    <t>Обеспечение  деятельности (оказание услуг)  муниципальных учреждений</t>
  </si>
  <si>
    <t>Молодежная политика</t>
  </si>
  <si>
    <t>0430070010</t>
  </si>
  <si>
    <t>0430000000</t>
  </si>
  <si>
    <t>Подпрограмма "Дополнительное образование и воспитание  детей"</t>
  </si>
  <si>
    <t>0430000590</t>
  </si>
  <si>
    <t xml:space="preserve">Обеспечение деятельности (оказание услуг) муниципальных учреждений </t>
  </si>
  <si>
    <t>0490078100</t>
  </si>
  <si>
    <t>Реализация мероприятий программы</t>
  </si>
  <si>
    <t>0490000000</t>
  </si>
  <si>
    <t>Подпрограмма "Комплексная безопасность и антитеррористическая защищенность образовательных учреждений"</t>
  </si>
  <si>
    <t>0470078100</t>
  </si>
  <si>
    <t>Реализация  мероприятий  программы</t>
  </si>
  <si>
    <t>0470000000</t>
  </si>
  <si>
    <t>Подпрограмма "Патриотческое воспитание детей и молодежи"</t>
  </si>
  <si>
    <t>0460078100</t>
  </si>
  <si>
    <t>0460000000</t>
  </si>
  <si>
    <t>Подпрограмма "Развитие профессионализма учителя как условие повышения качества образования"</t>
  </si>
  <si>
    <t>0440078100</t>
  </si>
  <si>
    <t>0440000000</t>
  </si>
  <si>
    <t>Подпрограмма "Профилактика безнадзорности и правонарушений среди несовершеннолетних"</t>
  </si>
  <si>
    <t>042E250970</t>
  </si>
  <si>
    <t>Субсидии на создание в общеобразовательных организациях, расположенных в сельской местности, условий для занятий физической культурой и спортом</t>
  </si>
  <si>
    <t>0420000000</t>
  </si>
  <si>
    <t>Подпрограмма "Развитие общего образования"</t>
  </si>
  <si>
    <t>04200L3040</t>
  </si>
  <si>
    <t>По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</si>
  <si>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04200L3030</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</si>
  <si>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на 2020 год</t>
  </si>
  <si>
    <t>0420076040</t>
  </si>
  <si>
    <t>0420076020</t>
  </si>
  <si>
    <t xml:space="preserve">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t>
  </si>
  <si>
    <t>0420075060</t>
  </si>
  <si>
    <t>Расходы на закупку и доставку угля для казенных, бюджетных и автономых учреждений расположенных в труднодоступных населенных пунктах из РБ</t>
  </si>
  <si>
    <t>0420075020</t>
  </si>
  <si>
    <t>0420003590</t>
  </si>
  <si>
    <t>Расходы на закупку и доставку угля для казенных, бюджетных и автономных учреждений расположенных в труднодоступных населенных пунктах из МБ</t>
  </si>
  <si>
    <t>0420002590</t>
  </si>
  <si>
    <t>0420000590</t>
  </si>
  <si>
    <t>Общее образование</t>
  </si>
  <si>
    <t>0411000590</t>
  </si>
  <si>
    <t>реализация мероприятий подпрограммы "Развитие дошкольного образования"</t>
  </si>
  <si>
    <t>04100L0270</t>
  </si>
  <si>
    <t>Субсидии на мероприятия государственной программы Республики Тыва "Доступная среда на 2016-2020 годы"</t>
  </si>
  <si>
    <t>0410076040</t>
  </si>
  <si>
    <t>0410076020</t>
  </si>
  <si>
    <t xml:space="preserve">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t>
  </si>
  <si>
    <t>0410075020</t>
  </si>
  <si>
    <t>0410070010</t>
  </si>
  <si>
    <t>0410002590</t>
  </si>
  <si>
    <t>0410001590</t>
  </si>
  <si>
    <t>0410000590</t>
  </si>
  <si>
    <t>Дошкольное образование</t>
  </si>
  <si>
    <t>Управление образования администрации муниципального района "Улуг-Хемский кожуун Республики Тыва"</t>
  </si>
  <si>
    <t>8900000000</t>
  </si>
  <si>
    <t>Периодическая печать и издательства</t>
  </si>
  <si>
    <t>СРЕДСТВА МАССОВОЙ ИНФОРМАЦИИ</t>
  </si>
  <si>
    <t>350</t>
  </si>
  <si>
    <t>0510078100</t>
  </si>
  <si>
    <t>Премии и гранты</t>
  </si>
  <si>
    <t>Реализация мероприятий муниципальной  программы "Развитие спорта и формирования здорового образа жизни населения" Улуг-Хемского кожууна на 2021-2023 годы"</t>
  </si>
  <si>
    <t>0510075020</t>
  </si>
  <si>
    <t>0510000000</t>
  </si>
  <si>
    <t>0500000000</t>
  </si>
  <si>
    <t>Муниципальная  программа "Развитие спорта и формирования здорового образа жизни населения" Улуг-Хемского кожууна на 2021-2023 годы"</t>
  </si>
  <si>
    <t>0510002590</t>
  </si>
  <si>
    <t>Физическая культура</t>
  </si>
  <si>
    <t>ФИЗИЧЕСКАЯ КУЛЬТУРА И СПОРТ</t>
  </si>
  <si>
    <t>322</t>
  </si>
  <si>
    <t>15000L4970</t>
  </si>
  <si>
    <t>Субсидии гражданам на приобретение жилья</t>
  </si>
  <si>
    <t>320</t>
  </si>
  <si>
    <t>Социальные выплаты гражданам, кроме публичных нормативных социальных выплат</t>
  </si>
  <si>
    <t>Реализация мероприятий по обеспечению жильем молодых семей</t>
  </si>
  <si>
    <t>1500000000</t>
  </si>
  <si>
    <t>Муниципальная программа "Обеспечение жильем или улучшение жилищных условий  молодых семей Улуг-Хемского кожууна"</t>
  </si>
  <si>
    <t>Социальное обеспечение населения</t>
  </si>
  <si>
    <t>2900078100</t>
  </si>
  <si>
    <t>Реализация мероприятий муниципальной  программы "Создание условий для оказания медицинской помощи населению и профилактика заболеваний в Улуг-Хемском кожууне на 2021-2023 годы"</t>
  </si>
  <si>
    <t>2900000000</t>
  </si>
  <si>
    <t>Муниципальная  программа "Создание условий для оказания медицинской помощи населению и профилактика заболеваний в Улуг-Хемском кожууне на 2021-2023 годы"</t>
  </si>
  <si>
    <t>2200078100</t>
  </si>
  <si>
    <t>Реализация мероприятий муниципальной программы мероприятий по реализации регионального проекта "Борьбе с онкологическими заболеваниями" на 2019-2021 годы</t>
  </si>
  <si>
    <t>2200000000</t>
  </si>
  <si>
    <t>Муниципальная программа мероприятий по реализации регионального проекта "Борьбе с онкологическими заболеваниями" на 2019-2021 годы</t>
  </si>
  <si>
    <t>2100078100</t>
  </si>
  <si>
    <t>Реализация мероприятий муниципальной программы "Борьба с сболезнями системы кровообращения в Улуг-Хемском кожууне на 2019-2021 годы"</t>
  </si>
  <si>
    <t>2100000000</t>
  </si>
  <si>
    <t>Муниципальная программа "Борьба с сболезнями системы кровообращения в Улуг-Хемском кожууне на 2019-2021 годы"</t>
  </si>
  <si>
    <t>Другие вопросы в области здравоохранения</t>
  </si>
  <si>
    <t>ЗДРАВООХРАНЕНИЕ</t>
  </si>
  <si>
    <t>1700078100</t>
  </si>
  <si>
    <t>Реализация мероприятий программы "Совершенствование системы работы по вопросам награждения, поощрения и проведения организационных мероприятий на территории Улуг-Хемского  кожууна"</t>
  </si>
  <si>
    <t>1700000000</t>
  </si>
  <si>
    <t>Муниципальная программа "Совершенствование системы работы по вопросам награждения, поощрения и проведения организационных мероприятий на территории Улуг-Хемского  кожууна"</t>
  </si>
  <si>
    <t>323</t>
  </si>
  <si>
    <t>1400078100</t>
  </si>
  <si>
    <t>Приобретение товаров, работ, услуг в пользу граждан в целях их социального обеспечения</t>
  </si>
  <si>
    <t>Реализация мероприятий программы "Профилактика безнадзорности и правонарушений среди несовершеннолетних"</t>
  </si>
  <si>
    <t>Осуществление государственных полномочий по образованию и организации деятельности комиссий по делам несовершеннолетних</t>
  </si>
  <si>
    <t>1400000000</t>
  </si>
  <si>
    <t>Муниципальная программа "Профилактика безнадзорности и правонарушений несовершеннолетних на территории Улуг-Хемского кожууна"</t>
  </si>
  <si>
    <t>1300078100</t>
  </si>
  <si>
    <t>Реализация мероприятий программы "Укрепление гражданского единства и национально-культурного развития народов в Улуг-Хемском кожууне Республики Тыва"</t>
  </si>
  <si>
    <t>1300000000</t>
  </si>
  <si>
    <t>Муниципальная программа "Укрепление гражданского единства и национально-культурного развития народов в Улуг-Хемском кожууне Республики Тыва"</t>
  </si>
  <si>
    <t>1200078100</t>
  </si>
  <si>
    <t>Реализация мероприятий программы "Молодежь Улуг-Хемского кожууна"</t>
  </si>
  <si>
    <t>1200000000</t>
  </si>
  <si>
    <t>Муниципальная программа "Молодежь Улуг-Хемского кожууна"</t>
  </si>
  <si>
    <t>06500L5760</t>
  </si>
  <si>
    <t>Реализация мероприятий по государственной программе "Комплексное развитие сельских территорий</t>
  </si>
  <si>
    <t>Благоустройство</t>
  </si>
  <si>
    <t>1900075080</t>
  </si>
  <si>
    <t>Обеспечение специализированной коммунальной техникой предприятий жилищно-коммунального комплекса Республики Тыва</t>
  </si>
  <si>
    <t>Коммунальное хозяйство</t>
  </si>
  <si>
    <t>414</t>
  </si>
  <si>
    <t>Бюджетные инвестиции в объекты капитального строительства государственной (муниципальной) собственности</t>
  </si>
  <si>
    <t>410</t>
  </si>
  <si>
    <t>Бюджетные инвестиции</t>
  </si>
  <si>
    <t>400</t>
  </si>
  <si>
    <t>Капитальные вложения в объекты государственной (муниципальной) собственности</t>
  </si>
  <si>
    <t>Жилищное хозяйство</t>
  </si>
  <si>
    <t>ЖИЛИЩНО-КОММУНАЛЬНОЕ ХОЗЯЙСТВО</t>
  </si>
  <si>
    <t>2610000190</t>
  </si>
  <si>
    <t>Реализация мероприятий муниципальной программы "Обеспечение деятельности органов местного самоуправления"</t>
  </si>
  <si>
    <t>2610000000</t>
  </si>
  <si>
    <t>2600000000</t>
  </si>
  <si>
    <t>Муниципальная программа "Обеспечение деятельности органов местного самоуправления"</t>
  </si>
  <si>
    <t>540</t>
  </si>
  <si>
    <t>2500078100</t>
  </si>
  <si>
    <t>Иные межбюджетные трансферты</t>
  </si>
  <si>
    <t>500</t>
  </si>
  <si>
    <t>Межбюджетные трансферты</t>
  </si>
  <si>
    <t>Реализация мероприятий муниципальной программы "Обеспечение деятельности в области строительства, архитектуры и градостроительства на территории Улуг-Хемского кожууна"</t>
  </si>
  <si>
    <t>2500070310</t>
  </si>
  <si>
    <t>Субсидии на корректировку генеральных планов муниципальных образований</t>
  </si>
  <si>
    <t>2500000000</t>
  </si>
  <si>
    <t>Муниципальная программа "Обеспечение деятельности в области строительства, архитектуры и градостроительства на территории Улуг-Хемского кожууна"</t>
  </si>
  <si>
    <t>0330000000</t>
  </si>
  <si>
    <t>Подпрограмма "Повышение качества управления муниципальным имуществом и земельными участками"</t>
  </si>
  <si>
    <t>0300000000</t>
  </si>
  <si>
    <t>Муниципальная  программа "Создание условий для устойчивого экономического развития"</t>
  </si>
  <si>
    <t>0330078100</t>
  </si>
  <si>
    <t>Реализации мероприятий программы "Повышение качества управления муниципальным имуществом и земельными участками"</t>
  </si>
  <si>
    <t>Другие вопросы в области национальной экономики</t>
  </si>
  <si>
    <t>1100078100</t>
  </si>
  <si>
    <t>Реализация мероприятий программы "Повышение безопасности дорожного движения"</t>
  </si>
  <si>
    <t>1100000000</t>
  </si>
  <si>
    <t>Муниципальная программа "Повышение безопасности дорожного движения"</t>
  </si>
  <si>
    <t>Дорожное хозяйство (дорожные фонды)</t>
  </si>
  <si>
    <t>Субсидии на оказание финансовой поддержки при исполнении расходных обязательств, связанных с реализацией губернаторского проекта "Новая жизнь" ("Чаа-Сорук")</t>
  </si>
  <si>
    <t>0320078100</t>
  </si>
  <si>
    <t>Реализация мероприятий подпрограммы "Улучшение инвестиционной привлекательности в Улуг-Хемском кожууне"</t>
  </si>
  <si>
    <t>0320000000</t>
  </si>
  <si>
    <t>Подпрограмма "Улучшение инвестиционной привлекательности в Улуг-Хемском кожууне"</t>
  </si>
  <si>
    <t>0310078100</t>
  </si>
  <si>
    <t>Реализация мероприятий подпрограммы "Развитие малого и среднего предпринимательства"</t>
  </si>
  <si>
    <t>0310000000</t>
  </si>
  <si>
    <t>Подпрограмма "Развитие малого и среднего предпринимательства"</t>
  </si>
  <si>
    <t>Общеэкономические вопросы</t>
  </si>
  <si>
    <t>Другие вопросы в области национальной безопасности и правоохранительной деятельности</t>
  </si>
  <si>
    <t>0710000000</t>
  </si>
  <si>
    <t>Функционирование деятельности ЕДДС</t>
  </si>
  <si>
    <t>0700000000</t>
  </si>
  <si>
    <t>Муниципальная программа " Обеспечение мероприятий в области гражданской обороны, предупреждения и ликвидации чрезвычайных ситуаций, пожарной безопасности и безопасности людей на водных объектах, совершенствование ЕДДС  Улуг-Хемского кожууна"</t>
  </si>
  <si>
    <t>0700078100</t>
  </si>
  <si>
    <t>Реализация мероприятий программы " Обеспечение мероприятий в области гражданской обороны, предупреждения и ликвидации чрезвычайных ситуаций, пожарной безопасности и безопасности людей на водных объектах, совершенствование ЕДДС  Улуг-Хемского кожууна"</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</si>
  <si>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</si>
  <si>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</si>
  <si>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7720000000</t>
  </si>
  <si>
    <t>Расходы на выплаты по оплате труда работников органов местного самоуправления</t>
  </si>
  <si>
    <t>7700000000</t>
  </si>
  <si>
    <t>Функционирование деятельности органов местного самоуправления</t>
  </si>
  <si>
    <t>2800054690</t>
  </si>
  <si>
    <t>Субвенции на проведение Всероссийской переписи населения 2020 года</t>
  </si>
  <si>
    <t>2800000000</t>
  </si>
  <si>
    <t>1800078100</t>
  </si>
  <si>
    <t>Реализация мероприятий муниципальной программы "Развитие архивного дела на территории Улуг-Хемского кожууна"</t>
  </si>
  <si>
    <t>1800000000</t>
  </si>
  <si>
    <t>Муниципальная программа "Развитие архивного дела на территории Улуг-Хемского кожууна"</t>
  </si>
  <si>
    <t>Обеспечение деятельности административной комиссии</t>
  </si>
  <si>
    <t>Другие общегосударственные вопросы</t>
  </si>
  <si>
    <t>870</t>
  </si>
  <si>
    <t>7800000300</t>
  </si>
  <si>
    <t>Резервные средства</t>
  </si>
  <si>
    <t>Резервные  фонды</t>
  </si>
  <si>
    <t>7800000000</t>
  </si>
  <si>
    <t>Резервные фонды</t>
  </si>
  <si>
    <t>9100051200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</si>
  <si>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</si>
  <si>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9100000000</t>
  </si>
  <si>
    <t>Обеспечение деятельности органов юстиции</t>
  </si>
  <si>
    <t>Судебная система</t>
  </si>
  <si>
    <t>7760000000</t>
  </si>
  <si>
    <t>7720075020</t>
  </si>
  <si>
    <t>7720002190</t>
  </si>
  <si>
    <t>7720000190</t>
  </si>
  <si>
    <t>1000078100</t>
  </si>
  <si>
    <t>Реализация мероприятий программы "Обучение, переподготовка, повышение квалификации для муниципальных служащих администрации Улуг-Хемского кожууна Республики Тыва на 2019-2021 годы"</t>
  </si>
  <si>
    <t>1000000000</t>
  </si>
  <si>
    <t>Муниципальная программа "Обучение, переподготовка, повышение квалификации для муниципальных служащих и резерва кадров администрации Улуг-Хемского кожууна Республики Тыва"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</si>
  <si>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</si>
  <si>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7710000000</t>
  </si>
  <si>
    <t>Функционирование высшего должностного лица субъекта Российской Федерации и муниципального образования</t>
  </si>
  <si>
    <t>ОБЩЕГОСУДАРСТВЕННЫЕ ВОПРОСЫ</t>
  </si>
  <si>
    <t>Администрация муниципального района "Улуг-Хемский кожуун Республики Тыва"</t>
  </si>
  <si>
    <t>8800075060</t>
  </si>
  <si>
    <t>Иные межбюджетные трансферты на оплату коммунальных услуг труднодоступным из средств Республиканского бюджета</t>
  </si>
  <si>
    <t>8800075020</t>
  </si>
  <si>
    <t>Иные межбюджетные трансферты бюджетам  поселений на финансирование расходов на оплату коммунальных услуг из средств республиканского бюджета</t>
  </si>
  <si>
    <t>8800000000</t>
  </si>
  <si>
    <t>Непрограммные расходы по предоставлению межбюджетных трансфертов</t>
  </si>
  <si>
    <t>8800003590</t>
  </si>
  <si>
    <t>Иные межбюджетные трансферты на оплату коммунальных услуг труднодоступным из средств местного бюджета</t>
  </si>
  <si>
    <t>8800002590</t>
  </si>
  <si>
    <t>Иные межбюджетные трансферты на оплату коммунальных услуг из средств местного бюджета</t>
  </si>
  <si>
    <t>Прочие межбюджетные трансферты общего характера</t>
  </si>
  <si>
    <t>511</t>
  </si>
  <si>
    <t>8800076010</t>
  </si>
  <si>
    <t>Дотации на выравнивание бюджетной обеспеченности</t>
  </si>
  <si>
    <t>510</t>
  </si>
  <si>
    <t>Дотации</t>
  </si>
  <si>
    <t>Предоставление дотаций поселениям Республики Тыва за счет средств республиканского бюджета Республики Тыва"</t>
  </si>
  <si>
    <t>8800001590</t>
  </si>
  <si>
    <t>Дотации поселениям из налоговых и неналоговых доходов кожууна на расходы на выплаты по оплате труда</t>
  </si>
  <si>
    <t>8800000590</t>
  </si>
  <si>
    <t>Дотации поселениям из налоговых и неналоговых доходов кожууна на прочие расходы</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</si>
  <si>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</si>
  <si>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</si>
  <si>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880F255550</t>
  </si>
  <si>
    <t>521</t>
  </si>
  <si>
    <t>Субсидии, за исключением субсидий на софинансирование капитальных вложений в объекты государственной (муниципальной) собственности</t>
  </si>
  <si>
    <t>520</t>
  </si>
  <si>
    <t>Субсидии</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</si>
  <si>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t>
  </si>
  <si>
    <t>530</t>
  </si>
  <si>
    <t>8800076140</t>
  </si>
  <si>
    <t>Субвенции</t>
  </si>
  <si>
    <t>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t>
  </si>
  <si>
    <t>9900051180</t>
  </si>
  <si>
    <t>Осуществление первичного воинского учета на территориях, где отсутствуют военные комиссариаты</t>
  </si>
  <si>
    <t>9900000000</t>
  </si>
  <si>
    <t>Непрограммные расходы на реализацию переданных полномочий Российской Федерации</t>
  </si>
  <si>
    <t>Мобилизационная и вневойсковая подготовка</t>
  </si>
  <si>
    <t>НАЦИОНАЛЬНАЯ ОБОРОНА</t>
  </si>
  <si>
    <t>8800076050</t>
  </si>
  <si>
    <t>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t>
  </si>
  <si>
    <t>2700099990</t>
  </si>
  <si>
    <t>Выполнение других обязательств кожууна</t>
  </si>
  <si>
    <t>2700000000</t>
  </si>
  <si>
    <t>Обеспечение деятельности учреждений</t>
  </si>
  <si>
    <t>0910000000</t>
  </si>
  <si>
    <t>Обеспечение деятельности финансового органа</t>
  </si>
  <si>
    <t>0900000000</t>
  </si>
  <si>
    <t>Непрограммное направление расходов в области управления муниципальными финансами</t>
  </si>
  <si>
    <t>0910000190</t>
  </si>
  <si>
    <t>Обеспечение  выполнения  функций   органами  местного  самоуправления</t>
  </si>
  <si>
    <t>Обеспечение деятельности финансовых, налоговых и таможенных органов и органов финансового (финансово-бюджетного) надзора</t>
  </si>
  <si>
    <t>Финансовое управление муниципального района "Улуг-Хемский кожуун Республики Тыва"</t>
  </si>
  <si>
    <t>321</t>
  </si>
  <si>
    <t>2300078100</t>
  </si>
  <si>
    <t>Пособия, компенсации и иные социальные выплаты гражданам, кроме публичных нормативных обязательств</t>
  </si>
  <si>
    <t>Реализация мероприятий муниципальной комплексной программы по преодолению бедности в Улуг-Хемском кожууне Республики Тыва на 2019-2024гг</t>
  </si>
  <si>
    <t>2300000000</t>
  </si>
  <si>
    <t>Муниципальная комплексная программа по преодолению бедности в Улуг-Хемском кожууне Республики Тыва на 2019-2024гг</t>
  </si>
  <si>
    <t>2000078100</t>
  </si>
  <si>
    <t>Реализация мероприятий муниципальной программы "Доступная среда" на 2019-2021 годы</t>
  </si>
  <si>
    <t>2000000000</t>
  </si>
  <si>
    <t>Муниципальная программа "Доступная среда" на 2019-2021 годы</t>
  </si>
  <si>
    <t>0150076040</t>
  </si>
  <si>
    <t>Обеспечение выполнения передаваемых  государственных полномочий в соответствии с действующим законодательством по расчету  прдоставления жилищных субсидий  гражданам</t>
  </si>
  <si>
    <t>0150070010</t>
  </si>
  <si>
    <t>Расходы на выплаты по оплате  труда из дотации на выравнивание</t>
  </si>
  <si>
    <t>0150000000</t>
  </si>
  <si>
    <t>Подпрограмма "Создание условий для реализации программы на 2018-2020 годы"</t>
  </si>
  <si>
    <t>0100000000</t>
  </si>
  <si>
    <t>Муниципальная  программа "Социальная поддержка граждан Улуг-Хемского  кожууна"</t>
  </si>
  <si>
    <t>0150000190</t>
  </si>
  <si>
    <t>0120078100</t>
  </si>
  <si>
    <t>Мероприятия  в  сфере  социальной  политики</t>
  </si>
  <si>
    <t>0120000000</t>
  </si>
  <si>
    <t>Подпрограмма "Укрепление института семьи в Улуг-Хемском кожууне на 2018-2020 годы"</t>
  </si>
  <si>
    <t>0110078100</t>
  </si>
  <si>
    <t>Мероприятия в сфере социальной политики</t>
  </si>
  <si>
    <t>0110000000</t>
  </si>
  <si>
    <t>Подпрограмма "Социальная поддержка старшего поколения, ветеранов и инвалидов, иных категорий граждан"</t>
  </si>
  <si>
    <t>Другие вопросы в области социальной политики</t>
  </si>
  <si>
    <t>230P155730</t>
  </si>
  <si>
    <t>Субвенции на выполнение полномочий Российской Федерации по осуществлению ежемесячной выплаты в связи с рождением (усыновлением) первого ребенка</t>
  </si>
  <si>
    <t>230P150840</t>
  </si>
  <si>
    <t>Субвенции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</si>
  <si>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23000L3020</t>
  </si>
  <si>
    <t>Субвенции на осуществление ежемесячных выплат на детей в возрасте от трех до семи лет включительно</t>
  </si>
  <si>
    <t>0110076070</t>
  </si>
  <si>
    <t>Ежемесячное пособие на ребенка</t>
  </si>
  <si>
    <t>0110053800</t>
  </si>
  <si>
    <t>Субвенции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</si>
  <si>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01100L4620</t>
  </si>
  <si>
    <t>Компенсация отдельным категориям граждан оплаты взноса на капитальный ремонт общего имущества в многоквартирном доме</t>
  </si>
  <si>
    <t>0110076200</t>
  </si>
  <si>
    <t>Оказание материальной помощи гражданам</t>
  </si>
  <si>
    <t>0110076120</t>
  </si>
  <si>
    <t>Субвенции на реализацию Закона Республики Тыва "О погребении и похоронном деле в Республике Тыва"</t>
  </si>
  <si>
    <t>0110076110</t>
  </si>
  <si>
    <t>Обеспечение равной доступности услуг общественного транспорта для отдельных категорий  граждан</t>
  </si>
  <si>
    <t>0110076080</t>
  </si>
  <si>
    <t>Обеспечение мер  социальной поддержки реабилитированных лиц и лиц, признанных пострадавшими от политических репрессий</t>
  </si>
  <si>
    <t>0110076060</t>
  </si>
  <si>
    <t>Обеспечение мер социальной поддержки ветеранов труда и тружеников тыла</t>
  </si>
  <si>
    <t>0110076030</t>
  </si>
  <si>
    <t>Предоставление гражданам субсидий на оплату жилого помещения и коммунальных  услуг</t>
  </si>
  <si>
    <t>0110052500</t>
  </si>
  <si>
    <t>Субвенции на оплату жилищно-коммунальных услуг отдельным категориям граждан</t>
  </si>
  <si>
    <t>312</t>
  </si>
  <si>
    <t>0110076300</t>
  </si>
  <si>
    <t>Иные пенсии, социальные доплаты к пенсиям</t>
  </si>
  <si>
    <t>Доплата к госпенсии муниципальных служащих</t>
  </si>
  <si>
    <t>Пенсионное обеспечение</t>
  </si>
  <si>
    <t>Управление труда и социального развития Улуг-Хемского кожууна Республики Тыва</t>
  </si>
  <si>
    <t>7750070010</t>
  </si>
  <si>
    <t>7750000000</t>
  </si>
  <si>
    <t>7750000190</t>
  </si>
  <si>
    <t>Контрольно-счетная палата Улуг-Хемского  кожууна</t>
  </si>
  <si>
    <t>7740070010</t>
  </si>
  <si>
    <t>7740000000</t>
  </si>
  <si>
    <t>Расходы на выплаты по оплате труда работников местного самоуправления</t>
  </si>
  <si>
    <t>7730070010</t>
  </si>
  <si>
    <t>7730000000</t>
  </si>
  <si>
    <t>Расходы на выплаты по оплате труда работников местного самоупарвления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</si>
  <si>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</si>
  <si>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Хурал Представителей Улуг-Хемского кожууна</t>
  </si>
  <si>
    <t>% исполнения</t>
  </si>
  <si>
    <t>Сумма</t>
  </si>
  <si>
    <t>ПР</t>
  </si>
  <si>
    <t>РЗ</t>
  </si>
  <si>
    <t>ГЛАВА</t>
  </si>
  <si>
    <t>Наименование</t>
  </si>
  <si>
    <t>Приложение 3</t>
  </si>
  <si>
    <t>муниципального района Улуг-Хемский кожуун Республики Тыва</t>
  </si>
  <si>
    <t xml:space="preserve">«Об утверждении отчета об исполнении кожуунного  бюджета </t>
  </si>
  <si>
    <t>муниципального района "Улуг-Хемский  кожуун Республики Тыва"</t>
  </si>
  <si>
    <t>по разделам, подразделам, целевым статьям, группам видов расходов классификации расходов кожуунного бюджета муниципального района "Улуг-Хемский кожун Республики Тыва"</t>
  </si>
  <si>
    <t>(тыс. руб)</t>
  </si>
  <si>
    <t xml:space="preserve">от "____"________________2021 г.  №____      </t>
  </si>
  <si>
    <t>Приложение 4</t>
  </si>
  <si>
    <t>Приложение 5</t>
  </si>
  <si>
    <t>тыс. руб</t>
  </si>
  <si>
    <t>Приложение 1</t>
  </si>
  <si>
    <t>Исполнение по источникам</t>
  </si>
  <si>
    <t>финансирования дефицита кожуунного  бюджета  муниципального района</t>
  </si>
  <si>
    <t>код</t>
  </si>
  <si>
    <t xml:space="preserve">Всего источников финансирования дефицита бюджета </t>
  </si>
  <si>
    <t>-</t>
  </si>
  <si>
    <t>в том числе</t>
  </si>
  <si>
    <t>Получение  бюджетных  кредитов  от  других  бюджетов  бюджетной  системы  Российской  Федерации    в  валюте  Российской  Федерации</t>
  </si>
  <si>
    <t>000 01 01 00 00 00 0000 700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</si>
  <si>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</si>
  <si>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000 01 01 00 00 05 0000 710</t>
  </si>
  <si>
    <t>Погашение  бюджетных  кредитов, полученных  от других  бюджетов  бюджетной  системы  Российской  Федерации  в  валюте  Российской  Федерации</t>
  </si>
  <si>
    <t>000 01 01 00 00 00 0000 800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</si>
  <si>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</si>
  <si>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000 01 01 00 00 05 0000 810</t>
  </si>
  <si>
    <t>Изменение остатков средств</t>
  </si>
  <si>
    <t>000 01 00 00 00 00 0000 000</t>
  </si>
  <si>
    <t>Изменение остатков средств на счетах по учету средств бюджетов</t>
  </si>
  <si>
    <t>000 01 05 00 00 00 0000 000</t>
  </si>
  <si>
    <t>Поступления доходов в кожуунный бюджет муниципального района</t>
  </si>
  <si>
    <t>(тыс. руб.)</t>
  </si>
  <si>
    <t>Коды бюджетной классификации  Республики Тыва</t>
  </si>
  <si>
    <t xml:space="preserve">      Наименование доходов </t>
  </si>
  <si>
    <t xml:space="preserve">ИТОГО ДОХОДОВ </t>
  </si>
  <si>
    <t>1 00 00000 00 0000 000</t>
  </si>
  <si>
    <t>НАЛОГОВЫЕ И НЕНАЛОГОВЫЕ ДОХОДЫ</t>
  </si>
  <si>
    <t>1 01 00000 00 0000 000</t>
  </si>
  <si>
    <t>НАЛОГИ НА ПРИБЫЛЬ,  ДОХОДЫ</t>
  </si>
  <si>
    <t xml:space="preserve">1 01 02000 01 0000 110 </t>
  </si>
  <si>
    <t>Налог на доходы физических лиц</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</si>
  <si>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</si>
  <si>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</si>
  <si>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</si>
  <si>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</si>
  <si>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 xml:space="preserve"> 1 05 00000 00 0000 000</t>
  </si>
  <si>
    <t>НАЛОГИ НА СОВОКУПНЫЙ ДОХОД</t>
  </si>
  <si>
    <t>1 05 01000 00 0000 110</t>
  </si>
  <si>
    <t>Налог, взимаемый в связи с применением упрощенной системы налогообложения</t>
  </si>
  <si>
    <t>1 05 03000 01 0000 110</t>
  </si>
  <si>
    <t>Единый сельскохозяйственный налог</t>
  </si>
  <si>
    <t>1 05 04000 02 0000 110</t>
  </si>
  <si>
    <t>Налог, взимаемый в связи с применением патентной системы налогообложения</t>
  </si>
  <si>
    <t>1 06 00000 00 0000 000</t>
  </si>
  <si>
    <t>НАЛОГИ НА ИМУЩЕСТВО</t>
  </si>
  <si>
    <t>1 06 020000 20000 110</t>
  </si>
  <si>
    <t>Налог на имущество организаций</t>
  </si>
  <si>
    <t>1 08 00000 00 0000 000</t>
  </si>
  <si>
    <t>ГОСУДАРСТВЕННАЯ ПОШЛИНА</t>
  </si>
  <si>
    <t xml:space="preserve"> 1 11 00000 00 0000 000</t>
  </si>
  <si>
    <t>ДОХОДЫ ОТ ИСПОЛЬЗОВАНИЯ ИМУЩЕСТВА, НАХОДЯЩЕГОСЯ В ГОСУДАРСТВЕННОЙ И МУНИЦИПАЛЬНОЙ СОБСТВЕННОСТИ</t>
  </si>
  <si>
    <t xml:space="preserve"> 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</si>
  <si>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</si>
  <si>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</si>
  <si>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</si>
  <si>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 1 12 00000 00 0000 000</t>
  </si>
  <si>
    <t>ПЛАТЕЖИ ПРИ ПОЛЬЗОВАНИИ ПРИРОДНЫМИ РЕСУРСАМИ</t>
  </si>
  <si>
    <t xml:space="preserve"> 1 12 01000 01 0000 120</t>
  </si>
  <si>
    <t>Плата за негативное воздействие на окружающую среду</t>
  </si>
  <si>
    <t xml:space="preserve"> 1 14 00000 00 0000 000</t>
  </si>
  <si>
    <t>ДОХОДЫ ОТ ПРОДАЖИ МАТЕРИАЛЬНЫХ И НЕМАТЕРИАЛЬНЫХ АКТИВОВ</t>
  </si>
  <si>
    <t xml:space="preserve"> 1 14 06020 00 0000 430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</si>
  <si>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</si>
  <si>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1 16 00000 00 0000 000</t>
  </si>
  <si>
    <t>ШТРАФЫ, САНКЦИИ, ВОЗМЕЩЕНИЕ УЩЕРБА</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</si>
  <si>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</si>
  <si>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</si>
  <si>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</si>
  <si>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</si>
  <si>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</si>
  <si>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Федерации</t>
  </si>
  <si>
    <t>2 02 15001  05 0000 150</t>
  </si>
  <si>
    <t xml:space="preserve">Дотации на выравнивание бюджетной обеспеченности муниципальных районов (городских округов) Республики Тыва </t>
  </si>
  <si>
    <t>2 02 15002 05 0000 150</t>
  </si>
  <si>
    <t xml:space="preserve">Дотации на поддержку мер по обеспечению сбалансированности бюджетов муниципальных районов (городских округов) Республики Тыва </t>
  </si>
  <si>
    <t>2 02 20000  00 0000 150</t>
  </si>
  <si>
    <t>Субсидии от других бюджетов бюджетной системы</t>
  </si>
  <si>
    <t>2 02 29999 05 0000 150</t>
  </si>
  <si>
    <t>Субсидии на долевое финансирование расходов на оплату коммунальных услуг (в отношении расходов по оплате электрической и тепловой энергии, водоснабжения), приобретение котельно-печного топлива для казенных, бюджетных и автономных учреждений (с учетом доставки и услуг поставщика)</t>
  </si>
  <si>
    <t xml:space="preserve">Субсидии на закупку и доставку угля для казенных, бюджетных и автономных учреждений расположенных в труднодоступных населенных пунктах </t>
  </si>
  <si>
    <t>Субсидии на обеспечение специализированной коммунальной техникой предприятий жилищно-коммунального комплекса</t>
  </si>
  <si>
    <t>2 02 25097 05 0000 150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</si>
  <si>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</si>
  <si>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2 02 25576 05 0000 150</t>
  </si>
  <si>
    <t>Субсидии на реализацию мероприятий по благоустройству сельских территорий</t>
  </si>
  <si>
    <t>2 02 27576 05 0000 150</t>
  </si>
  <si>
    <t>Субсидии на реализацию мероприятий по строительству или приобретению жилья по договорам найма жилого помещения</t>
  </si>
  <si>
    <t xml:space="preserve">2 02 25497 05 0000 150 </t>
  </si>
  <si>
    <t>Субсидии на реализацию мероприятий по обеспечению жильем молодых семей</t>
  </si>
  <si>
    <t>2 02 25555 05 0000 150</t>
  </si>
  <si>
    <t xml:space="preserve">Субсидии бюджетам муниципальных районов на реализацию программ формирования современной городской среды </t>
  </si>
  <si>
    <t>2 02 25304 05 0000 150</t>
  </si>
  <si>
    <t xml:space="preserve">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</si>
  <si>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202 30000 00 0000 150</t>
  </si>
  <si>
    <t>Субвенции бюджетам бюджетной системы Российской Федерации</t>
  </si>
  <si>
    <t>2 02 30024 05 0000 150</t>
  </si>
  <si>
    <t xml:space="preserve">Субвенции на реализацию Закона Республики Тыва «О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обеспечение дополнительного образования детей в муниципальных общеобразовательных организациях» </t>
  </si>
  <si>
    <t>Субвенции на реализацию Закона Республики Тыва "О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t>
  </si>
  <si>
    <t>Субвенции на реализацию дошкольных образовательных учреждений</t>
  </si>
  <si>
    <t>2 02 35302 05 0000 150</t>
  </si>
  <si>
    <t>Субвенции бюджетам муниципальных районов на осуществление ежемесячных выплат на детей в возрасте от трех до семи лет включительно</t>
  </si>
  <si>
    <t>субвенции на осуществление  государственных  полномочий  по установлению  запрета на  розничную  продажу  алкогольной  продукции  в  Республике  Тыва</t>
  </si>
  <si>
    <t xml:space="preserve">Субвенции на реализацию Закона Республики Тыва «О мерах социальной поддержки ветеранов труда и труженников тыла» </t>
  </si>
  <si>
    <t xml:space="preserve">Субвенции на реализацию Закона Республики Тыва "О порядке назначения и выплаты ежемесячного пособия на ребенка" </t>
  </si>
  <si>
    <t>2 02 30013 05 0000 150</t>
  </si>
  <si>
    <t>Субвенции бюджетам муниципальных районов на обеспечение мер социальной поддержки реабилитированных лиц и лиц, признанных пострадавшими от политических репрессий</t>
  </si>
  <si>
    <t>2 02 35250 05 0000 150</t>
  </si>
  <si>
    <t xml:space="preserve">Субвенции на компенсацию расходов на оплату жилых помещений, отопления и освещения педагогическим работникам, проживающими и работающим в сельской местности </t>
  </si>
  <si>
    <t>Субвенции на реализацию Закона Республики Тыва «О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t>
  </si>
  <si>
    <t>2 02 35118 05 0000 150</t>
  </si>
  <si>
    <t>Субвенции бюджетам муниципальных районов на осуществление первичного воинского учета на территориях, где отсутствуют военные комиссариаты</t>
  </si>
  <si>
    <t>2 02 35120 05 0000 151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</si>
  <si>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</si>
  <si>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Субвенции на реализацию полномочий по назначению и выплате компенсации части  родительской платы за содержание ребенка в государственных, муниципальных образовательных организациях, реализующих основную общеобразовательную программу дошкольного образования </t>
  </si>
  <si>
    <t>2 02 30022 05 0000 150</t>
  </si>
  <si>
    <t>Субвенции бюджетам муниципальных районов на предоставление гражданам субсидий на оплату жилого помещения и коммунальных услуг</t>
  </si>
  <si>
    <t>Субвенции на  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t>
  </si>
  <si>
    <t>2 02 35380 05 0000 150</t>
  </si>
  <si>
    <t>Субвенции бюджетам муниципальных районов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</si>
  <si>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 xml:space="preserve">Субвенции на обеспечение равной доступности услуг общественного транспорта  для отдельных категорий граждан </t>
  </si>
  <si>
    <t xml:space="preserve">Субвенции на осуществление переданных полномочий по образованию и организации деятельности комиссий по делам несовершеннолетних </t>
  </si>
  <si>
    <t>субвенции на осуществление государственных полномочий по созданию, организации и обеспечению деятельности административных комиссий</t>
  </si>
  <si>
    <t>субвенции на реализацию Закона РТ "О погребении и похоронном деле в РТ"</t>
  </si>
  <si>
    <t>2 02 35573 05 0000 150</t>
  </si>
  <si>
    <t xml:space="preserve">Субвенции  на выплату ежемесячных пособий на первого ребенка, рожденного с 1 января 2018., в соответствии с Федеральным законом от 28.12.2017 №418-ФЗ «О ежемесячных выплатах семьям, имеющим детей» </t>
  </si>
  <si>
    <t>2 02 35084 05 0000 150</t>
  </si>
  <si>
    <t>Субвенции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</si>
  <si>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2 02 35462 05 0000 150</t>
  </si>
  <si>
    <t>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t>
  </si>
  <si>
    <t xml:space="preserve">Субвенции на организацию отдыха и оздоровления детей </t>
  </si>
  <si>
    <t>2 02 35469 05 0000 150</t>
  </si>
  <si>
    <t>Субвенции  на осуществление государственных полномочий по подготовке и проведению Всероссийской переписи населения 2020 года на территории Республики Тыва</t>
  </si>
  <si>
    <t>2 02 40000 00 0000 150</t>
  </si>
  <si>
    <t>Иные  межбюджетные  трансферты</t>
  </si>
  <si>
    <t>2 19 00000 00 0000 000</t>
  </si>
  <si>
    <t>ВОЗВРАТ ОСТАТКОВ СУБСИДИЙ, СУБВЕНЦИЙ И ИНЫХ МЕЖБЮДЖЕТНЫХ ТРАНСФЕРТОВ, ИМЕЮЩИХ ЦЕЛЕВОЕ НАЗНАЧЕНИЕ, ПРОШЛЫХ ЛЕТ</t>
  </si>
  <si>
    <t>2 19 35250 05 0000 150</t>
  </si>
  <si>
    <t>Возврат остатков субвенций на оплату жилищно-коммунальных услуг отдельным категориям граждан из бюджетов муниципальных районов</t>
  </si>
  <si>
    <t>2 19 60010 05 0000 150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</si>
  <si>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</si>
  <si>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Приложение 2</t>
  </si>
  <si>
    <t>2 02 45303 05 0000 150</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</si>
  <si>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на 2021 год</t>
  </si>
  <si>
    <t>Приложение 14</t>
  </si>
  <si>
    <t>№ п/п</t>
  </si>
  <si>
    <t>Наименование   поселений</t>
  </si>
  <si>
    <t>Сельское поселение сумон Арыскан</t>
  </si>
  <si>
    <t>Сельское поселение сумон Арыг-Узю</t>
  </si>
  <si>
    <t>Сельское поселение сумон Ийи-Тал</t>
  </si>
  <si>
    <t>Сельское поселение сумон Иштии-Хем</t>
  </si>
  <si>
    <t>Сельское поселение сумон Арыг-Бажы</t>
  </si>
  <si>
    <t>Сельское поселение сумон Торгалыг</t>
  </si>
  <si>
    <t>Сельское поселение сумон Хайыракан</t>
  </si>
  <si>
    <t>Сельское поселение сумон Чааты</t>
  </si>
  <si>
    <t>Сельское поселение сумон Эйлиг-Хем</t>
  </si>
  <si>
    <t>Итого</t>
  </si>
  <si>
    <t>Город Шагонар</t>
  </si>
  <si>
    <t>(тыс.руб)</t>
  </si>
  <si>
    <t>Приложение 6</t>
  </si>
  <si>
    <t>Приложение 7</t>
  </si>
  <si>
    <t>Исполнение</t>
  </si>
  <si>
    <t xml:space="preserve">Сумма </t>
  </si>
  <si>
    <t>Приложение 8</t>
  </si>
  <si>
    <t>Приложение 9</t>
  </si>
  <si>
    <t>Приложение 10</t>
  </si>
  <si>
    <t>Приложение 11</t>
  </si>
  <si>
    <t>Приложение 12</t>
  </si>
  <si>
    <t>Приложение 13</t>
  </si>
  <si>
    <t>от "____"________________2021 г.  №____</t>
  </si>
  <si>
    <t>Сумма с учетом изменений</t>
  </si>
  <si>
    <t>2 02 25519 05 0000 150</t>
  </si>
  <si>
    <t>Субсидии на реализацию мероприятий по государственной поддержке отрасли культуры</t>
  </si>
  <si>
    <t>2 02 20041 05 0000 150</t>
  </si>
  <si>
    <t>Субсидии на капитальный ремонт и ремонт автомобильных дорог общего пользования населенных пунктов за счет средств Дорожного фонда Республики Тыва</t>
  </si>
  <si>
    <t>2 02 49999 05 0000 150</t>
  </si>
  <si>
    <t>Иные межбюджетные трансферты на организацию бесплатного питания обучающихся, получающих начальное общее образование в государственных и муниципальных образовательных организациях</t>
  </si>
  <si>
    <t>Иные межбюджетные трансферты на 2021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Республики Тыва</t>
  </si>
  <si>
    <t>8800055490</t>
  </si>
  <si>
    <t>8800078100</t>
  </si>
  <si>
    <t>Реализация проекта "Народный картофель"</t>
  </si>
  <si>
    <t>0150055490</t>
  </si>
  <si>
    <t>Расходы на фонд оплаты труда ОМСУ (поощрение)</t>
  </si>
  <si>
    <t>0270055490</t>
  </si>
  <si>
    <t>021A255190</t>
  </si>
  <si>
    <t>Расходы на выплаты по оплате труда работникам из сбалансированности бюджета (рхо)</t>
  </si>
  <si>
    <t>0487070010</t>
  </si>
  <si>
    <t>Расходы на выплаты по оплате труда работникам из сбалансированности бюджета (цб)</t>
  </si>
  <si>
    <t>Расходы на выплаты по оплате труда работникам из сбалансированности бюджета (фк)</t>
  </si>
  <si>
    <t>0485070010</t>
  </si>
  <si>
    <t>Расходы на выплаты по оплате труда работникам из сбалансированности бюджета (орг)</t>
  </si>
  <si>
    <t>Расходы на выплаты по оплате труда работникам из сбалансированности бюджета (восп)</t>
  </si>
  <si>
    <t>0483070010</t>
  </si>
  <si>
    <t>Расходы на выплаты по оплате труда работникам из сбалансированности бюджета (шк)</t>
  </si>
  <si>
    <t>0480055490</t>
  </si>
  <si>
    <t>0420075150</t>
  </si>
  <si>
    <t>Иные межбюджетные трансферты по организацию бесплатного питания отдельным категориям учащихся государственных и муниципальных образовательных учреждениях Республики тыва</t>
  </si>
  <si>
    <t>1100075050</t>
  </si>
  <si>
    <t>субсидии на капитальный ремонт и ремонт автомобильных дорог общего пользования населенных пунктов за счёт средств Дорожного фонда Республики Тыва</t>
  </si>
  <si>
    <t>0800075030</t>
  </si>
  <si>
    <t>0660055490</t>
  </si>
  <si>
    <t>0800055490</t>
  </si>
  <si>
    <t>880</t>
  </si>
  <si>
    <t>7700000200</t>
  </si>
  <si>
    <t>Специальные расходы</t>
  </si>
  <si>
    <t>Обеспечение проведения выборов и референдумов</t>
  </si>
  <si>
    <t>7750055490</t>
  </si>
  <si>
    <t>0910055490</t>
  </si>
  <si>
    <t>7720055490</t>
  </si>
  <si>
    <t>7740055490</t>
  </si>
  <si>
    <t>7730055490</t>
  </si>
  <si>
    <t>7710055490</t>
  </si>
  <si>
    <t>Исполнение бюджетных ассигнований за первое полугодие 2021 года</t>
  </si>
  <si>
    <t>за 1 полугодие 2021 года</t>
  </si>
  <si>
    <t>ИТОГО:</t>
  </si>
  <si>
    <t xml:space="preserve">к постановлению администрации </t>
  </si>
  <si>
    <t>"Улуг-Хемский кожуун Республики Тыва" за  первое полугодие 2021 года</t>
  </si>
  <si>
    <t>Исполнение бюджетных ассигнований за первое полугодие 2021 года по разделам, подразделам, целевым статьям, группам видов расходов классификации расходов кожуунного бюджета муниципального района "Улуг-Хемский кожуун Республики Тыва"</t>
  </si>
  <si>
    <t>Исполнение бюджетных ассигнований по целевым статьям (муниципальным программам), группам видов расходов, разделам, подразделам классификации расходов кожуунного бюджета муниципального района "Улуг-Хемский кожуун Республики Тыва" за первое полугодие 2021 года</t>
  </si>
  <si>
    <t xml:space="preserve">дотаций на выравнивание бюджетной обеспеченности поселений из бюджета муниципального района «Улуг-Хемский кожуун Республики Тыва» за первое полугодие  2021  года </t>
  </si>
  <si>
    <t xml:space="preserve">субвенций  бюджетам сельских поселений на осуществление полномочий  по  первичному  воинскому учету на  территориях, где  отсутствуют  военные  комиссариаты за первое полугодие  2021  года </t>
  </si>
  <si>
    <t xml:space="preserve">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  за ппервое полугодие  2021  года </t>
  </si>
  <si>
    <t xml:space="preserve">субвенций на осуществление государственных  полномочий по установлению запрета на розничную продажу алкогольной  продукции  бюджетам   поселений  Тыва"  за первое полугодие  2021  года </t>
  </si>
  <si>
    <t xml:space="preserve">иных межбюджетных трансфертов на  долевое финансирование  расходов  на оплату коммунальных  услуг  бюджетам   поселений  за первое полугодие  2021  года </t>
  </si>
  <si>
    <t xml:space="preserve">иных межбюджетных трансфертов на ремонт и содержание автомобильных дорог общего пользования из дорожного фонда кожуунного бюджета муниципального района   "Улуг-Хемский кожуун Республики Тыва" бюджетам поселений  за первое полугодие  2021  года </t>
  </si>
  <si>
    <t xml:space="preserve">субсидии на финансирование расходных обязательств по формированию современной городской среды из  кожуунного бюджета муниципального района   "Улуг-Хемский кожуун Республики Тыва"  за первое полугодие  2021  года </t>
  </si>
  <si>
    <t xml:space="preserve">иных межбюджетных трансфертов на реализацию муниципальной программы "Комплексная программа развития систем жизнеобеспечения Улуг-Хемского кожууна Республики Тыва" из кожуунного бюджета муниципального района   "Улуг-Хемский кожуун Республики Тыва"  за первое полугодие  2021  года </t>
  </si>
  <si>
    <t>Приложение 15</t>
  </si>
  <si>
    <t>Приложение 16</t>
  </si>
  <si>
    <t>иных межбюджетных трансфертов на финансирование расходных обязательств по созданию "Гнезда орлят" из  кожуунного бюджета муниципального района   "Улуг-Хемский кожуун Республики Тыва"  за первое полугодие 2021 года</t>
  </si>
  <si>
    <t>Субсидии на обеспечение специализированной коммунальной техникой предприятий жилищно-коммунального комплекса из  кожуунного бюджета муниципального района   "Улуг-Хемский кожуун Республики Тыва"  за первое полугодие 2021 года</t>
  </si>
  <si>
    <t>Иных межбюджетных трансфертов на поощрение муниципальных управленческих команд за содействие достижению показателей деятельности органов исполнительной власти Республики Тыва  за первое полугодие 2021 года</t>
  </si>
  <si>
    <t>Доходы от оказания платных услуг и компенсации затрат государства</t>
  </si>
  <si>
    <t>Прочие доходы от компенсации затрат государства</t>
  </si>
  <si>
    <t>ед. налог на вмен.дох. для отд видов</t>
  </si>
  <si>
    <t>Невыясн-ые поступл-я, зачисл-ые в мест/б-ты</t>
  </si>
  <si>
    <t>1 17 00000 00 0000 000</t>
  </si>
  <si>
    <t>1 13 00000 00 0000 000</t>
  </si>
  <si>
    <t>1 05 02000 00 0000 110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</si>
</sst>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0.00;[Red]\-#,##0.00;0.00"/>
    <numFmt numFmtId="165" formatCode="000"/>
    <numFmt numFmtId="166" formatCode="0000"/>
    <numFmt numFmtId="167" formatCode="##0.0;[Red]\-##0.0;0.0"/>
    <numFmt numFmtId="168" formatCode="00;[Red]\-00;&quot;&quot;"/>
    <numFmt numFmtId="169" formatCode="000;[Red]\-000;&quot;&quot;"/>
    <numFmt numFmtId="170" formatCode="0000000;[Red]\-0000000;&quot;&quot;"/>
    <numFmt numFmtId="171" formatCode="0.0"/>
    <numFmt numFmtId="172" formatCode="[$-F800]dddd\,\ mmmm\ dd\,\ yyyy"/>
    <numFmt numFmtId="173" formatCode="#,##0.0"/>
    <numFmt numFmtId="174" formatCode="&quot;&quot;###,##0.00"/>
    <numFmt numFmtId="175" formatCode="#,##0_ ;[Red]\-#,##0\ "/>
    <numFmt numFmtId="176" formatCode="0.00000"/>
    <numFmt numFmtId="177" formatCode="0.0%"/>
    <numFmt numFmtId="178" formatCode="#,##0.0_ ;[Red]\-#,##0.0\ "/>
  </numFmts>
  <fonts count="33" x14ac:knownFonts="1">
    <font>
      <sz val="11"/>
      <color theme="1"/>
      <name val="Calibri"/>
      <family val="2"/>
      <charset val="204"/>
      <scheme val="minor"/>
    </font>
    <font>
      <sz val="11"/>
      <color theme="1"/>
      <name val="Calibri"/>
      <family val="2"/>
      <charset val="204"/>
      <scheme val="minor"/>
    </font>
    <font>
      <sz val="10"/>
      <name val="Arial"/>
      <charset val="204"/>
    </font>
    <font>
      <b/>
      <sz val="8"/>
      <name val="Times New Roman"/>
      <family val="1"/>
      <charset val="204"/>
    </font>
    <font>
      <b/>
      <sz val="10"/>
      <name val="Times New Roman"/>
      <family val="1"/>
      <charset val="204"/>
    </font>
    <font>
      <sz val="10"/>
      <name val="Times New Roman"/>
      <family val="1"/>
      <charset val="204"/>
    </font>
    <font>
      <sz val="8"/>
      <name val="Times New Roman"/>
      <family val="1"/>
      <charset val="204"/>
    </font>
    <font>
      <b/>
      <sz val="9"/>
      <name val="Times New Roman"/>
      <family val="1"/>
      <charset val="204"/>
    </font>
    <font>
      <b/>
      <i/>
      <sz val="8"/>
      <name val="Times New Roman"/>
      <family val="1"/>
      <charset val="204"/>
    </font>
    <font>
      <sz val="10"/>
      <name val="Arial"/>
      <family val="2"/>
      <charset val="204"/>
    </font>
    <font>
      <b/>
      <sz val="12"/>
      <name val="Times New Roman"/>
      <family val="1"/>
      <charset val="204"/>
    </font>
    <font>
      <sz val="10"/>
      <name val="Arial Cyr"/>
      <charset val="204"/>
    </font>
    <font>
      <sz val="9"/>
      <name val="Arial"/>
      <family val="2"/>
      <charset val="204"/>
    </font>
    <font>
      <sz val="12"/>
      <name val="Times New Roman"/>
      <family val="1"/>
      <charset val="204"/>
    </font>
    <font>
      <b/>
      <sz val="9"/>
      <name val="Arial"/>
      <family val="2"/>
      <charset val="204"/>
    </font>
    <font>
      <b/>
      <sz val="10"/>
      <name val="Arial"/>
      <family val="2"/>
      <charset val="204"/>
    </font>
    <font>
      <sz val="10"/>
      <color indexed="8"/>
      <name val="Times New Roman"/>
      <family val="1"/>
      <charset val="204"/>
    </font>
    <font>
      <sz val="10"/>
      <name val="Arial"/>
    </font>
    <font>
      <sz val="11"/>
      <name val="Times New Roman"/>
      <family val="1"/>
      <charset val="204"/>
    </font>
    <font>
      <b/>
      <sz val="10"/>
      <color indexed="8"/>
      <name val="Times New Roman"/>
      <family val="1"/>
      <charset val="204"/>
    </font>
    <font>
      <b/>
      <sz val="10"/>
      <color indexed="16"/>
      <name val="Times New Roman"/>
      <family val="1"/>
      <charset val="204"/>
    </font>
    <font>
      <sz val="11"/>
      <name val="Arial Cyr"/>
      <charset val="204"/>
    </font>
    <font>
      <b/>
      <sz val="10"/>
      <color rgb="FF000000"/>
      <name val="Times New Roman"/>
      <family val="1"/>
      <charset val="204"/>
    </font>
    <font>
      <sz val="9"/>
      <name val="Times New Roman"/>
      <family val="1"/>
      <charset val="204"/>
    </font>
    <font>
      <sz val="10"/>
      <name val="Times New Roman Cyr"/>
      <charset val="204"/>
    </font>
    <font>
      <sz val="14"/>
      <name val="Times New Roman"/>
      <family val="1"/>
      <charset val="204"/>
    </font>
    <font>
      <i/>
      <sz val="10"/>
      <name val="Arial"/>
      <family val="2"/>
      <charset val="204"/>
    </font>
    <font>
      <b/>
      <sz val="11"/>
      <name val="Times New Roman"/>
      <family val="1"/>
      <charset val="204"/>
    </font>
    <font>
      <sz val="11"/>
      <color theme="1"/>
      <name val="Times New Roman"/>
      <family val="1"/>
      <charset val="204"/>
    </font>
    <font>
      <b/>
      <sz val="11"/>
      <color theme="1"/>
      <name val="Times New Roman"/>
      <family val="1"/>
      <charset val="204"/>
    </font>
    <font>
      <i/>
      <sz val="10"/>
      <name val="Times New Roman"/>
      <family val="1"/>
      <charset val="204"/>
    </font>
    <font>
      <sz val="11"/>
      <name val="Arial"/>
      <family val="2"/>
      <charset val="204"/>
    </font>
    <font>
      <b/>
      <sz val="11"/>
      <name val="Arial"/>
      <family val="2"/>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0" fontId="2" fillId="0" borderId="0"/>
    <xf numFmtId="0" fontId="9" fillId="0" borderId="0"/>
    <xf numFmtId="0" fontId="9" fillId="0" borderId="0"/>
    <xf numFmtId="0" fontId="1"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11" fillId="0" borderId="0"/>
    <xf numFmtId="0" fontId="9" fillId="0" borderId="0"/>
    <xf numFmtId="0" fontId="9" fillId="0" borderId="0"/>
    <xf numFmtId="0" fontId="11" fillId="0" borderId="0"/>
  </cellStyleXfs>
  <cellXfs count="281">
    <xf numFmtId="0" fontId="0" fillId="0" borderId="0" xfId="0"/>
    <xf numFmtId="0" fontId="3" fillId="0" borderId="1" xfId="1" applyNumberFormat="1" applyFont="1" applyFill="1" applyBorder="1" applyAlignment="1" applyProtection="1">
      <alignment horizontal="center" vertical="center" wrapText="1"/>
      <protection hidden="1"/>
    </xf>
    <xf numFmtId="0" fontId="6" fillId="0" borderId="0" xfId="5" applyNumberFormat="1" applyFont="1" applyFill="1" applyAlignment="1" applyProtection="1">
      <alignment vertical="top" wrapText="1"/>
      <protection hidden="1"/>
    </xf>
    <xf numFmtId="0" fontId="6" fillId="0" borderId="0" xfId="5" applyNumberFormat="1" applyFont="1" applyFill="1" applyAlignment="1" applyProtection="1">
      <alignment vertical="top"/>
      <protection hidden="1"/>
    </xf>
    <xf numFmtId="0" fontId="3" fillId="0" borderId="0" xfId="5" applyNumberFormat="1" applyFont="1" applyFill="1" applyAlignment="1" applyProtection="1">
      <alignment horizontal="center" vertical="top" wrapText="1"/>
      <protection hidden="1"/>
    </xf>
    <xf numFmtId="0" fontId="6" fillId="0" borderId="0" xfId="5" applyNumberFormat="1" applyFont="1" applyFill="1" applyAlignment="1" applyProtection="1">
      <alignment horizontal="right" vertical="top" wrapText="1"/>
      <protection hidden="1"/>
    </xf>
    <xf numFmtId="0" fontId="3" fillId="0" borderId="0" xfId="14" applyNumberFormat="1" applyFont="1" applyFill="1" applyBorder="1" applyAlignment="1" applyProtection="1">
      <protection hidden="1"/>
    </xf>
    <xf numFmtId="0" fontId="5" fillId="0" borderId="0" xfId="14" applyFont="1" applyBorder="1" applyProtection="1">
      <protection hidden="1"/>
    </xf>
    <xf numFmtId="0" fontId="4" fillId="0" borderId="0" xfId="14" applyNumberFormat="1" applyFont="1" applyFill="1" applyBorder="1" applyAlignment="1" applyProtection="1">
      <alignment horizontal="centerContinuous" vertical="center"/>
      <protection hidden="1"/>
    </xf>
    <xf numFmtId="0" fontId="6" fillId="0" borderId="0" xfId="14" applyNumberFormat="1" applyFont="1" applyFill="1" applyBorder="1" applyAlignment="1" applyProtection="1">
      <alignment vertical="top" wrapText="1"/>
      <protection hidden="1"/>
    </xf>
    <xf numFmtId="0" fontId="3" fillId="0" borderId="0" xfId="14" applyNumberFormat="1" applyFont="1" applyFill="1" applyBorder="1" applyAlignment="1" applyProtection="1">
      <alignment horizontal="centerContinuous" vertical="top"/>
      <protection hidden="1"/>
    </xf>
    <xf numFmtId="0" fontId="6" fillId="0" borderId="0" xfId="14" applyNumberFormat="1" applyFont="1" applyFill="1" applyBorder="1" applyAlignment="1" applyProtection="1">
      <alignment horizontal="centerContinuous" vertical="top"/>
      <protection hidden="1"/>
    </xf>
    <xf numFmtId="0" fontId="6" fillId="0" borderId="0" xfId="14" applyNumberFormat="1" applyFont="1" applyFill="1" applyBorder="1" applyAlignment="1" applyProtection="1">
      <alignment horizontal="center" vertical="center"/>
      <protection hidden="1"/>
    </xf>
    <xf numFmtId="0" fontId="3" fillId="0" borderId="0" xfId="5" applyNumberFormat="1" applyFont="1" applyFill="1" applyAlignment="1" applyProtection="1">
      <alignment horizontal="centerContinuous" vertical="top"/>
      <protection hidden="1"/>
    </xf>
    <xf numFmtId="0" fontId="6" fillId="0" borderId="0" xfId="5" applyNumberFormat="1" applyFont="1" applyFill="1" applyAlignment="1" applyProtection="1">
      <alignment horizontal="centerContinuous" vertical="top"/>
      <protection hidden="1"/>
    </xf>
    <xf numFmtId="0" fontId="6" fillId="0" borderId="0" xfId="4" applyFont="1" applyAlignment="1">
      <alignment horizontal="right"/>
    </xf>
    <xf numFmtId="0" fontId="6" fillId="0" borderId="0" xfId="4" applyFont="1" applyFill="1" applyAlignment="1">
      <alignment horizontal="right"/>
    </xf>
    <xf numFmtId="0" fontId="5" fillId="0" borderId="0" xfId="6" applyFont="1" applyBorder="1" applyProtection="1">
      <protection hidden="1"/>
    </xf>
    <xf numFmtId="0" fontId="6" fillId="0" borderId="0" xfId="6" applyNumberFormat="1" applyFont="1" applyFill="1" applyBorder="1" applyAlignment="1" applyProtection="1">
      <protection hidden="1"/>
    </xf>
    <xf numFmtId="0" fontId="6" fillId="0" borderId="0" xfId="6" applyNumberFormat="1" applyFont="1" applyFill="1" applyBorder="1" applyAlignment="1" applyProtection="1">
      <alignment horizontal="right"/>
      <protection hidden="1"/>
    </xf>
    <xf numFmtId="0" fontId="6" fillId="0" borderId="0" xfId="6" applyNumberFormat="1" applyFont="1" applyFill="1" applyBorder="1" applyAlignment="1" applyProtection="1">
      <alignment horizontal="right" vertical="top" wrapText="1"/>
      <protection hidden="1"/>
    </xf>
    <xf numFmtId="0" fontId="6" fillId="0" borderId="0" xfId="6" applyNumberFormat="1" applyFont="1" applyFill="1" applyBorder="1" applyAlignment="1" applyProtection="1">
      <alignment vertical="top" wrapText="1"/>
      <protection hidden="1"/>
    </xf>
    <xf numFmtId="0" fontId="6" fillId="0" borderId="0" xfId="11" applyFont="1" applyFill="1" applyBorder="1" applyAlignment="1"/>
    <xf numFmtId="0" fontId="6" fillId="0" borderId="0" xfId="6" applyNumberFormat="1" applyFont="1" applyFill="1" applyBorder="1" applyAlignment="1" applyProtection="1">
      <alignment horizontal="right" vertical="top"/>
      <protection hidden="1"/>
    </xf>
    <xf numFmtId="0" fontId="6" fillId="0" borderId="0" xfId="4" applyFont="1" applyBorder="1" applyAlignment="1">
      <alignment horizontal="right"/>
    </xf>
    <xf numFmtId="0" fontId="6" fillId="0" borderId="0" xfId="6" applyNumberFormat="1" applyFont="1" applyFill="1" applyBorder="1" applyAlignment="1" applyProtection="1">
      <alignment horizontal="center" vertical="top"/>
      <protection hidden="1"/>
    </xf>
    <xf numFmtId="0" fontId="6" fillId="0" borderId="0" xfId="6" applyNumberFormat="1" applyFont="1" applyFill="1" applyBorder="1" applyAlignment="1" applyProtection="1">
      <alignment horizontal="center" vertical="center"/>
      <protection hidden="1"/>
    </xf>
    <xf numFmtId="0" fontId="12" fillId="0" borderId="0" xfId="3" applyFont="1"/>
    <xf numFmtId="0" fontId="9" fillId="0" borderId="0" xfId="3"/>
    <xf numFmtId="0" fontId="13" fillId="0" borderId="0" xfId="3" applyFont="1"/>
    <xf numFmtId="0" fontId="13" fillId="0" borderId="0" xfId="3" applyFont="1" applyAlignment="1">
      <alignment horizontal="right"/>
    </xf>
    <xf numFmtId="0" fontId="4" fillId="0" borderId="1" xfId="3" applyFont="1" applyBorder="1" applyAlignment="1">
      <alignment horizontal="center" vertical="center" wrapText="1"/>
    </xf>
    <xf numFmtId="0" fontId="3" fillId="0" borderId="1" xfId="6" applyNumberFormat="1" applyFont="1" applyFill="1" applyBorder="1" applyAlignment="1" applyProtection="1">
      <alignment horizontal="center" vertical="center" wrapText="1"/>
      <protection hidden="1"/>
    </xf>
    <xf numFmtId="0" fontId="14" fillId="0" borderId="0" xfId="3" applyFont="1" applyAlignment="1">
      <alignment horizontal="center" vertical="center"/>
    </xf>
    <xf numFmtId="0" fontId="15" fillId="0" borderId="0" xfId="3" applyFont="1" applyAlignment="1">
      <alignment horizontal="center" vertical="center"/>
    </xf>
    <xf numFmtId="0" fontId="6" fillId="0" borderId="1" xfId="3" applyFont="1" applyBorder="1" applyAlignment="1">
      <alignment horizontal="center" wrapText="1"/>
    </xf>
    <xf numFmtId="0" fontId="5" fillId="0" borderId="1" xfId="3" applyFont="1" applyBorder="1" applyAlignment="1">
      <alignment horizontal="justify" wrapText="1"/>
    </xf>
    <xf numFmtId="0" fontId="5" fillId="0" borderId="1" xfId="3" applyFont="1" applyBorder="1" applyAlignment="1">
      <alignment horizontal="center" vertical="center" wrapText="1"/>
    </xf>
    <xf numFmtId="171" fontId="4" fillId="0" borderId="1" xfId="3" applyNumberFormat="1" applyFont="1" applyFill="1" applyBorder="1" applyAlignment="1">
      <alignment horizontal="center" vertical="center" wrapText="1"/>
    </xf>
    <xf numFmtId="171" fontId="5" fillId="0" borderId="1" xfId="3" applyNumberFormat="1" applyFont="1" applyBorder="1" applyAlignment="1">
      <alignment horizontal="center" vertical="center" wrapText="1"/>
    </xf>
    <xf numFmtId="0" fontId="5" fillId="0" borderId="1" xfId="3" applyFont="1" applyBorder="1" applyAlignment="1">
      <alignment horizontal="right" vertical="center" wrapText="1"/>
    </xf>
    <xf numFmtId="171" fontId="5" fillId="0" borderId="1" xfId="3" applyNumberFormat="1" applyFont="1" applyFill="1" applyBorder="1" applyAlignment="1">
      <alignment horizontal="center" vertical="center" wrapText="1"/>
    </xf>
    <xf numFmtId="0" fontId="5" fillId="0" borderId="1" xfId="3" applyFont="1" applyBorder="1" applyAlignment="1">
      <alignment wrapText="1"/>
    </xf>
    <xf numFmtId="0" fontId="16" fillId="0" borderId="2" xfId="6" applyFont="1" applyBorder="1" applyAlignment="1">
      <alignment horizontal="left" wrapText="1"/>
    </xf>
    <xf numFmtId="0" fontId="16" fillId="0" borderId="2" xfId="6" applyFont="1" applyBorder="1" applyAlignment="1">
      <alignment horizontal="center" wrapText="1"/>
    </xf>
    <xf numFmtId="171" fontId="16" fillId="0" borderId="2" xfId="6" applyNumberFormat="1" applyFont="1" applyBorder="1" applyAlignment="1">
      <alignment horizontal="center" vertical="center" wrapText="1"/>
    </xf>
    <xf numFmtId="0" fontId="9" fillId="0" borderId="0" xfId="6"/>
    <xf numFmtId="0" fontId="12" fillId="0" borderId="0" xfId="6" applyFont="1"/>
    <xf numFmtId="0" fontId="12" fillId="0" borderId="0" xfId="3" applyFont="1" applyAlignment="1">
      <alignment wrapText="1"/>
    </xf>
    <xf numFmtId="0" fontId="18" fillId="0" borderId="0" xfId="17" applyFont="1" applyFill="1"/>
    <xf numFmtId="0" fontId="4" fillId="0" borderId="0" xfId="17" applyFont="1" applyFill="1" applyAlignment="1">
      <alignment horizontal="center"/>
    </xf>
    <xf numFmtId="0" fontId="4" fillId="0" borderId="0" xfId="17" applyFont="1" applyFill="1"/>
    <xf numFmtId="0" fontId="5" fillId="0" borderId="0" xfId="17" applyFont="1" applyFill="1" applyAlignment="1">
      <alignment horizontal="right"/>
    </xf>
    <xf numFmtId="0" fontId="4" fillId="0" borderId="1" xfId="17" applyFont="1" applyFill="1" applyBorder="1" applyAlignment="1">
      <alignment horizontal="center" vertical="center" wrapText="1"/>
    </xf>
    <xf numFmtId="0" fontId="5" fillId="0" borderId="1" xfId="17" applyFont="1" applyFill="1" applyBorder="1" applyAlignment="1">
      <alignment horizontal="center" vertical="top" wrapText="1"/>
    </xf>
    <xf numFmtId="0" fontId="5" fillId="0" borderId="1" xfId="17" applyFont="1" applyFill="1" applyBorder="1" applyAlignment="1">
      <alignment horizontal="center"/>
    </xf>
    <xf numFmtId="0" fontId="4" fillId="0" borderId="1" xfId="16" applyFont="1" applyBorder="1" applyAlignment="1">
      <alignment horizontal="justify" vertical="center" wrapText="1"/>
    </xf>
    <xf numFmtId="0" fontId="21" fillId="0" borderId="0" xfId="17" applyFont="1" applyFill="1"/>
    <xf numFmtId="0" fontId="4" fillId="0" borderId="1" xfId="17" applyFont="1" applyFill="1" applyBorder="1" applyAlignment="1">
      <alignment vertical="center" wrapText="1"/>
    </xf>
    <xf numFmtId="0" fontId="5" fillId="0" borderId="1" xfId="17" applyFont="1" applyFill="1" applyBorder="1" applyAlignment="1">
      <alignment horizontal="center" vertical="center" wrapText="1"/>
    </xf>
    <xf numFmtId="0" fontId="5" fillId="0" borderId="1" xfId="16" applyFont="1" applyBorder="1" applyAlignment="1">
      <alignment horizontal="justify" vertical="center" wrapText="1"/>
    </xf>
    <xf numFmtId="0" fontId="5" fillId="0" borderId="1" xfId="16" applyFont="1" applyBorder="1" applyAlignment="1">
      <alignment horizontal="center" vertical="center" wrapText="1"/>
    </xf>
    <xf numFmtId="3" fontId="4" fillId="0" borderId="1" xfId="17" applyNumberFormat="1" applyFont="1" applyFill="1" applyBorder="1" applyAlignment="1">
      <alignment horizontal="center" vertical="center" wrapText="1"/>
    </xf>
    <xf numFmtId="0" fontId="16" fillId="0" borderId="1" xfId="16" applyFont="1" applyFill="1" applyBorder="1" applyAlignment="1">
      <alignment horizontal="center" vertical="center" wrapText="1"/>
    </xf>
    <xf numFmtId="0" fontId="4" fillId="0" borderId="1" xfId="17" applyFont="1" applyFill="1" applyBorder="1" applyAlignment="1">
      <alignment horizontal="center" vertical="top" wrapText="1"/>
    </xf>
    <xf numFmtId="0" fontId="19" fillId="0" borderId="1" xfId="16" applyFont="1" applyFill="1" applyBorder="1" applyAlignment="1">
      <alignment horizontal="justify" vertical="top" wrapText="1"/>
    </xf>
    <xf numFmtId="0" fontId="18" fillId="0" borderId="0" xfId="16" applyFont="1" applyFill="1"/>
    <xf numFmtId="49" fontId="4" fillId="0" borderId="1" xfId="17" applyNumberFormat="1" applyFont="1" applyFill="1" applyBorder="1" applyAlignment="1">
      <alignment horizontal="center" vertical="top"/>
    </xf>
    <xf numFmtId="49" fontId="5" fillId="0" borderId="1" xfId="16" applyNumberFormat="1" applyFont="1" applyFill="1" applyBorder="1" applyAlignment="1">
      <alignment horizontal="center" vertical="center"/>
    </xf>
    <xf numFmtId="0" fontId="5" fillId="0" borderId="1" xfId="16" applyNumberFormat="1" applyFont="1" applyFill="1" applyBorder="1" applyAlignment="1">
      <alignment horizontal="justify" vertical="center" wrapText="1"/>
    </xf>
    <xf numFmtId="0" fontId="19" fillId="0" borderId="1" xfId="16" applyFont="1" applyFill="1" applyBorder="1" applyAlignment="1">
      <alignment horizontal="justify" vertical="center" wrapText="1"/>
    </xf>
    <xf numFmtId="0" fontId="5" fillId="0" borderId="1" xfId="16" applyFont="1" applyBorder="1" applyAlignment="1">
      <alignment horizontal="justify" vertical="top" wrapText="1"/>
    </xf>
    <xf numFmtId="0" fontId="5" fillId="2" borderId="1" xfId="16" applyFont="1" applyFill="1" applyBorder="1" applyAlignment="1">
      <alignment vertical="center" wrapText="1"/>
    </xf>
    <xf numFmtId="49" fontId="5" fillId="0" borderId="1" xfId="6" applyNumberFormat="1" applyFont="1" applyFill="1" applyBorder="1" applyAlignment="1">
      <alignment horizontal="center" vertical="center"/>
    </xf>
    <xf numFmtId="0" fontId="16" fillId="0" borderId="1" xfId="6" applyFont="1" applyFill="1" applyBorder="1" applyAlignment="1">
      <alignment horizontal="justify" vertical="top" wrapText="1"/>
    </xf>
    <xf numFmtId="49" fontId="5" fillId="0" borderId="1" xfId="3" applyNumberFormat="1" applyFont="1" applyFill="1" applyBorder="1" applyAlignment="1">
      <alignment horizontal="center" vertical="center"/>
    </xf>
    <xf numFmtId="0" fontId="5" fillId="0" borderId="1" xfId="3" applyNumberFormat="1" applyFont="1" applyFill="1" applyBorder="1" applyAlignment="1">
      <alignment horizontal="justify" vertical="center" wrapText="1"/>
    </xf>
    <xf numFmtId="49" fontId="4" fillId="0" borderId="1" xfId="16" applyNumberFormat="1" applyFont="1" applyFill="1" applyBorder="1" applyAlignment="1">
      <alignment horizontal="center" vertical="center"/>
    </xf>
    <xf numFmtId="0" fontId="5" fillId="0" borderId="1" xfId="3" applyFont="1" applyBorder="1" applyAlignment="1">
      <alignment horizontal="justify" vertical="top" wrapText="1"/>
    </xf>
    <xf numFmtId="0" fontId="5" fillId="0" borderId="1" xfId="16" applyFont="1" applyFill="1" applyBorder="1" applyAlignment="1">
      <alignment vertical="center" wrapText="1"/>
    </xf>
    <xf numFmtId="0" fontId="16" fillId="0" borderId="1" xfId="16" applyFont="1" applyFill="1" applyBorder="1" applyAlignment="1">
      <alignment horizontal="justify" vertical="top" wrapText="1"/>
    </xf>
    <xf numFmtId="0" fontId="5" fillId="0" borderId="1" xfId="16" applyNumberFormat="1" applyFont="1" applyFill="1" applyBorder="1" applyAlignment="1">
      <alignment horizontal="left" vertical="center" wrapText="1"/>
    </xf>
    <xf numFmtId="0" fontId="4" fillId="0" borderId="1" xfId="16" applyFont="1" applyBorder="1" applyAlignment="1">
      <alignment horizontal="center" vertical="center" wrapText="1"/>
    </xf>
    <xf numFmtId="0" fontId="22" fillId="0" borderId="0" xfId="6" applyFont="1" applyAlignment="1">
      <alignment horizontal="center" vertical="center"/>
    </xf>
    <xf numFmtId="174" fontId="19" fillId="0" borderId="3" xfId="8" applyNumberFormat="1" applyFont="1" applyBorder="1" applyAlignment="1">
      <alignment horizontal="left" vertical="top" wrapText="1"/>
    </xf>
    <xf numFmtId="0" fontId="1" fillId="0" borderId="0" xfId="8" applyFont="1"/>
    <xf numFmtId="49" fontId="16" fillId="0" borderId="1" xfId="6" applyNumberFormat="1" applyFont="1" applyBorder="1" applyAlignment="1">
      <alignment horizontal="center" vertical="center" wrapText="1"/>
    </xf>
    <xf numFmtId="174" fontId="16" fillId="0" borderId="1" xfId="8" applyNumberFormat="1" applyFont="1" applyBorder="1" applyAlignment="1">
      <alignment horizontal="left" vertical="top" wrapText="1"/>
    </xf>
    <xf numFmtId="49" fontId="5" fillId="0" borderId="1" xfId="17" applyNumberFormat="1" applyFont="1" applyFill="1" applyBorder="1" applyAlignment="1">
      <alignment horizontal="center" vertical="center"/>
    </xf>
    <xf numFmtId="0" fontId="5" fillId="0" borderId="1" xfId="17" applyFont="1" applyFill="1" applyBorder="1" applyAlignment="1">
      <alignment horizontal="justify"/>
    </xf>
    <xf numFmtId="0" fontId="18" fillId="0" borderId="0" xfId="17" applyFont="1" applyFill="1" applyAlignment="1">
      <alignment horizontal="justify"/>
    </xf>
    <xf numFmtId="175" fontId="18" fillId="0" borderId="0" xfId="17" applyNumberFormat="1" applyFont="1" applyFill="1" applyAlignment="1">
      <alignment horizontal="right"/>
    </xf>
    <xf numFmtId="0" fontId="16" fillId="0" borderId="1" xfId="3" applyFont="1" applyFill="1" applyBorder="1" applyAlignment="1">
      <alignment horizontal="justify" vertical="center" wrapText="1"/>
    </xf>
    <xf numFmtId="0" fontId="23" fillId="0" borderId="0" xfId="16" applyFont="1" applyFill="1" applyAlignment="1"/>
    <xf numFmtId="0" fontId="5" fillId="0" borderId="0" xfId="13" applyFont="1" applyFill="1" applyAlignment="1">
      <alignment horizontal="center" vertical="center"/>
    </xf>
    <xf numFmtId="0" fontId="24" fillId="0" borderId="0" xfId="11" applyFont="1" applyFill="1" applyAlignment="1">
      <alignment horizontal="right" vertical="center"/>
    </xf>
    <xf numFmtId="0" fontId="17" fillId="0" borderId="0" xfId="16"/>
    <xf numFmtId="0" fontId="5" fillId="0" borderId="0" xfId="16" applyFont="1" applyAlignment="1"/>
    <xf numFmtId="0" fontId="5" fillId="0" borderId="0" xfId="16" applyFont="1" applyAlignment="1">
      <alignment horizontal="right"/>
    </xf>
    <xf numFmtId="0" fontId="25" fillId="0" borderId="0" xfId="16" applyFont="1" applyAlignment="1">
      <alignment horizontal="center"/>
    </xf>
    <xf numFmtId="0" fontId="17" fillId="0" borderId="0" xfId="16" applyAlignment="1">
      <alignment horizontal="center"/>
    </xf>
    <xf numFmtId="0" fontId="10" fillId="0" borderId="0" xfId="16" applyFont="1" applyAlignment="1">
      <alignment horizontal="center" wrapText="1"/>
    </xf>
    <xf numFmtId="0" fontId="13" fillId="0" borderId="0" xfId="16" applyFont="1" applyAlignment="1">
      <alignment horizontal="right"/>
    </xf>
    <xf numFmtId="0" fontId="26" fillId="0" borderId="0" xfId="16" applyFont="1" applyAlignment="1">
      <alignment horizontal="right"/>
    </xf>
    <xf numFmtId="0" fontId="27" fillId="0" borderId="1" xfId="16" applyFont="1" applyBorder="1" applyAlignment="1">
      <alignment vertical="center"/>
    </xf>
    <xf numFmtId="0" fontId="27" fillId="0" borderId="1" xfId="16" applyFont="1" applyBorder="1" applyAlignment="1">
      <alignment horizontal="center" vertical="center" wrapText="1"/>
    </xf>
    <xf numFmtId="0" fontId="18" fillId="0" borderId="1" xfId="16" applyFont="1" applyBorder="1" applyAlignment="1">
      <alignment horizontal="center"/>
    </xf>
    <xf numFmtId="0" fontId="28" fillId="0" borderId="1" xfId="16" applyFont="1" applyBorder="1"/>
    <xf numFmtId="0" fontId="27" fillId="0" borderId="1" xfId="16" applyFont="1" applyBorder="1"/>
    <xf numFmtId="0" fontId="25" fillId="0" borderId="0" xfId="16" applyFont="1"/>
    <xf numFmtId="0" fontId="10" fillId="0" borderId="0" xfId="16" applyFont="1" applyAlignment="1">
      <alignment horizontal="center"/>
    </xf>
    <xf numFmtId="0" fontId="29" fillId="0" borderId="0" xfId="16" applyFont="1" applyBorder="1"/>
    <xf numFmtId="0" fontId="27" fillId="0" borderId="1" xfId="16" applyFont="1" applyBorder="1" applyAlignment="1">
      <alignment horizontal="center" vertical="center"/>
    </xf>
    <xf numFmtId="2" fontId="28" fillId="0" borderId="1" xfId="16" applyNumberFormat="1" applyFont="1" applyBorder="1" applyAlignment="1">
      <alignment horizontal="center" vertical="center"/>
    </xf>
    <xf numFmtId="2" fontId="28" fillId="0" borderId="1" xfId="16" applyNumberFormat="1" applyFont="1" applyFill="1" applyBorder="1" applyAlignment="1">
      <alignment horizontal="center" vertical="center"/>
    </xf>
    <xf numFmtId="0" fontId="17" fillId="0" borderId="1" xfId="16" applyBorder="1"/>
    <xf numFmtId="0" fontId="27" fillId="0" borderId="1" xfId="16" applyFont="1" applyBorder="1" applyAlignment="1"/>
    <xf numFmtId="171" fontId="27" fillId="0" borderId="1" xfId="16" applyNumberFormat="1" applyFont="1" applyBorder="1" applyAlignment="1">
      <alignment horizontal="center"/>
    </xf>
    <xf numFmtId="0" fontId="23" fillId="0" borderId="0" xfId="6" applyFont="1" applyFill="1" applyAlignment="1"/>
    <xf numFmtId="0" fontId="5" fillId="0" borderId="0" xfId="7" applyFont="1" applyFill="1" applyAlignment="1">
      <alignment horizontal="center" vertical="center"/>
    </xf>
    <xf numFmtId="0" fontId="5" fillId="0" borderId="0" xfId="6" applyFont="1" applyAlignment="1"/>
    <xf numFmtId="0" fontId="5" fillId="0" borderId="0" xfId="6" applyFont="1" applyAlignment="1">
      <alignment horizontal="right"/>
    </xf>
    <xf numFmtId="0" fontId="25" fillId="0" borderId="0" xfId="6" applyFont="1" applyAlignment="1">
      <alignment horizontal="center"/>
    </xf>
    <xf numFmtId="0" fontId="9" fillId="0" borderId="0" xfId="6" applyAlignment="1">
      <alignment horizontal="center"/>
    </xf>
    <xf numFmtId="0" fontId="10" fillId="0" borderId="0" xfId="6" applyFont="1" applyAlignment="1">
      <alignment horizontal="center" wrapText="1"/>
    </xf>
    <xf numFmtId="0" fontId="13" fillId="0" borderId="0" xfId="6" applyFont="1" applyAlignment="1">
      <alignment horizontal="right"/>
    </xf>
    <xf numFmtId="0" fontId="26" fillId="0" borderId="0" xfId="6" applyFont="1" applyAlignment="1">
      <alignment horizontal="right"/>
    </xf>
    <xf numFmtId="0" fontId="27" fillId="0" borderId="1" xfId="6" applyFont="1" applyBorder="1" applyAlignment="1">
      <alignment vertical="center"/>
    </xf>
    <xf numFmtId="0" fontId="27" fillId="0" borderId="1" xfId="6" applyFont="1" applyBorder="1" applyAlignment="1">
      <alignment horizontal="center" vertical="center" wrapText="1"/>
    </xf>
    <xf numFmtId="0" fontId="18" fillId="0" borderId="1" xfId="6" applyFont="1" applyBorder="1" applyAlignment="1">
      <alignment horizontal="center"/>
    </xf>
    <xf numFmtId="0" fontId="28" fillId="0" borderId="1" xfId="6" applyFont="1" applyBorder="1"/>
    <xf numFmtId="173" fontId="18" fillId="0" borderId="1" xfId="6" applyNumberFormat="1" applyFont="1" applyBorder="1" applyAlignment="1">
      <alignment horizontal="center" wrapText="1"/>
    </xf>
    <xf numFmtId="0" fontId="18" fillId="0" borderId="1" xfId="6" applyFont="1" applyBorder="1"/>
    <xf numFmtId="0" fontId="27" fillId="0" borderId="1" xfId="6" applyFont="1" applyBorder="1"/>
    <xf numFmtId="173" fontId="27" fillId="0" borderId="1" xfId="6" applyNumberFormat="1" applyFont="1" applyBorder="1" applyAlignment="1">
      <alignment horizontal="center"/>
    </xf>
    <xf numFmtId="0" fontId="25" fillId="0" borderId="0" xfId="6" applyFont="1"/>
    <xf numFmtId="0" fontId="13" fillId="0" borderId="0" xfId="6" applyFont="1" applyFill="1" applyBorder="1" applyAlignment="1">
      <alignment horizontal="center" wrapText="1"/>
    </xf>
    <xf numFmtId="0" fontId="10" fillId="0" borderId="0" xfId="14" applyFont="1" applyAlignment="1">
      <alignment horizontal="center" wrapText="1"/>
    </xf>
    <xf numFmtId="0" fontId="30" fillId="0" borderId="0" xfId="16" applyFont="1" applyAlignment="1">
      <alignment horizontal="right"/>
    </xf>
    <xf numFmtId="0" fontId="31" fillId="0" borderId="1" xfId="16" applyFont="1" applyBorder="1" applyAlignment="1">
      <alignment horizontal="center" vertical="center"/>
    </xf>
    <xf numFmtId="171" fontId="18" fillId="0" borderId="1" xfId="16" applyNumberFormat="1" applyFont="1" applyBorder="1" applyAlignment="1">
      <alignment horizontal="center" vertical="center" wrapText="1"/>
    </xf>
    <xf numFmtId="0" fontId="32" fillId="0" borderId="1" xfId="16" applyFont="1" applyBorder="1" applyAlignment="1">
      <alignment vertical="center"/>
    </xf>
    <xf numFmtId="171" fontId="27" fillId="0" borderId="1" xfId="16" applyNumberFormat="1" applyFont="1" applyBorder="1" applyAlignment="1">
      <alignment horizontal="center" vertical="center"/>
    </xf>
    <xf numFmtId="0" fontId="9" fillId="0" borderId="0" xfId="14"/>
    <xf numFmtId="0" fontId="13" fillId="0" borderId="0" xfId="14" applyFont="1" applyAlignment="1">
      <alignment horizontal="right"/>
    </xf>
    <xf numFmtId="0" fontId="30" fillId="0" borderId="0" xfId="14" applyFont="1" applyAlignment="1">
      <alignment horizontal="right"/>
    </xf>
    <xf numFmtId="0" fontId="27" fillId="0" borderId="1" xfId="14" applyFont="1" applyBorder="1" applyAlignment="1">
      <alignment vertical="center"/>
    </xf>
    <xf numFmtId="0" fontId="27" fillId="0" borderId="1" xfId="14" applyFont="1" applyBorder="1" applyAlignment="1">
      <alignment horizontal="center" vertical="center" wrapText="1"/>
    </xf>
    <xf numFmtId="0" fontId="18" fillId="0" borderId="1" xfId="14" applyFont="1" applyBorder="1" applyAlignment="1">
      <alignment horizontal="center"/>
    </xf>
    <xf numFmtId="4" fontId="18" fillId="0" borderId="1" xfId="14" applyNumberFormat="1" applyFont="1" applyFill="1" applyBorder="1" applyAlignment="1">
      <alignment horizontal="center" wrapText="1"/>
    </xf>
    <xf numFmtId="0" fontId="18" fillId="0" borderId="1" xfId="16" applyFont="1" applyFill="1" applyBorder="1" applyAlignment="1">
      <alignment horizontal="center"/>
    </xf>
    <xf numFmtId="0" fontId="27" fillId="0" borderId="1" xfId="14" applyFont="1" applyBorder="1"/>
    <xf numFmtId="4" fontId="27" fillId="0" borderId="1" xfId="14" applyNumberFormat="1" applyFont="1" applyBorder="1" applyAlignment="1">
      <alignment horizontal="center"/>
    </xf>
    <xf numFmtId="4" fontId="27" fillId="0" borderId="1" xfId="16" applyNumberFormat="1" applyFont="1" applyBorder="1" applyAlignment="1">
      <alignment horizontal="center"/>
    </xf>
    <xf numFmtId="0" fontId="25" fillId="0" borderId="0" xfId="14" applyFont="1"/>
    <xf numFmtId="2" fontId="27" fillId="0" borderId="1" xfId="16" applyNumberFormat="1" applyFont="1" applyBorder="1" applyAlignment="1">
      <alignment horizontal="center"/>
    </xf>
    <xf numFmtId="0" fontId="23" fillId="0" borderId="0" xfId="19" applyFont="1" applyFill="1" applyAlignment="1"/>
    <xf numFmtId="0" fontId="9" fillId="0" borderId="0" xfId="19"/>
    <xf numFmtId="0" fontId="5" fillId="0" borderId="0" xfId="19" applyFont="1" applyAlignment="1"/>
    <xf numFmtId="0" fontId="5" fillId="0" borderId="0" xfId="19" applyFont="1" applyAlignment="1">
      <alignment horizontal="right"/>
    </xf>
    <xf numFmtId="0" fontId="25" fillId="0" borderId="0" xfId="19" applyFont="1" applyAlignment="1">
      <alignment horizontal="center"/>
    </xf>
    <xf numFmtId="0" fontId="10" fillId="0" borderId="0" xfId="19" applyFont="1" applyFill="1" applyAlignment="1">
      <alignment horizontal="center" wrapText="1"/>
    </xf>
    <xf numFmtId="0" fontId="9" fillId="0" borderId="0" xfId="19" applyFill="1"/>
    <xf numFmtId="0" fontId="13" fillId="0" borderId="0" xfId="19" applyFont="1" applyFill="1" applyAlignment="1">
      <alignment horizontal="right"/>
    </xf>
    <xf numFmtId="0" fontId="30" fillId="0" borderId="0" xfId="19" applyFont="1" applyFill="1" applyAlignment="1">
      <alignment horizontal="right"/>
    </xf>
    <xf numFmtId="0" fontId="27" fillId="0" borderId="1" xfId="19" applyFont="1" applyFill="1" applyBorder="1" applyAlignment="1">
      <alignment vertical="center"/>
    </xf>
    <xf numFmtId="0" fontId="27" fillId="0" borderId="1" xfId="19" applyFont="1" applyFill="1" applyBorder="1" applyAlignment="1">
      <alignment horizontal="center" vertical="center" wrapText="1"/>
    </xf>
    <xf numFmtId="0" fontId="27" fillId="0" borderId="1" xfId="19" applyFont="1" applyFill="1" applyBorder="1"/>
    <xf numFmtId="171" fontId="27" fillId="0" borderId="1" xfId="19" applyNumberFormat="1" applyFont="1" applyFill="1" applyBorder="1" applyAlignment="1">
      <alignment horizontal="center"/>
    </xf>
    <xf numFmtId="0" fontId="25" fillId="0" borderId="0" xfId="19" applyFont="1"/>
    <xf numFmtId="0" fontId="6" fillId="0" borderId="0" xfId="5" applyNumberFormat="1" applyFont="1" applyFill="1" applyAlignment="1" applyProtection="1">
      <alignment wrapText="1"/>
      <protection hidden="1"/>
    </xf>
    <xf numFmtId="0" fontId="6" fillId="0" borderId="0" xfId="11" applyFont="1" applyFill="1" applyBorder="1" applyAlignment="1">
      <alignment horizontal="right"/>
    </xf>
    <xf numFmtId="0" fontId="10" fillId="0" borderId="0" xfId="9" applyNumberFormat="1" applyFont="1" applyFill="1" applyAlignment="1" applyProtection="1">
      <alignment horizontal="center" vertical="top" wrapText="1"/>
      <protection hidden="1"/>
    </xf>
    <xf numFmtId="0" fontId="10" fillId="0" borderId="0" xfId="6" applyNumberFormat="1" applyFont="1" applyFill="1" applyBorder="1" applyAlignment="1" applyProtection="1">
      <alignment horizontal="center" vertical="top" wrapText="1"/>
      <protection hidden="1"/>
    </xf>
    <xf numFmtId="0" fontId="10" fillId="0" borderId="0" xfId="16" applyFont="1" applyAlignment="1">
      <alignment horizontal="center" wrapText="1"/>
    </xf>
    <xf numFmtId="0" fontId="10" fillId="0" borderId="0" xfId="19" applyFont="1" applyFill="1" applyAlignment="1">
      <alignment horizontal="center" wrapText="1"/>
    </xf>
    <xf numFmtId="173" fontId="20" fillId="0" borderId="1" xfId="17" applyNumberFormat="1" applyFont="1" applyFill="1" applyBorder="1" applyAlignment="1">
      <alignment horizontal="center" vertical="center" wrapText="1"/>
    </xf>
    <xf numFmtId="3" fontId="20" fillId="0" borderId="1" xfId="17" applyNumberFormat="1" applyFont="1" applyFill="1" applyBorder="1" applyAlignment="1">
      <alignment horizontal="center" vertical="center" wrapText="1"/>
    </xf>
    <xf numFmtId="173" fontId="5" fillId="0" borderId="1" xfId="16" applyNumberFormat="1" applyFont="1" applyBorder="1" applyAlignment="1">
      <alignment horizontal="center" vertical="center" wrapText="1"/>
    </xf>
    <xf numFmtId="173" fontId="20" fillId="0" borderId="1" xfId="16" applyNumberFormat="1" applyFont="1" applyFill="1" applyBorder="1" applyAlignment="1">
      <alignment horizontal="center" vertical="center"/>
    </xf>
    <xf numFmtId="3" fontId="20" fillId="0" borderId="1" xfId="16" applyNumberFormat="1" applyFont="1" applyFill="1" applyBorder="1" applyAlignment="1">
      <alignment horizontal="center" vertical="center"/>
    </xf>
    <xf numFmtId="173" fontId="4" fillId="0" borderId="1" xfId="16" applyNumberFormat="1" applyFont="1" applyFill="1" applyBorder="1" applyAlignment="1">
      <alignment horizontal="center" vertical="center"/>
    </xf>
    <xf numFmtId="3" fontId="4" fillId="0" borderId="1" xfId="16" applyNumberFormat="1" applyFont="1" applyFill="1" applyBorder="1" applyAlignment="1">
      <alignment horizontal="center" vertical="center"/>
    </xf>
    <xf numFmtId="173" fontId="5" fillId="0" borderId="1" xfId="16" applyNumberFormat="1" applyFont="1" applyFill="1" applyBorder="1" applyAlignment="1">
      <alignment horizontal="center" vertical="center"/>
    </xf>
    <xf numFmtId="173" fontId="5" fillId="0" borderId="1" xfId="3" applyNumberFormat="1" applyFont="1" applyFill="1" applyBorder="1" applyAlignment="1">
      <alignment horizontal="center" vertical="center"/>
    </xf>
    <xf numFmtId="173" fontId="5" fillId="0" borderId="1" xfId="17" applyNumberFormat="1" applyFont="1" applyFill="1" applyBorder="1" applyAlignment="1">
      <alignment horizontal="center" vertical="center" wrapText="1"/>
    </xf>
    <xf numFmtId="173" fontId="5" fillId="0" borderId="1" xfId="16" applyNumberFormat="1" applyFont="1" applyFill="1" applyBorder="1" applyAlignment="1">
      <alignment horizontal="center" vertical="center" wrapText="1"/>
    </xf>
    <xf numFmtId="173" fontId="5" fillId="0" borderId="4" xfId="6" applyNumberFormat="1" applyFont="1" applyFill="1" applyBorder="1" applyAlignment="1">
      <alignment horizontal="center" vertical="center"/>
    </xf>
    <xf numFmtId="2" fontId="5" fillId="0" borderId="1" xfId="6" applyNumberFormat="1" applyFont="1" applyFill="1" applyBorder="1" applyAlignment="1">
      <alignment horizontal="center" vertical="center"/>
    </xf>
    <xf numFmtId="4" fontId="5" fillId="0" borderId="1" xfId="17" applyNumberFormat="1" applyFont="1" applyFill="1" applyBorder="1" applyAlignment="1">
      <alignment horizontal="center" vertical="center" wrapText="1"/>
    </xf>
    <xf numFmtId="3" fontId="5" fillId="0" borderId="1" xfId="17" applyNumberFormat="1" applyFont="1" applyFill="1" applyBorder="1" applyAlignment="1">
      <alignment horizontal="center" vertical="center"/>
    </xf>
    <xf numFmtId="0" fontId="5" fillId="0" borderId="0" xfId="14" applyFont="1" applyBorder="1"/>
    <xf numFmtId="0" fontId="6" fillId="0" borderId="0" xfId="14" applyNumberFormat="1" applyFont="1" applyFill="1" applyBorder="1" applyAlignment="1" applyProtection="1">
      <alignment horizontal="center"/>
      <protection hidden="1"/>
    </xf>
    <xf numFmtId="0" fontId="6" fillId="0" borderId="0" xfId="14" applyNumberFormat="1" applyFont="1" applyFill="1" applyBorder="1" applyAlignment="1" applyProtection="1">
      <protection hidden="1"/>
    </xf>
    <xf numFmtId="164" fontId="3" fillId="0" borderId="0" xfId="14" applyNumberFormat="1" applyFont="1" applyFill="1" applyBorder="1" applyAlignment="1" applyProtection="1">
      <protection hidden="1"/>
    </xf>
    <xf numFmtId="10" fontId="6" fillId="0" borderId="0" xfId="14" applyNumberFormat="1" applyFont="1" applyFill="1" applyBorder="1" applyAlignment="1" applyProtection="1">
      <protection hidden="1"/>
    </xf>
    <xf numFmtId="164" fontId="6" fillId="0" borderId="0" xfId="14" applyNumberFormat="1" applyFont="1" applyFill="1" applyBorder="1" applyAlignment="1" applyProtection="1">
      <protection hidden="1"/>
    </xf>
    <xf numFmtId="169" fontId="6" fillId="0" borderId="0" xfId="14" applyNumberFormat="1" applyFont="1" applyFill="1" applyBorder="1" applyAlignment="1" applyProtection="1">
      <protection hidden="1"/>
    </xf>
    <xf numFmtId="170" fontId="6" fillId="0" borderId="0" xfId="14" applyNumberFormat="1" applyFont="1" applyFill="1" applyBorder="1" applyAlignment="1" applyProtection="1">
      <protection hidden="1"/>
    </xf>
    <xf numFmtId="168" fontId="6" fillId="0" borderId="0" xfId="14" applyNumberFormat="1" applyFont="1" applyFill="1" applyBorder="1" applyAlignment="1" applyProtection="1">
      <protection hidden="1"/>
    </xf>
    <xf numFmtId="166" fontId="6" fillId="0" borderId="0" xfId="14" applyNumberFormat="1" applyFont="1" applyFill="1" applyBorder="1" applyAlignment="1" applyProtection="1">
      <alignment wrapText="1"/>
      <protection hidden="1"/>
    </xf>
    <xf numFmtId="169" fontId="8" fillId="0" borderId="0" xfId="14" applyNumberFormat="1" applyFont="1" applyFill="1" applyBorder="1" applyAlignment="1" applyProtection="1">
      <protection hidden="1"/>
    </xf>
    <xf numFmtId="170" fontId="8" fillId="0" borderId="0" xfId="14" applyNumberFormat="1" applyFont="1" applyFill="1" applyBorder="1" applyAlignment="1" applyProtection="1">
      <protection hidden="1"/>
    </xf>
    <xf numFmtId="168" fontId="8" fillId="0" borderId="0" xfId="14" applyNumberFormat="1" applyFont="1" applyFill="1" applyBorder="1" applyAlignment="1" applyProtection="1">
      <protection hidden="1"/>
    </xf>
    <xf numFmtId="166" fontId="8" fillId="0" borderId="0" xfId="14" applyNumberFormat="1" applyFont="1" applyFill="1" applyBorder="1" applyAlignment="1" applyProtection="1">
      <alignment wrapText="1"/>
      <protection hidden="1"/>
    </xf>
    <xf numFmtId="169" fontId="7" fillId="0" borderId="0" xfId="14" applyNumberFormat="1" applyFont="1" applyFill="1" applyBorder="1" applyAlignment="1" applyProtection="1">
      <protection hidden="1"/>
    </xf>
    <xf numFmtId="170" fontId="7" fillId="0" borderId="0" xfId="14" applyNumberFormat="1" applyFont="1" applyFill="1" applyBorder="1" applyAlignment="1" applyProtection="1">
      <protection hidden="1"/>
    </xf>
    <xf numFmtId="168" fontId="7" fillId="0" borderId="0" xfId="14" applyNumberFormat="1" applyFont="1" applyFill="1" applyBorder="1" applyAlignment="1" applyProtection="1">
      <protection hidden="1"/>
    </xf>
    <xf numFmtId="166" fontId="7" fillId="0" borderId="0" xfId="14" applyNumberFormat="1" applyFont="1" applyFill="1" applyBorder="1" applyAlignment="1" applyProtection="1">
      <alignment wrapText="1"/>
      <protection hidden="1"/>
    </xf>
    <xf numFmtId="166" fontId="6" fillId="0" borderId="0" xfId="14" applyNumberFormat="1" applyFont="1" applyFill="1" applyBorder="1" applyAlignment="1" applyProtection="1">
      <protection hidden="1"/>
    </xf>
    <xf numFmtId="0" fontId="3" fillId="0" borderId="1" xfId="14" applyNumberFormat="1" applyFont="1" applyFill="1" applyBorder="1" applyAlignment="1" applyProtection="1">
      <alignment horizontal="center"/>
      <protection hidden="1"/>
    </xf>
    <xf numFmtId="0" fontId="3" fillId="0" borderId="1" xfId="14" applyNumberFormat="1" applyFont="1" applyFill="1" applyBorder="1" applyAlignment="1" applyProtection="1">
      <alignment horizontal="center" vertical="center" wrapText="1"/>
      <protection hidden="1"/>
    </xf>
    <xf numFmtId="0" fontId="5" fillId="0" borderId="0" xfId="9" applyFont="1" applyBorder="1"/>
    <xf numFmtId="0" fontId="5" fillId="0" borderId="0" xfId="14" applyFont="1" applyFill="1" applyBorder="1" applyAlignment="1" applyProtection="1">
      <protection hidden="1"/>
    </xf>
    <xf numFmtId="167" fontId="3" fillId="0" borderId="0" xfId="14" applyNumberFormat="1" applyFont="1" applyFill="1" applyBorder="1" applyAlignment="1" applyProtection="1">
      <protection hidden="1"/>
    </xf>
    <xf numFmtId="165" fontId="6" fillId="0" borderId="0" xfId="14" applyNumberFormat="1" applyFont="1" applyFill="1" applyBorder="1" applyAlignment="1" applyProtection="1">
      <protection hidden="1"/>
    </xf>
    <xf numFmtId="165" fontId="6" fillId="0" borderId="0" xfId="14" applyNumberFormat="1" applyFont="1" applyFill="1" applyBorder="1" applyAlignment="1" applyProtection="1">
      <alignment wrapText="1"/>
      <protection hidden="1"/>
    </xf>
    <xf numFmtId="0" fontId="6" fillId="0" borderId="0" xfId="14" applyNumberFormat="1" applyFont="1" applyFill="1" applyBorder="1" applyAlignment="1" applyProtection="1">
      <alignment wrapText="1"/>
      <protection hidden="1"/>
    </xf>
    <xf numFmtId="0" fontId="9" fillId="0" borderId="0" xfId="18"/>
    <xf numFmtId="0" fontId="9" fillId="0" borderId="0" xfId="18" applyAlignment="1">
      <alignment horizontal="center"/>
    </xf>
    <xf numFmtId="0" fontId="18" fillId="0" borderId="1" xfId="18" applyFont="1" applyBorder="1" applyAlignment="1">
      <alignment horizontal="center"/>
    </xf>
    <xf numFmtId="0" fontId="28" fillId="0" borderId="1" xfId="18" applyFont="1" applyBorder="1"/>
    <xf numFmtId="173" fontId="18" fillId="0" borderId="1" xfId="18" applyNumberFormat="1" applyFont="1" applyBorder="1" applyAlignment="1">
      <alignment horizontal="center" wrapText="1"/>
    </xf>
    <xf numFmtId="0" fontId="18" fillId="0" borderId="1" xfId="18" applyFont="1" applyBorder="1"/>
    <xf numFmtId="0" fontId="27" fillId="0" borderId="1" xfId="18" applyFont="1" applyBorder="1"/>
    <xf numFmtId="173" fontId="27" fillId="0" borderId="1" xfId="18" applyNumberFormat="1" applyFont="1" applyBorder="1" applyAlignment="1">
      <alignment horizontal="center"/>
    </xf>
    <xf numFmtId="0" fontId="25" fillId="0" borderId="0" xfId="18" applyFont="1"/>
    <xf numFmtId="0" fontId="13" fillId="0" borderId="0" xfId="18" applyFont="1" applyFill="1" applyBorder="1" applyAlignment="1">
      <alignment horizontal="center" wrapText="1"/>
    </xf>
    <xf numFmtId="171" fontId="18" fillId="0" borderId="1" xfId="14" applyNumberFormat="1" applyFont="1" applyFill="1" applyBorder="1" applyAlignment="1">
      <alignment horizontal="center" wrapText="1"/>
    </xf>
    <xf numFmtId="171" fontId="18" fillId="0" borderId="1" xfId="16" applyNumberFormat="1" applyFont="1" applyFill="1" applyBorder="1" applyAlignment="1">
      <alignment horizontal="center"/>
    </xf>
    <xf numFmtId="2" fontId="28" fillId="0" borderId="1" xfId="18" applyNumberFormat="1" applyFont="1" applyBorder="1" applyAlignment="1">
      <alignment horizontal="center" vertical="center"/>
    </xf>
    <xf numFmtId="2" fontId="27" fillId="0" borderId="1" xfId="18" applyNumberFormat="1" applyFont="1" applyBorder="1" applyAlignment="1">
      <alignment horizontal="center"/>
    </xf>
    <xf numFmtId="0" fontId="5" fillId="0" borderId="0" xfId="14" applyFont="1" applyAlignment="1"/>
    <xf numFmtId="0" fontId="25" fillId="0" borderId="0" xfId="14" applyFont="1" applyAlignment="1">
      <alignment horizontal="center"/>
    </xf>
    <xf numFmtId="0" fontId="28" fillId="0" borderId="1" xfId="14" applyFont="1" applyBorder="1"/>
    <xf numFmtId="176" fontId="28" fillId="0" borderId="1" xfId="14" applyNumberFormat="1" applyFont="1" applyFill="1" applyBorder="1" applyAlignment="1">
      <alignment horizontal="center" vertical="center"/>
    </xf>
    <xf numFmtId="176" fontId="18" fillId="0" borderId="1" xfId="14" applyNumberFormat="1" applyFont="1" applyFill="1" applyBorder="1" applyAlignment="1">
      <alignment horizontal="center" wrapText="1"/>
    </xf>
    <xf numFmtId="176" fontId="27" fillId="0" borderId="1" xfId="14" applyNumberFormat="1" applyFont="1" applyBorder="1" applyAlignment="1">
      <alignment horizontal="center"/>
    </xf>
    <xf numFmtId="171" fontId="28" fillId="0" borderId="1" xfId="14" applyNumberFormat="1" applyFont="1" applyFill="1" applyBorder="1" applyAlignment="1">
      <alignment horizontal="center" vertical="center"/>
    </xf>
    <xf numFmtId="173" fontId="4" fillId="0" borderId="0" xfId="14" applyNumberFormat="1" applyFont="1" applyFill="1" applyBorder="1" applyAlignment="1" applyProtection="1">
      <protection hidden="1"/>
    </xf>
    <xf numFmtId="173" fontId="7" fillId="0" borderId="0" xfId="14" applyNumberFormat="1" applyFont="1" applyFill="1" applyBorder="1" applyAlignment="1" applyProtection="1">
      <protection hidden="1"/>
    </xf>
    <xf numFmtId="173" fontId="8" fillId="0" borderId="0" xfId="14" applyNumberFormat="1" applyFont="1" applyFill="1" applyBorder="1" applyAlignment="1" applyProtection="1">
      <protection hidden="1"/>
    </xf>
    <xf numFmtId="173" fontId="6" fillId="0" borderId="0" xfId="14" applyNumberFormat="1" applyFont="1" applyFill="1" applyBorder="1" applyAlignment="1" applyProtection="1">
      <protection hidden="1"/>
    </xf>
    <xf numFmtId="177" fontId="4" fillId="0" borderId="0" xfId="14" applyNumberFormat="1" applyFont="1" applyFill="1" applyBorder="1" applyAlignment="1" applyProtection="1">
      <protection hidden="1"/>
    </xf>
    <xf numFmtId="177" fontId="7" fillId="0" borderId="0" xfId="14" applyNumberFormat="1" applyFont="1" applyFill="1" applyBorder="1" applyAlignment="1" applyProtection="1">
      <protection hidden="1"/>
    </xf>
    <xf numFmtId="177" fontId="8" fillId="0" borderId="0" xfId="14" applyNumberFormat="1" applyFont="1" applyFill="1" applyBorder="1" applyAlignment="1" applyProtection="1">
      <protection hidden="1"/>
    </xf>
    <xf numFmtId="177" fontId="6" fillId="0" borderId="0" xfId="14" applyNumberFormat="1" applyFont="1" applyFill="1" applyBorder="1" applyAlignment="1" applyProtection="1">
      <protection hidden="1"/>
    </xf>
    <xf numFmtId="173" fontId="3" fillId="0" borderId="0" xfId="14" applyNumberFormat="1" applyFont="1" applyFill="1" applyBorder="1" applyAlignment="1" applyProtection="1">
      <protection hidden="1"/>
    </xf>
    <xf numFmtId="177" fontId="3" fillId="0" borderId="0" xfId="14" applyNumberFormat="1" applyFont="1" applyFill="1" applyBorder="1" applyAlignment="1" applyProtection="1">
      <protection hidden="1"/>
    </xf>
    <xf numFmtId="178" fontId="3" fillId="0" borderId="0" xfId="14" applyNumberFormat="1" applyFont="1" applyFill="1" applyBorder="1" applyAlignment="1" applyProtection="1">
      <protection hidden="1"/>
    </xf>
    <xf numFmtId="178" fontId="6" fillId="0" borderId="0" xfId="14" applyNumberFormat="1" applyFont="1" applyFill="1" applyBorder="1" applyAlignment="1" applyProtection="1">
      <protection hidden="1"/>
    </xf>
    <xf numFmtId="0" fontId="5" fillId="0" borderId="0" xfId="3" applyFont="1" applyAlignment="1">
      <alignment horizontal="right"/>
    </xf>
    <xf numFmtId="0" fontId="10" fillId="0" borderId="0" xfId="3" applyFont="1" applyAlignment="1">
      <alignment horizontal="center"/>
    </xf>
    <xf numFmtId="0" fontId="19" fillId="0" borderId="1" xfId="17" applyFont="1" applyFill="1" applyBorder="1" applyAlignment="1">
      <alignment horizontal="left" vertical="center" wrapText="1"/>
    </xf>
    <xf numFmtId="172" fontId="10" fillId="0" borderId="0" xfId="17" applyNumberFormat="1" applyFont="1" applyFill="1" applyAlignment="1">
      <alignment horizontal="center"/>
    </xf>
    <xf numFmtId="0" fontId="10" fillId="0" borderId="0" xfId="17" applyFont="1" applyFill="1" applyAlignment="1">
      <alignment horizontal="center"/>
    </xf>
    <xf numFmtId="0" fontId="6" fillId="0" borderId="0" xfId="9" applyFont="1" applyFill="1" applyAlignment="1" applyProtection="1">
      <alignment horizontal="right"/>
      <protection hidden="1"/>
    </xf>
    <xf numFmtId="0" fontId="6" fillId="0" borderId="0" xfId="5" applyNumberFormat="1" applyFont="1" applyFill="1" applyAlignment="1" applyProtection="1">
      <alignment horizontal="right" wrapText="1"/>
      <protection hidden="1"/>
    </xf>
    <xf numFmtId="0" fontId="10" fillId="0" borderId="0" xfId="9" applyNumberFormat="1" applyFont="1" applyFill="1" applyAlignment="1" applyProtection="1">
      <alignment horizontal="center" vertical="top"/>
      <protection hidden="1"/>
    </xf>
    <xf numFmtId="0" fontId="10" fillId="0" borderId="0" xfId="9" applyNumberFormat="1" applyFont="1" applyFill="1" applyAlignment="1" applyProtection="1">
      <alignment horizontal="center" vertical="top" wrapText="1"/>
      <protection hidden="1"/>
    </xf>
    <xf numFmtId="0" fontId="10" fillId="0" borderId="0" xfId="6" applyNumberFormat="1" applyFont="1" applyFill="1" applyBorder="1" applyAlignment="1" applyProtection="1">
      <alignment horizontal="center" vertical="top" wrapText="1"/>
      <protection hidden="1"/>
    </xf>
    <xf numFmtId="0" fontId="10" fillId="0" borderId="0" xfId="12" applyNumberFormat="1" applyFont="1" applyFill="1" applyBorder="1" applyAlignment="1" applyProtection="1">
      <alignment horizontal="center" vertical="top" wrapText="1"/>
      <protection hidden="1"/>
    </xf>
    <xf numFmtId="0" fontId="6" fillId="0" borderId="0" xfId="5" applyNumberFormat="1" applyFont="1" applyFill="1" applyAlignment="1" applyProtection="1">
      <alignment horizontal="center" wrapText="1"/>
      <protection hidden="1"/>
    </xf>
    <xf numFmtId="0" fontId="10" fillId="0" borderId="0" xfId="16" applyFont="1" applyAlignment="1">
      <alignment horizontal="center"/>
    </xf>
    <xf numFmtId="0" fontId="10" fillId="0" borderId="0" xfId="16" applyFont="1" applyAlignment="1">
      <alignment horizontal="center" wrapText="1"/>
    </xf>
    <xf numFmtId="0" fontId="10" fillId="0" borderId="0" xfId="6" applyFont="1" applyAlignment="1">
      <alignment horizontal="center"/>
    </xf>
    <xf numFmtId="0" fontId="10" fillId="0" borderId="0" xfId="6" applyFont="1" applyAlignment="1">
      <alignment horizontal="center" wrapText="1"/>
    </xf>
    <xf numFmtId="0" fontId="10" fillId="0" borderId="0" xfId="14" applyFont="1" applyAlignment="1">
      <alignment horizontal="center" vertical="center" wrapText="1"/>
    </xf>
    <xf numFmtId="0" fontId="10" fillId="0" borderId="0" xfId="16" applyFont="1" applyAlignment="1">
      <alignment horizontal="center" vertical="center" wrapText="1"/>
    </xf>
    <xf numFmtId="0" fontId="10" fillId="0" borderId="0" xfId="19" applyFont="1" applyFill="1" applyAlignment="1">
      <alignment horizontal="center" wrapText="1"/>
    </xf>
    <xf numFmtId="0" fontId="10" fillId="0" borderId="0" xfId="18" applyFont="1" applyAlignment="1">
      <alignment horizontal="center" wrapText="1"/>
    </xf>
    <xf numFmtId="0" fontId="4" fillId="2" borderId="5" xfId="20" applyFont="1" applyFill="1" applyBorder="1" applyAlignment="1">
      <alignment vertical="justify"/>
    </xf>
    <xf numFmtId="0" fontId="5" fillId="2" borderId="6" xfId="20" applyFont="1" applyFill="1" applyBorder="1" applyAlignment="1">
      <alignment wrapText="1"/>
    </xf>
    <xf numFmtId="0" fontId="5" fillId="2" borderId="5" xfId="20" applyFont="1" applyFill="1" applyBorder="1" applyAlignment="1">
      <alignment horizontal="left"/>
    </xf>
    <xf numFmtId="3" fontId="4" fillId="2" borderId="1" xfId="17" applyNumberFormat="1" applyFont="1" applyFill="1" applyBorder="1" applyAlignment="1">
      <alignment horizontal="center" vertical="center" wrapText="1"/>
    </xf>
    <xf numFmtId="3" fontId="5" fillId="2" borderId="1" xfId="17" applyNumberFormat="1" applyFont="1" applyFill="1" applyBorder="1" applyAlignment="1">
      <alignment horizontal="center" vertical="center" wrapText="1"/>
    </xf>
    <xf numFmtId="3" fontId="5" fillId="0" borderId="1" xfId="16" applyNumberFormat="1" applyFont="1" applyBorder="1" applyAlignment="1">
      <alignment horizontal="center" vertical="center" wrapText="1"/>
    </xf>
    <xf numFmtId="3" fontId="4" fillId="0" borderId="1" xfId="16" applyNumberFormat="1" applyFont="1" applyBorder="1" applyAlignment="1">
      <alignment horizontal="center" vertical="center" wrapText="1"/>
    </xf>
    <xf numFmtId="3" fontId="19" fillId="2" borderId="1" xfId="17" applyNumberFormat="1" applyFont="1" applyFill="1" applyBorder="1" applyAlignment="1">
      <alignment horizontal="center" vertical="center" wrapText="1"/>
    </xf>
    <xf numFmtId="3" fontId="16" fillId="2" borderId="1" xfId="17" applyNumberFormat="1" applyFont="1" applyFill="1" applyBorder="1" applyAlignment="1">
      <alignment horizontal="center" vertical="center" wrapText="1"/>
    </xf>
    <xf numFmtId="0" fontId="5" fillId="2" borderId="1" xfId="17" applyFont="1" applyFill="1" applyBorder="1" applyAlignment="1">
      <alignment horizontal="left" vertical="center" wrapText="1"/>
    </xf>
  </cellXfs>
  <cellStyles count="21">
    <cellStyle name="Обычный" xfId="0" builtinId="0"/>
    <cellStyle name="Обычный 10" xfId="4"/>
    <cellStyle name="Обычный 10 2" xfId="18"/>
    <cellStyle name="Обычный 2" xfId="1"/>
    <cellStyle name="Обычный 2 10" xfId="14"/>
    <cellStyle name="Обычный 2 10 2" xfId="19"/>
    <cellStyle name="Обычный 2 14 2" xfId="6"/>
    <cellStyle name="Обычный 2 14 2 2" xfId="12"/>
    <cellStyle name="Обычный 2 2" xfId="13"/>
    <cellStyle name="Обычный 2 2 3" xfId="7"/>
    <cellStyle name="Обычный 2 26" xfId="9"/>
    <cellStyle name="Обычный 2 3" xfId="2"/>
    <cellStyle name="Обычный 2 64 2" xfId="5"/>
    <cellStyle name="Обычный 2 95 2" xfId="10"/>
    <cellStyle name="Обычный 3" xfId="16"/>
    <cellStyle name="Обычный 3 14" xfId="3"/>
    <cellStyle name="Обычный 5 2" xfId="8"/>
    <cellStyle name="Обычный 7" xfId="15"/>
    <cellStyle name="Обычный_Прил к З-ну2008 после поправок 2" xfId="11"/>
    <cellStyle name="Обычный_республиканский  2005 г" xfId="17"/>
    <cellStyle name="Обычный_Сводка 2010 год"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view="pageBreakPreview" zoomScaleNormal="100" zoomScaleSheetLayoutView="100" workbookViewId="0">
      <selection activeCell="D16" sqref="D16"/>
    </sheetView>
  </sheetViews>
  <sheetFormatPr defaultRowHeight="12.75" x14ac:dyDescent="0.2"/>
  <cols>
    <col min="1" max="1" width="39.5703125" style="48" customWidth="1"/>
    <col min="2" max="2" width="23" style="27" customWidth="1"/>
    <col min="3" max="5" width="10.7109375" style="27" customWidth="1"/>
    <col min="6" max="6" width="10.5703125" style="27" customWidth="1"/>
    <col min="7" max="7" width="10.42578125" style="28" customWidth="1"/>
    <col min="8" max="16384" width="9.140625" style="28"/>
  </cols>
  <sheetData>
    <row r="1" spans="1:6" x14ac:dyDescent="0.2">
      <c r="A1" s="251" t="s">
        <v>562</v>
      </c>
      <c r="B1" s="251"/>
      <c r="C1" s="251"/>
      <c r="D1" s="251"/>
      <c r="E1" s="251"/>
    </row>
    <row r="2" spans="1:6" x14ac:dyDescent="0.2">
      <c r="A2" s="15"/>
      <c r="B2" s="15"/>
      <c r="C2" s="15"/>
      <c r="D2" s="15"/>
      <c r="E2" s="15" t="s">
        <v>775</v>
      </c>
    </row>
    <row r="3" spans="1:6" x14ac:dyDescent="0.2">
      <c r="A3" s="15"/>
      <c r="B3" s="15"/>
      <c r="C3" s="15"/>
      <c r="D3" s="15"/>
      <c r="E3" s="15" t="s">
        <v>553</v>
      </c>
    </row>
    <row r="4" spans="1:6" x14ac:dyDescent="0.2">
      <c r="A4" s="15"/>
      <c r="B4" s="15"/>
      <c r="C4" s="15"/>
      <c r="D4" s="15"/>
      <c r="E4" s="15" t="s">
        <v>554</v>
      </c>
    </row>
    <row r="5" spans="1:6" x14ac:dyDescent="0.2">
      <c r="A5" s="15"/>
      <c r="B5" s="15"/>
      <c r="C5" s="15"/>
      <c r="D5" s="15"/>
      <c r="E5" s="15" t="s">
        <v>555</v>
      </c>
    </row>
    <row r="6" spans="1:6" x14ac:dyDescent="0.2">
      <c r="A6" s="15"/>
      <c r="B6" s="15"/>
      <c r="C6" s="15"/>
      <c r="D6" s="15"/>
      <c r="E6" s="15" t="s">
        <v>773</v>
      </c>
    </row>
    <row r="7" spans="1:6" x14ac:dyDescent="0.2">
      <c r="A7" s="251" t="s">
        <v>729</v>
      </c>
      <c r="B7" s="251"/>
      <c r="C7" s="251"/>
      <c r="D7" s="251"/>
      <c r="E7" s="251"/>
    </row>
    <row r="8" spans="1:6" ht="15.75" x14ac:dyDescent="0.25">
      <c r="A8" s="29"/>
      <c r="B8" s="28"/>
      <c r="C8" s="28"/>
      <c r="D8" s="28"/>
      <c r="E8" s="28"/>
    </row>
    <row r="9" spans="1:6" ht="15.75" x14ac:dyDescent="0.25">
      <c r="A9" s="252" t="s">
        <v>563</v>
      </c>
      <c r="B9" s="252"/>
      <c r="C9" s="252"/>
      <c r="D9" s="252"/>
      <c r="E9" s="252"/>
    </row>
    <row r="10" spans="1:6" ht="15.75" x14ac:dyDescent="0.25">
      <c r="A10" s="252" t="s">
        <v>564</v>
      </c>
      <c r="B10" s="252"/>
      <c r="C10" s="252"/>
      <c r="D10" s="252"/>
      <c r="E10" s="252"/>
    </row>
    <row r="11" spans="1:6" ht="15.75" x14ac:dyDescent="0.25">
      <c r="A11" s="252" t="s">
        <v>776</v>
      </c>
      <c r="B11" s="252"/>
      <c r="C11" s="252"/>
      <c r="D11" s="252"/>
      <c r="E11" s="252"/>
    </row>
    <row r="12" spans="1:6" ht="15.75" x14ac:dyDescent="0.25">
      <c r="A12" s="30"/>
      <c r="B12" s="28"/>
      <c r="C12" s="28"/>
      <c r="D12" s="28"/>
      <c r="E12" s="28"/>
    </row>
    <row r="13" spans="1:6" ht="15.75" x14ac:dyDescent="0.25">
      <c r="A13" s="30"/>
      <c r="B13" s="28"/>
      <c r="C13" s="28"/>
      <c r="D13" s="28"/>
      <c r="E13" s="5" t="s">
        <v>557</v>
      </c>
    </row>
    <row r="14" spans="1:6" s="34" customFormat="1" ht="35.25" customHeight="1" x14ac:dyDescent="0.25">
      <c r="A14" s="31" t="s">
        <v>551</v>
      </c>
      <c r="B14" s="31" t="s">
        <v>565</v>
      </c>
      <c r="C14" s="32" t="s">
        <v>547</v>
      </c>
      <c r="D14" s="32" t="s">
        <v>3</v>
      </c>
      <c r="E14" s="32" t="s">
        <v>546</v>
      </c>
      <c r="F14" s="33"/>
    </row>
    <row r="15" spans="1:6" x14ac:dyDescent="0.2">
      <c r="A15" s="35">
        <v>1</v>
      </c>
      <c r="B15" s="35">
        <v>2</v>
      </c>
      <c r="C15" s="35">
        <v>3</v>
      </c>
      <c r="D15" s="35">
        <v>4</v>
      </c>
      <c r="E15" s="35">
        <v>5</v>
      </c>
    </row>
    <row r="16" spans="1:6" ht="25.5" x14ac:dyDescent="0.2">
      <c r="A16" s="36" t="s">
        <v>566</v>
      </c>
      <c r="B16" s="37" t="s">
        <v>567</v>
      </c>
      <c r="C16" s="38">
        <v>0</v>
      </c>
      <c r="D16" s="39">
        <f>E16-C16</f>
        <v>100</v>
      </c>
      <c r="E16" s="38">
        <f>E22</f>
        <v>100</v>
      </c>
    </row>
    <row r="17" spans="1:6" x14ac:dyDescent="0.2">
      <c r="A17" s="36" t="s">
        <v>568</v>
      </c>
      <c r="B17" s="40"/>
      <c r="C17" s="41"/>
      <c r="D17" s="37"/>
      <c r="E17" s="41"/>
    </row>
    <row r="18" spans="1:6" ht="36.75" customHeight="1" x14ac:dyDescent="0.2">
      <c r="A18" s="42" t="s">
        <v>569</v>
      </c>
      <c r="B18" s="37" t="s">
        <v>570</v>
      </c>
      <c r="C18" s="41">
        <f>C19</f>
        <v>0</v>
      </c>
      <c r="D18" s="39">
        <f t="shared" ref="D18:D21" si="0">E18-C18</f>
        <v>0</v>
      </c>
      <c r="E18" s="41">
        <f>E19</f>
        <v>0</v>
      </c>
    </row>
    <row r="19" spans="1:6" ht="51" x14ac:dyDescent="0.2">
      <c r="A19" s="42" t="s">
        <v>571</v>
      </c>
      <c r="B19" s="37" t="s">
        <v>572</v>
      </c>
      <c r="C19" s="41">
        <v>0</v>
      </c>
      <c r="D19" s="39">
        <f t="shared" si="0"/>
        <v>0</v>
      </c>
      <c r="E19" s="41">
        <v>0</v>
      </c>
    </row>
    <row r="20" spans="1:6" ht="51" x14ac:dyDescent="0.2">
      <c r="A20" s="42" t="s">
        <v>573</v>
      </c>
      <c r="B20" s="37" t="s">
        <v>574</v>
      </c>
      <c r="C20" s="41">
        <v>0</v>
      </c>
      <c r="D20" s="39">
        <f t="shared" si="0"/>
        <v>0</v>
      </c>
      <c r="E20" s="41">
        <v>0</v>
      </c>
    </row>
    <row r="21" spans="1:6" ht="51" x14ac:dyDescent="0.2">
      <c r="A21" s="42" t="s">
        <v>575</v>
      </c>
      <c r="B21" s="37" t="s">
        <v>576</v>
      </c>
      <c r="C21" s="41">
        <v>0</v>
      </c>
      <c r="D21" s="39">
        <f t="shared" si="0"/>
        <v>0</v>
      </c>
      <c r="E21" s="41">
        <v>0</v>
      </c>
    </row>
    <row r="22" spans="1:6" s="47" customFormat="1" x14ac:dyDescent="0.2">
      <c r="A22" s="43" t="s">
        <v>577</v>
      </c>
      <c r="B22" s="44" t="s">
        <v>578</v>
      </c>
      <c r="C22" s="45">
        <v>6221.5340100000003</v>
      </c>
      <c r="D22" s="45">
        <v>6221.5340100000003</v>
      </c>
      <c r="E22" s="45">
        <v>100</v>
      </c>
      <c r="F22" s="46"/>
    </row>
    <row r="23" spans="1:6" s="47" customFormat="1" ht="25.5" x14ac:dyDescent="0.2">
      <c r="A23" s="43" t="s">
        <v>579</v>
      </c>
      <c r="B23" s="44" t="s">
        <v>580</v>
      </c>
      <c r="C23" s="45">
        <v>6221.5340100000003</v>
      </c>
      <c r="D23" s="45">
        <v>6221.5340100000003</v>
      </c>
      <c r="E23" s="45">
        <v>100</v>
      </c>
      <c r="F23" s="46"/>
    </row>
  </sheetData>
  <mergeCells count="5">
    <mergeCell ref="A1:E1"/>
    <mergeCell ref="A7:E7"/>
    <mergeCell ref="A9:E9"/>
    <mergeCell ref="A10:E10"/>
    <mergeCell ref="A11:E11"/>
  </mergeCells>
  <pageMargins left="1.0236220472440944" right="0.6692913385826772" top="0.62992125984251968" bottom="0.51181102362204722" header="0.51181102362204722" footer="0.51181102362204722"/>
  <pageSetup paperSize="9" scale="8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2"/>
  <sheetViews>
    <sheetView view="pageBreakPreview" topLeftCell="A46" zoomScale="118" zoomScaleNormal="100" zoomScaleSheetLayoutView="118" workbookViewId="0">
      <selection activeCell="B18" sqref="B18"/>
    </sheetView>
  </sheetViews>
  <sheetFormatPr defaultRowHeight="15" x14ac:dyDescent="0.25"/>
  <cols>
    <col min="1" max="1" width="21.5703125" style="49" customWidth="1"/>
    <col min="2" max="2" width="51.140625" style="49" customWidth="1"/>
    <col min="3" max="3" width="12.28515625" style="49" customWidth="1"/>
    <col min="4" max="4" width="11" style="49" customWidth="1"/>
    <col min="5" max="5" width="12.28515625" style="49" customWidth="1"/>
    <col min="6" max="16384" width="9.140625" style="49"/>
  </cols>
  <sheetData>
    <row r="1" spans="1:5" ht="15" customHeight="1" x14ac:dyDescent="0.25">
      <c r="A1" s="251" t="s">
        <v>701</v>
      </c>
      <c r="B1" s="251"/>
      <c r="C1" s="251"/>
      <c r="D1" s="251"/>
      <c r="E1" s="251"/>
    </row>
    <row r="2" spans="1:5" ht="12.75" customHeight="1" x14ac:dyDescent="0.25">
      <c r="A2" s="15"/>
      <c r="B2" s="15"/>
      <c r="C2" s="15"/>
      <c r="D2" s="15"/>
      <c r="E2" s="15" t="s">
        <v>775</v>
      </c>
    </row>
    <row r="3" spans="1:5" ht="12.75" customHeight="1" x14ac:dyDescent="0.25">
      <c r="A3" s="15"/>
      <c r="B3" s="15"/>
      <c r="C3" s="15"/>
      <c r="D3" s="15"/>
      <c r="E3" s="15" t="s">
        <v>553</v>
      </c>
    </row>
    <row r="4" spans="1:5" ht="14.25" customHeight="1" x14ac:dyDescent="0.25">
      <c r="A4" s="15"/>
      <c r="B4" s="15"/>
      <c r="C4" s="15"/>
      <c r="D4" s="15"/>
      <c r="E4" s="15" t="s">
        <v>554</v>
      </c>
    </row>
    <row r="5" spans="1:5" ht="15" customHeight="1" x14ac:dyDescent="0.25">
      <c r="A5" s="15"/>
      <c r="B5" s="15"/>
      <c r="C5" s="15"/>
      <c r="D5" s="15"/>
      <c r="E5" s="15" t="s">
        <v>555</v>
      </c>
    </row>
    <row r="6" spans="1:5" ht="15" customHeight="1" x14ac:dyDescent="0.25">
      <c r="A6" s="15"/>
      <c r="B6" s="15"/>
      <c r="C6" s="15"/>
      <c r="D6" s="15"/>
      <c r="E6" s="15" t="s">
        <v>773</v>
      </c>
    </row>
    <row r="7" spans="1:5" ht="15" customHeight="1" x14ac:dyDescent="0.25">
      <c r="A7" s="251" t="s">
        <v>729</v>
      </c>
      <c r="B7" s="251"/>
      <c r="C7" s="251"/>
      <c r="D7" s="251"/>
      <c r="E7" s="251"/>
    </row>
    <row r="8" spans="1:5" ht="15.75" customHeight="1" x14ac:dyDescent="0.25">
      <c r="A8" s="254"/>
      <c r="B8" s="254"/>
      <c r="C8" s="254"/>
      <c r="D8" s="254"/>
      <c r="E8" s="254"/>
    </row>
    <row r="9" spans="1:5" ht="15.75" x14ac:dyDescent="0.25">
      <c r="A9" s="255" t="s">
        <v>581</v>
      </c>
      <c r="B9" s="255"/>
      <c r="C9" s="255"/>
      <c r="D9" s="255"/>
      <c r="E9" s="255"/>
    </row>
    <row r="10" spans="1:5" ht="15.75" x14ac:dyDescent="0.25">
      <c r="A10" s="255" t="s">
        <v>776</v>
      </c>
      <c r="B10" s="255"/>
      <c r="C10" s="255"/>
      <c r="D10" s="255"/>
      <c r="E10" s="255"/>
    </row>
    <row r="11" spans="1:5" x14ac:dyDescent="0.25">
      <c r="A11" s="50"/>
      <c r="B11" s="50"/>
      <c r="C11" s="50"/>
      <c r="D11" s="50"/>
      <c r="E11" s="50"/>
    </row>
    <row r="12" spans="1:5" x14ac:dyDescent="0.25">
      <c r="A12" s="51"/>
      <c r="B12" s="51"/>
      <c r="C12" s="52"/>
      <c r="D12" s="51"/>
      <c r="E12" s="52" t="s">
        <v>582</v>
      </c>
    </row>
    <row r="13" spans="1:5" ht="43.5" customHeight="1" x14ac:dyDescent="0.25">
      <c r="A13" s="53" t="s">
        <v>583</v>
      </c>
      <c r="B13" s="53" t="s">
        <v>584</v>
      </c>
      <c r="C13" s="32" t="s">
        <v>547</v>
      </c>
      <c r="D13" s="32" t="s">
        <v>3</v>
      </c>
      <c r="E13" s="32" t="s">
        <v>546</v>
      </c>
    </row>
    <row r="14" spans="1:5" x14ac:dyDescent="0.25">
      <c r="A14" s="54">
        <v>1</v>
      </c>
      <c r="B14" s="55">
        <v>2</v>
      </c>
      <c r="C14" s="55">
        <v>3</v>
      </c>
      <c r="D14" s="55">
        <v>4</v>
      </c>
      <c r="E14" s="55">
        <v>5</v>
      </c>
    </row>
    <row r="15" spans="1:5" ht="23.25" customHeight="1" x14ac:dyDescent="0.25">
      <c r="A15" s="253" t="s">
        <v>585</v>
      </c>
      <c r="B15" s="253"/>
      <c r="C15" s="176">
        <f t="shared" ref="C15" si="0">C16+C40</f>
        <v>1181473.52522</v>
      </c>
      <c r="D15" s="177">
        <f t="shared" ref="D15" si="1">D16+D40</f>
        <v>737378.13338000001</v>
      </c>
      <c r="E15" s="176">
        <f>D15/C15*100</f>
        <v>62.411735653805209</v>
      </c>
    </row>
    <row r="16" spans="1:5" s="57" customFormat="1" ht="17.25" customHeight="1" x14ac:dyDescent="0.2">
      <c r="A16" s="53" t="s">
        <v>586</v>
      </c>
      <c r="B16" s="56" t="s">
        <v>587</v>
      </c>
      <c r="C16" s="274">
        <f>C17+C19+C21+C26+C28+C29+C32+C36+C38</f>
        <v>102680</v>
      </c>
      <c r="D16" s="274">
        <f>D17+D19+D21+D26+D28+D29+D32+D34+D36+D38+D39</f>
        <v>51254.69000000001</v>
      </c>
      <c r="E16" s="274">
        <f t="shared" ref="E16:E83" si="2">D16/C16*100</f>
        <v>49.916916634203361</v>
      </c>
    </row>
    <row r="17" spans="1:5" s="57" customFormat="1" ht="14.25" x14ac:dyDescent="0.2">
      <c r="A17" s="53" t="s">
        <v>588</v>
      </c>
      <c r="B17" s="58" t="s">
        <v>589</v>
      </c>
      <c r="C17" s="274">
        <f>C18</f>
        <v>76528</v>
      </c>
      <c r="D17" s="274">
        <f>D18</f>
        <v>36406.76</v>
      </c>
      <c r="E17" s="274">
        <f t="shared" si="2"/>
        <v>47.57312356261761</v>
      </c>
    </row>
    <row r="18" spans="1:5" s="57" customFormat="1" ht="14.25" x14ac:dyDescent="0.2">
      <c r="A18" s="59" t="s">
        <v>590</v>
      </c>
      <c r="B18" s="60" t="s">
        <v>591</v>
      </c>
      <c r="C18" s="275">
        <v>76528</v>
      </c>
      <c r="D18" s="276">
        <v>36406.76</v>
      </c>
      <c r="E18" s="275">
        <f t="shared" si="2"/>
        <v>47.57312356261761</v>
      </c>
    </row>
    <row r="19" spans="1:5" s="57" customFormat="1" ht="38.25" x14ac:dyDescent="0.2">
      <c r="A19" s="53" t="s">
        <v>592</v>
      </c>
      <c r="B19" s="56" t="s">
        <v>593</v>
      </c>
      <c r="C19" s="274">
        <f>C20</f>
        <v>2111</v>
      </c>
      <c r="D19" s="277">
        <f>D20</f>
        <v>992.91</v>
      </c>
      <c r="E19" s="274">
        <f t="shared" si="2"/>
        <v>47.035054476551394</v>
      </c>
    </row>
    <row r="20" spans="1:5" s="57" customFormat="1" ht="25.5" x14ac:dyDescent="0.2">
      <c r="A20" s="59" t="s">
        <v>594</v>
      </c>
      <c r="B20" s="60" t="s">
        <v>595</v>
      </c>
      <c r="C20" s="275">
        <v>2111</v>
      </c>
      <c r="D20" s="276">
        <v>992.91</v>
      </c>
      <c r="E20" s="275">
        <f t="shared" si="2"/>
        <v>47.035054476551394</v>
      </c>
    </row>
    <row r="21" spans="1:5" s="57" customFormat="1" ht="14.25" x14ac:dyDescent="0.2">
      <c r="A21" s="53" t="s">
        <v>596</v>
      </c>
      <c r="B21" s="58" t="s">
        <v>597</v>
      </c>
      <c r="C21" s="274">
        <f>SUM(C23:C25)</f>
        <v>7582</v>
      </c>
      <c r="D21" s="277">
        <f>D22+D23+D24+D25</f>
        <v>6143.5</v>
      </c>
      <c r="E21" s="274">
        <f t="shared" si="2"/>
        <v>81.027433394882621</v>
      </c>
    </row>
    <row r="22" spans="1:5" s="57" customFormat="1" ht="14.25" x14ac:dyDescent="0.2">
      <c r="A22" s="59" t="s">
        <v>798</v>
      </c>
      <c r="B22" s="273" t="s">
        <v>794</v>
      </c>
      <c r="C22" s="274"/>
      <c r="D22" s="276">
        <v>1032.43</v>
      </c>
      <c r="E22" s="274"/>
    </row>
    <row r="23" spans="1:5" s="57" customFormat="1" ht="25.5" x14ac:dyDescent="0.2">
      <c r="A23" s="61" t="s">
        <v>598</v>
      </c>
      <c r="B23" s="60" t="s">
        <v>599</v>
      </c>
      <c r="C23" s="275">
        <v>5317</v>
      </c>
      <c r="D23" s="276">
        <v>4167.37</v>
      </c>
      <c r="E23" s="275">
        <f t="shared" si="2"/>
        <v>78.378220801203682</v>
      </c>
    </row>
    <row r="24" spans="1:5" s="57" customFormat="1" ht="16.5" customHeight="1" x14ac:dyDescent="0.2">
      <c r="A24" s="59" t="s">
        <v>600</v>
      </c>
      <c r="B24" s="60" t="s">
        <v>601</v>
      </c>
      <c r="C24" s="275">
        <v>215</v>
      </c>
      <c r="D24" s="276">
        <v>96.18</v>
      </c>
      <c r="E24" s="275">
        <f t="shared" si="2"/>
        <v>44.734883720930235</v>
      </c>
    </row>
    <row r="25" spans="1:5" s="57" customFormat="1" ht="28.5" customHeight="1" x14ac:dyDescent="0.2">
      <c r="A25" s="59" t="s">
        <v>602</v>
      </c>
      <c r="B25" s="60" t="s">
        <v>603</v>
      </c>
      <c r="C25" s="275">
        <v>2050</v>
      </c>
      <c r="D25" s="276">
        <v>847.52</v>
      </c>
      <c r="E25" s="275">
        <f t="shared" si="2"/>
        <v>41.342439024390245</v>
      </c>
    </row>
    <row r="26" spans="1:5" s="57" customFormat="1" ht="16.5" customHeight="1" x14ac:dyDescent="0.2">
      <c r="A26" s="53" t="s">
        <v>604</v>
      </c>
      <c r="B26" s="58" t="s">
        <v>605</v>
      </c>
      <c r="C26" s="274">
        <f>SUM(C27:C27)</f>
        <v>8731</v>
      </c>
      <c r="D26" s="277">
        <f>D27</f>
        <v>4116.88</v>
      </c>
      <c r="E26" s="274">
        <f t="shared" si="2"/>
        <v>47.152445309815597</v>
      </c>
    </row>
    <row r="27" spans="1:5" s="57" customFormat="1" ht="17.25" customHeight="1" x14ac:dyDescent="0.2">
      <c r="A27" s="59" t="s">
        <v>606</v>
      </c>
      <c r="B27" s="60" t="s">
        <v>607</v>
      </c>
      <c r="C27" s="275">
        <v>8731</v>
      </c>
      <c r="D27" s="276">
        <v>4116.88</v>
      </c>
      <c r="E27" s="275">
        <f t="shared" si="2"/>
        <v>47.152445309815597</v>
      </c>
    </row>
    <row r="28" spans="1:5" s="57" customFormat="1" ht="18" customHeight="1" x14ac:dyDescent="0.2">
      <c r="A28" s="62" t="s">
        <v>608</v>
      </c>
      <c r="B28" s="56" t="s">
        <v>609</v>
      </c>
      <c r="C28" s="278">
        <v>4300</v>
      </c>
      <c r="D28" s="277">
        <v>1574.64</v>
      </c>
      <c r="E28" s="278">
        <f t="shared" si="2"/>
        <v>36.619534883720931</v>
      </c>
    </row>
    <row r="29" spans="1:5" s="57" customFormat="1" ht="38.25" x14ac:dyDescent="0.2">
      <c r="A29" s="53" t="s">
        <v>610</v>
      </c>
      <c r="B29" s="56" t="s">
        <v>611</v>
      </c>
      <c r="C29" s="278">
        <f>C30+C31</f>
        <v>1930</v>
      </c>
      <c r="D29" s="277">
        <f>D30+D31</f>
        <v>1008.9100000000001</v>
      </c>
      <c r="E29" s="278">
        <f t="shared" si="2"/>
        <v>52.275129533678765</v>
      </c>
    </row>
    <row r="30" spans="1:5" s="57" customFormat="1" ht="77.25" customHeight="1" x14ac:dyDescent="0.2">
      <c r="A30" s="59" t="s">
        <v>612</v>
      </c>
      <c r="B30" s="60" t="s">
        <v>613</v>
      </c>
      <c r="C30" s="279">
        <v>1260</v>
      </c>
      <c r="D30" s="276">
        <v>700.24</v>
      </c>
      <c r="E30" s="279">
        <f t="shared" si="2"/>
        <v>55.574603174603176</v>
      </c>
    </row>
    <row r="31" spans="1:5" s="57" customFormat="1" ht="76.5" x14ac:dyDescent="0.2">
      <c r="A31" s="63" t="s">
        <v>614</v>
      </c>
      <c r="B31" s="60" t="s">
        <v>615</v>
      </c>
      <c r="C31" s="279">
        <v>670</v>
      </c>
      <c r="D31" s="276">
        <v>308.67</v>
      </c>
      <c r="E31" s="279">
        <f t="shared" si="2"/>
        <v>46.070149253731344</v>
      </c>
    </row>
    <row r="32" spans="1:5" s="57" customFormat="1" ht="30.75" customHeight="1" x14ac:dyDescent="0.2">
      <c r="A32" s="53" t="s">
        <v>616</v>
      </c>
      <c r="B32" s="56" t="s">
        <v>617</v>
      </c>
      <c r="C32" s="278">
        <f>C33</f>
        <v>498</v>
      </c>
      <c r="D32" s="277">
        <f>D33</f>
        <v>315.29000000000002</v>
      </c>
      <c r="E32" s="278">
        <f t="shared" si="2"/>
        <v>63.311244979919678</v>
      </c>
    </row>
    <row r="33" spans="1:5" s="57" customFormat="1" ht="17.25" customHeight="1" x14ac:dyDescent="0.2">
      <c r="A33" s="59" t="s">
        <v>618</v>
      </c>
      <c r="B33" s="60" t="s">
        <v>619</v>
      </c>
      <c r="C33" s="279">
        <v>498</v>
      </c>
      <c r="D33" s="276">
        <v>315.29000000000002</v>
      </c>
      <c r="E33" s="279">
        <f t="shared" si="2"/>
        <v>63.311244979919678</v>
      </c>
    </row>
    <row r="34" spans="1:5" s="57" customFormat="1" ht="17.25" customHeight="1" x14ac:dyDescent="0.2">
      <c r="A34" s="59" t="s">
        <v>797</v>
      </c>
      <c r="B34" s="271" t="s">
        <v>792</v>
      </c>
      <c r="C34" s="279"/>
      <c r="D34" s="277">
        <f>D35</f>
        <v>135.54</v>
      </c>
      <c r="E34" s="279"/>
    </row>
    <row r="35" spans="1:5" s="57" customFormat="1" ht="17.25" customHeight="1" x14ac:dyDescent="0.2">
      <c r="A35" s="59" t="s">
        <v>797</v>
      </c>
      <c r="B35" s="272" t="s">
        <v>793</v>
      </c>
      <c r="C35" s="279"/>
      <c r="D35" s="276">
        <v>135.54</v>
      </c>
      <c r="E35" s="279"/>
    </row>
    <row r="36" spans="1:5" s="57" customFormat="1" ht="31.5" customHeight="1" x14ac:dyDescent="0.2">
      <c r="A36" s="53" t="s">
        <v>620</v>
      </c>
      <c r="B36" s="56" t="s">
        <v>621</v>
      </c>
      <c r="C36" s="278">
        <f>C37</f>
        <v>50</v>
      </c>
      <c r="D36" s="277">
        <f>D37</f>
        <v>328.43</v>
      </c>
      <c r="E36" s="278">
        <f t="shared" si="2"/>
        <v>656.86</v>
      </c>
    </row>
    <row r="37" spans="1:5" s="57" customFormat="1" ht="38.25" x14ac:dyDescent="0.2">
      <c r="A37" s="63" t="s">
        <v>622</v>
      </c>
      <c r="B37" s="60" t="s">
        <v>623</v>
      </c>
      <c r="C37" s="279">
        <v>50</v>
      </c>
      <c r="D37" s="276">
        <v>328.43</v>
      </c>
      <c r="E37" s="279">
        <f t="shared" si="2"/>
        <v>656.86</v>
      </c>
    </row>
    <row r="38" spans="1:5" ht="17.25" customHeight="1" x14ac:dyDescent="0.25">
      <c r="A38" s="53" t="s">
        <v>624</v>
      </c>
      <c r="B38" s="56" t="s">
        <v>625</v>
      </c>
      <c r="C38" s="278">
        <v>950</v>
      </c>
      <c r="D38" s="277">
        <v>200.17</v>
      </c>
      <c r="E38" s="278">
        <f t="shared" si="2"/>
        <v>21.070526315789472</v>
      </c>
    </row>
    <row r="39" spans="1:5" ht="17.25" customHeight="1" x14ac:dyDescent="0.25">
      <c r="A39" s="53" t="s">
        <v>796</v>
      </c>
      <c r="B39" s="280" t="s">
        <v>795</v>
      </c>
      <c r="C39" s="278"/>
      <c r="D39" s="277">
        <v>31.66</v>
      </c>
      <c r="E39" s="278"/>
    </row>
    <row r="40" spans="1:5" s="66" customFormat="1" ht="21.75" customHeight="1" x14ac:dyDescent="0.25">
      <c r="A40" s="64" t="s">
        <v>626</v>
      </c>
      <c r="B40" s="65" t="s">
        <v>627</v>
      </c>
      <c r="C40" s="179">
        <f>C41+C91</f>
        <v>1078793.52522</v>
      </c>
      <c r="D40" s="180">
        <f>D41+D91</f>
        <v>686123.44337999995</v>
      </c>
      <c r="E40" s="179">
        <f t="shared" si="2"/>
        <v>63.600997534730084</v>
      </c>
    </row>
    <row r="41" spans="1:5" s="66" customFormat="1" ht="25.5" x14ac:dyDescent="0.25">
      <c r="A41" s="67" t="s">
        <v>628</v>
      </c>
      <c r="B41" s="65" t="s">
        <v>629</v>
      </c>
      <c r="C41" s="181">
        <f>C42+C59+C45+C87</f>
        <v>1079516.5760599999</v>
      </c>
      <c r="D41" s="182">
        <f>D42+D59+D45+D87</f>
        <v>686846.49421999999</v>
      </c>
      <c r="E41" s="181">
        <f t="shared" si="2"/>
        <v>63.625377270892855</v>
      </c>
    </row>
    <row r="42" spans="1:5" s="66" customFormat="1" ht="25.5" x14ac:dyDescent="0.25">
      <c r="A42" s="67" t="s">
        <v>630</v>
      </c>
      <c r="B42" s="65" t="s">
        <v>631</v>
      </c>
      <c r="C42" s="181">
        <f>C43+C44</f>
        <v>177952.4</v>
      </c>
      <c r="D42" s="181">
        <f>D43+D44</f>
        <v>105870.872</v>
      </c>
      <c r="E42" s="181">
        <f t="shared" si="2"/>
        <v>59.493927589625095</v>
      </c>
    </row>
    <row r="43" spans="1:5" s="66" customFormat="1" ht="38.25" x14ac:dyDescent="0.25">
      <c r="A43" s="68" t="s">
        <v>632</v>
      </c>
      <c r="B43" s="69" t="s">
        <v>633</v>
      </c>
      <c r="C43" s="183">
        <v>147656.5</v>
      </c>
      <c r="D43" s="178">
        <v>90064.316000000006</v>
      </c>
      <c r="E43" s="183">
        <f t="shared" si="2"/>
        <v>60.995835604934435</v>
      </c>
    </row>
    <row r="44" spans="1:5" s="66" customFormat="1" ht="38.25" x14ac:dyDescent="0.25">
      <c r="A44" s="54" t="s">
        <v>634</v>
      </c>
      <c r="B44" s="69" t="s">
        <v>635</v>
      </c>
      <c r="C44" s="183">
        <v>30295.9</v>
      </c>
      <c r="D44" s="178">
        <v>15806.556</v>
      </c>
      <c r="E44" s="183">
        <f t="shared" si="2"/>
        <v>52.173911321333911</v>
      </c>
    </row>
    <row r="45" spans="1:5" s="66" customFormat="1" x14ac:dyDescent="0.25">
      <c r="A45" s="53" t="s">
        <v>636</v>
      </c>
      <c r="B45" s="70" t="s">
        <v>637</v>
      </c>
      <c r="C45" s="181">
        <f>SUM(C46:C58)</f>
        <v>88951.264059999987</v>
      </c>
      <c r="D45" s="181">
        <f>SUM(D46:D58)</f>
        <v>39143.0533</v>
      </c>
      <c r="E45" s="181">
        <f t="shared" si="2"/>
        <v>44.005055705107203</v>
      </c>
    </row>
    <row r="46" spans="1:5" s="66" customFormat="1" ht="76.5" x14ac:dyDescent="0.25">
      <c r="A46" s="68" t="s">
        <v>638</v>
      </c>
      <c r="B46" s="69" t="s">
        <v>639</v>
      </c>
      <c r="C46" s="183">
        <v>37411.5</v>
      </c>
      <c r="D46" s="178">
        <v>24000</v>
      </c>
      <c r="E46" s="183">
        <f t="shared" si="2"/>
        <v>64.151397297622395</v>
      </c>
    </row>
    <row r="47" spans="1:5" ht="38.25" x14ac:dyDescent="0.25">
      <c r="A47" s="68" t="s">
        <v>638</v>
      </c>
      <c r="B47" s="69" t="s">
        <v>640</v>
      </c>
      <c r="C47" s="183">
        <v>1315</v>
      </c>
      <c r="D47" s="178"/>
      <c r="E47" s="183">
        <f t="shared" si="2"/>
        <v>0</v>
      </c>
    </row>
    <row r="48" spans="1:5" ht="38.25" x14ac:dyDescent="0.25">
      <c r="A48" s="68" t="s">
        <v>638</v>
      </c>
      <c r="B48" s="69" t="s">
        <v>641</v>
      </c>
      <c r="C48" s="183">
        <v>1400</v>
      </c>
      <c r="D48" s="178">
        <v>1400</v>
      </c>
      <c r="E48" s="183">
        <f t="shared" si="2"/>
        <v>100</v>
      </c>
    </row>
    <row r="49" spans="1:5" ht="51" x14ac:dyDescent="0.25">
      <c r="A49" s="68" t="s">
        <v>642</v>
      </c>
      <c r="B49" s="71" t="s">
        <v>643</v>
      </c>
      <c r="C49" s="183">
        <v>3702.8850000000002</v>
      </c>
      <c r="D49" s="178">
        <v>1320.8655000000001</v>
      </c>
      <c r="E49" s="183">
        <f t="shared" si="2"/>
        <v>35.671253630615048</v>
      </c>
    </row>
    <row r="50" spans="1:5" ht="25.5" x14ac:dyDescent="0.25">
      <c r="A50" s="68" t="s">
        <v>644</v>
      </c>
      <c r="B50" s="72" t="s">
        <v>645</v>
      </c>
      <c r="C50" s="183">
        <v>2000</v>
      </c>
      <c r="D50" s="178"/>
      <c r="E50" s="183">
        <f t="shared" si="2"/>
        <v>0</v>
      </c>
    </row>
    <row r="51" spans="1:5" ht="38.25" x14ac:dyDescent="0.25">
      <c r="A51" s="68" t="s">
        <v>646</v>
      </c>
      <c r="B51" s="72" t="s">
        <v>647</v>
      </c>
      <c r="C51" s="183">
        <v>3855.6</v>
      </c>
      <c r="D51" s="178">
        <f>508.012+528.608</f>
        <v>1036.6199999999999</v>
      </c>
      <c r="E51" s="183">
        <f t="shared" si="2"/>
        <v>26.88608776844071</v>
      </c>
    </row>
    <row r="52" spans="1:5" s="66" customFormat="1" ht="25.5" x14ac:dyDescent="0.25">
      <c r="A52" s="73" t="s">
        <v>648</v>
      </c>
      <c r="B52" s="74" t="s">
        <v>649</v>
      </c>
      <c r="C52" s="183">
        <v>6575.24</v>
      </c>
      <c r="D52" s="178"/>
      <c r="E52" s="183">
        <f t="shared" si="2"/>
        <v>0</v>
      </c>
    </row>
    <row r="53" spans="1:5" ht="38.25" x14ac:dyDescent="0.25">
      <c r="A53" s="75" t="s">
        <v>650</v>
      </c>
      <c r="B53" s="76" t="s">
        <v>651</v>
      </c>
      <c r="C53" s="183">
        <v>1010.10101</v>
      </c>
      <c r="D53" s="178">
        <v>340.17811</v>
      </c>
      <c r="E53" s="183">
        <f t="shared" si="2"/>
        <v>33.677632893367765</v>
      </c>
    </row>
    <row r="54" spans="1:5" ht="25.5" x14ac:dyDescent="0.25">
      <c r="A54" s="68" t="s">
        <v>638</v>
      </c>
      <c r="B54" s="71" t="s">
        <v>350</v>
      </c>
      <c r="C54" s="183">
        <v>1949.7</v>
      </c>
      <c r="D54" s="178"/>
      <c r="E54" s="183">
        <f t="shared" si="2"/>
        <v>0</v>
      </c>
    </row>
    <row r="55" spans="1:5" ht="51" x14ac:dyDescent="0.25">
      <c r="A55" s="68" t="s">
        <v>638</v>
      </c>
      <c r="B55" s="71" t="s">
        <v>365</v>
      </c>
      <c r="C55" s="183">
        <v>2640</v>
      </c>
      <c r="D55" s="178"/>
      <c r="E55" s="183">
        <f t="shared" si="2"/>
        <v>0</v>
      </c>
    </row>
    <row r="56" spans="1:5" ht="25.5" x14ac:dyDescent="0.25">
      <c r="A56" s="75" t="s">
        <v>731</v>
      </c>
      <c r="B56" s="76" t="s">
        <v>732</v>
      </c>
      <c r="C56" s="184">
        <v>50.505049999999997</v>
      </c>
      <c r="D56" s="185">
        <v>50.5</v>
      </c>
      <c r="E56" s="184">
        <f t="shared" si="2"/>
        <v>99.990000999900019</v>
      </c>
    </row>
    <row r="57" spans="1:5" ht="38.25" x14ac:dyDescent="0.25">
      <c r="A57" s="75" t="s">
        <v>733</v>
      </c>
      <c r="B57" s="76" t="s">
        <v>734</v>
      </c>
      <c r="C57" s="184">
        <v>5000</v>
      </c>
      <c r="D57" s="185"/>
      <c r="E57" s="184">
        <f t="shared" si="2"/>
        <v>0</v>
      </c>
    </row>
    <row r="58" spans="1:5" ht="63.75" x14ac:dyDescent="0.25">
      <c r="A58" s="75" t="s">
        <v>652</v>
      </c>
      <c r="B58" s="76" t="s">
        <v>653</v>
      </c>
      <c r="C58" s="184">
        <v>22040.733</v>
      </c>
      <c r="D58" s="185">
        <v>10994.88969</v>
      </c>
      <c r="E58" s="184">
        <f t="shared" si="2"/>
        <v>49.884410332451282</v>
      </c>
    </row>
    <row r="59" spans="1:5" s="66" customFormat="1" ht="25.5" x14ac:dyDescent="0.25">
      <c r="A59" s="77" t="s">
        <v>654</v>
      </c>
      <c r="B59" s="65" t="s">
        <v>655</v>
      </c>
      <c r="C59" s="181">
        <f>SUM(C61:C86)</f>
        <v>769060.04499999993</v>
      </c>
      <c r="D59" s="181">
        <f>SUM(D61:D86)</f>
        <v>517063.79033999995</v>
      </c>
      <c r="E59" s="181">
        <f t="shared" si="2"/>
        <v>67.23321458469475</v>
      </c>
    </row>
    <row r="60" spans="1:5" s="66" customFormat="1" ht="165.75" x14ac:dyDescent="0.25">
      <c r="A60" s="68" t="s">
        <v>656</v>
      </c>
      <c r="B60" s="69" t="s">
        <v>657</v>
      </c>
      <c r="C60" s="183">
        <f>C61+C62</f>
        <v>348273.8</v>
      </c>
      <c r="D60" s="178">
        <f>D61+D62</f>
        <v>310485.24300000002</v>
      </c>
      <c r="E60" s="183">
        <f t="shared" si="2"/>
        <v>89.149756025288156</v>
      </c>
    </row>
    <row r="61" spans="1:5" s="66" customFormat="1" ht="76.5" x14ac:dyDescent="0.25">
      <c r="A61" s="68" t="s">
        <v>656</v>
      </c>
      <c r="B61" s="69" t="s">
        <v>658</v>
      </c>
      <c r="C61" s="183">
        <v>264571.5</v>
      </c>
      <c r="D61" s="178">
        <f>231460.85+4261</f>
        <v>235721.85</v>
      </c>
      <c r="E61" s="183">
        <f t="shared" si="2"/>
        <v>89.095707587551956</v>
      </c>
    </row>
    <row r="62" spans="1:5" s="66" customFormat="1" ht="25.5" x14ac:dyDescent="0.25">
      <c r="A62" s="68" t="s">
        <v>656</v>
      </c>
      <c r="B62" s="69" t="s">
        <v>659</v>
      </c>
      <c r="C62" s="183">
        <v>83702.3</v>
      </c>
      <c r="D62" s="178">
        <f>73869.893+893.5</f>
        <v>74763.392999999996</v>
      </c>
      <c r="E62" s="183">
        <f t="shared" si="2"/>
        <v>89.320595730344323</v>
      </c>
    </row>
    <row r="63" spans="1:5" s="66" customFormat="1" ht="38.25" x14ac:dyDescent="0.25">
      <c r="A63" s="75" t="s">
        <v>660</v>
      </c>
      <c r="B63" s="78" t="s">
        <v>661</v>
      </c>
      <c r="C63" s="183">
        <v>168000</v>
      </c>
      <c r="D63" s="185">
        <v>79735.786489999999</v>
      </c>
      <c r="E63" s="183">
        <f t="shared" si="2"/>
        <v>47.46177767261905</v>
      </c>
    </row>
    <row r="64" spans="1:5" s="66" customFormat="1" ht="38.25" x14ac:dyDescent="0.25">
      <c r="A64" s="68" t="s">
        <v>656</v>
      </c>
      <c r="B64" s="79" t="s">
        <v>662</v>
      </c>
      <c r="C64" s="186">
        <v>10</v>
      </c>
      <c r="D64" s="178"/>
      <c r="E64" s="186">
        <f t="shared" si="2"/>
        <v>0</v>
      </c>
    </row>
    <row r="65" spans="1:5" s="66" customFormat="1" ht="38.25" x14ac:dyDescent="0.25">
      <c r="A65" s="68" t="s">
        <v>656</v>
      </c>
      <c r="B65" s="69" t="s">
        <v>663</v>
      </c>
      <c r="C65" s="183">
        <v>8135.4</v>
      </c>
      <c r="D65" s="178">
        <v>3822.373</v>
      </c>
      <c r="E65" s="183">
        <f t="shared" si="2"/>
        <v>46.984450672370137</v>
      </c>
    </row>
    <row r="66" spans="1:5" s="66" customFormat="1" ht="38.25" x14ac:dyDescent="0.25">
      <c r="A66" s="68" t="s">
        <v>656</v>
      </c>
      <c r="B66" s="80" t="s">
        <v>664</v>
      </c>
      <c r="C66" s="183">
        <v>17855.3</v>
      </c>
      <c r="D66" s="178">
        <v>7208.7079999999996</v>
      </c>
      <c r="E66" s="183">
        <f t="shared" si="2"/>
        <v>40.372931286508766</v>
      </c>
    </row>
    <row r="67" spans="1:5" s="66" customFormat="1" ht="51" x14ac:dyDescent="0.25">
      <c r="A67" s="61" t="s">
        <v>665</v>
      </c>
      <c r="B67" s="71" t="s">
        <v>666</v>
      </c>
      <c r="C67" s="183">
        <v>49.9</v>
      </c>
      <c r="D67" s="178">
        <v>18.439</v>
      </c>
      <c r="E67" s="183">
        <f t="shared" si="2"/>
        <v>36.951903807615231</v>
      </c>
    </row>
    <row r="68" spans="1:5" s="66" customFormat="1" ht="25.5" x14ac:dyDescent="0.25">
      <c r="A68" s="68" t="s">
        <v>667</v>
      </c>
      <c r="B68" s="80" t="s">
        <v>527</v>
      </c>
      <c r="C68" s="183">
        <v>9404</v>
      </c>
      <c r="D68" s="178">
        <v>7934.2776999999996</v>
      </c>
      <c r="E68" s="183">
        <f t="shared" si="2"/>
        <v>84.371306890684821</v>
      </c>
    </row>
    <row r="69" spans="1:5" s="66" customFormat="1" ht="51" x14ac:dyDescent="0.25">
      <c r="A69" s="75" t="s">
        <v>656</v>
      </c>
      <c r="B69" s="76" t="s">
        <v>668</v>
      </c>
      <c r="C69" s="183">
        <v>2527.1</v>
      </c>
      <c r="D69" s="178"/>
      <c r="E69" s="183">
        <f t="shared" si="2"/>
        <v>0</v>
      </c>
    </row>
    <row r="70" spans="1:5" s="66" customFormat="1" ht="76.5" x14ac:dyDescent="0.25">
      <c r="A70" s="68" t="s">
        <v>656</v>
      </c>
      <c r="B70" s="69" t="s">
        <v>669</v>
      </c>
      <c r="C70" s="183">
        <v>14301</v>
      </c>
      <c r="D70" s="178">
        <v>7150.5</v>
      </c>
      <c r="E70" s="183">
        <f t="shared" si="2"/>
        <v>50</v>
      </c>
    </row>
    <row r="71" spans="1:5" s="66" customFormat="1" ht="38.25" x14ac:dyDescent="0.25">
      <c r="A71" s="61" t="s">
        <v>670</v>
      </c>
      <c r="B71" s="60" t="s">
        <v>671</v>
      </c>
      <c r="C71" s="183">
        <v>1377.5</v>
      </c>
      <c r="D71" s="178">
        <v>688.74599999999998</v>
      </c>
      <c r="E71" s="183">
        <f t="shared" si="2"/>
        <v>49.999709618874775</v>
      </c>
    </row>
    <row r="72" spans="1:5" ht="51" x14ac:dyDescent="0.25">
      <c r="A72" s="68" t="s">
        <v>672</v>
      </c>
      <c r="B72" s="71" t="s">
        <v>673</v>
      </c>
      <c r="C72" s="183">
        <v>44.6</v>
      </c>
      <c r="D72" s="178"/>
      <c r="E72" s="183">
        <f t="shared" si="2"/>
        <v>0</v>
      </c>
    </row>
    <row r="73" spans="1:5" ht="76.5" x14ac:dyDescent="0.25">
      <c r="A73" s="68" t="s">
        <v>656</v>
      </c>
      <c r="B73" s="69" t="s">
        <v>674</v>
      </c>
      <c r="C73" s="183">
        <v>10578.1</v>
      </c>
      <c r="D73" s="178">
        <v>4796</v>
      </c>
      <c r="E73" s="183">
        <f t="shared" si="2"/>
        <v>45.33895501082425</v>
      </c>
    </row>
    <row r="74" spans="1:5" s="66" customFormat="1" ht="38.25" x14ac:dyDescent="0.25">
      <c r="A74" s="68" t="s">
        <v>675</v>
      </c>
      <c r="B74" s="71" t="s">
        <v>676</v>
      </c>
      <c r="C74" s="183">
        <v>32891.4</v>
      </c>
      <c r="D74" s="178">
        <v>20804.96</v>
      </c>
      <c r="E74" s="183">
        <f t="shared" si="2"/>
        <v>63.253494834516012</v>
      </c>
    </row>
    <row r="75" spans="1:5" s="66" customFormat="1" ht="51" x14ac:dyDescent="0.25">
      <c r="A75" s="68" t="s">
        <v>656</v>
      </c>
      <c r="B75" s="79" t="s">
        <v>677</v>
      </c>
      <c r="C75" s="186">
        <v>1311</v>
      </c>
      <c r="D75" s="178">
        <v>659</v>
      </c>
      <c r="E75" s="186">
        <f t="shared" si="2"/>
        <v>50.266971777269262</v>
      </c>
    </row>
    <row r="76" spans="1:5" s="66" customFormat="1" ht="89.25" x14ac:dyDescent="0.25">
      <c r="A76" s="59" t="s">
        <v>678</v>
      </c>
      <c r="B76" s="71" t="s">
        <v>679</v>
      </c>
      <c r="C76" s="183">
        <v>57435.7</v>
      </c>
      <c r="D76" s="178">
        <v>28296.749329999999</v>
      </c>
      <c r="E76" s="183">
        <f t="shared" si="2"/>
        <v>49.266831134642743</v>
      </c>
    </row>
    <row r="77" spans="1:5" ht="38.25" x14ac:dyDescent="0.25">
      <c r="A77" s="68" t="s">
        <v>656</v>
      </c>
      <c r="B77" s="69" t="s">
        <v>680</v>
      </c>
      <c r="C77" s="183">
        <v>246.5</v>
      </c>
      <c r="D77" s="178"/>
      <c r="E77" s="183">
        <f t="shared" si="2"/>
        <v>0</v>
      </c>
    </row>
    <row r="78" spans="1:5" s="66" customFormat="1" ht="38.25" x14ac:dyDescent="0.25">
      <c r="A78" s="68" t="s">
        <v>656</v>
      </c>
      <c r="B78" s="69" t="s">
        <v>681</v>
      </c>
      <c r="C78" s="183">
        <v>491.4</v>
      </c>
      <c r="D78" s="178">
        <v>245.7</v>
      </c>
      <c r="E78" s="183">
        <f t="shared" si="2"/>
        <v>50</v>
      </c>
    </row>
    <row r="79" spans="1:5" s="66" customFormat="1" ht="38.25" x14ac:dyDescent="0.25">
      <c r="A79" s="68" t="s">
        <v>656</v>
      </c>
      <c r="B79" s="79" t="s">
        <v>682</v>
      </c>
      <c r="C79" s="186">
        <v>721.9</v>
      </c>
      <c r="D79" s="178">
        <v>360.94799999999998</v>
      </c>
      <c r="E79" s="186">
        <f t="shared" si="2"/>
        <v>49.99972295331763</v>
      </c>
    </row>
    <row r="80" spans="1:5" s="66" customFormat="1" ht="25.5" x14ac:dyDescent="0.25">
      <c r="A80" s="68" t="s">
        <v>656</v>
      </c>
      <c r="B80" s="80" t="s">
        <v>683</v>
      </c>
      <c r="C80" s="183">
        <v>448.1</v>
      </c>
      <c r="D80" s="178">
        <v>305.77706999999998</v>
      </c>
      <c r="E80" s="183">
        <f t="shared" si="2"/>
        <v>68.238578442311976</v>
      </c>
    </row>
    <row r="81" spans="1:5" s="66" customFormat="1" ht="51" x14ac:dyDescent="0.25">
      <c r="A81" s="68" t="s">
        <v>684</v>
      </c>
      <c r="B81" s="71" t="s">
        <v>685</v>
      </c>
      <c r="C81" s="183">
        <v>60837.2</v>
      </c>
      <c r="D81" s="178">
        <v>20605.44875</v>
      </c>
      <c r="E81" s="183">
        <f t="shared" si="2"/>
        <v>33.869817726654091</v>
      </c>
    </row>
    <row r="82" spans="1:5" s="66" customFormat="1" ht="51" x14ac:dyDescent="0.25">
      <c r="A82" s="75" t="s">
        <v>686</v>
      </c>
      <c r="B82" s="78" t="s">
        <v>687</v>
      </c>
      <c r="C82" s="183">
        <v>30575.044999999998</v>
      </c>
      <c r="D82" s="185">
        <v>20711.034</v>
      </c>
      <c r="E82" s="183">
        <f t="shared" si="2"/>
        <v>67.738359829069765</v>
      </c>
    </row>
    <row r="83" spans="1:5" ht="51" x14ac:dyDescent="0.25">
      <c r="A83" s="68" t="s">
        <v>688</v>
      </c>
      <c r="B83" s="71" t="s">
        <v>689</v>
      </c>
      <c r="C83" s="183">
        <v>10</v>
      </c>
      <c r="D83" s="178"/>
      <c r="E83" s="183">
        <f t="shared" si="2"/>
        <v>0</v>
      </c>
    </row>
    <row r="84" spans="1:5" x14ac:dyDescent="0.25">
      <c r="A84" s="68" t="s">
        <v>656</v>
      </c>
      <c r="B84" s="81" t="s">
        <v>690</v>
      </c>
      <c r="C84" s="183">
        <v>3015</v>
      </c>
      <c r="D84" s="178">
        <v>3015</v>
      </c>
      <c r="E84" s="183">
        <f t="shared" ref="E84:E93" si="3">D84/C84*100</f>
        <v>100</v>
      </c>
    </row>
    <row r="85" spans="1:5" ht="51" x14ac:dyDescent="0.25">
      <c r="A85" s="75" t="s">
        <v>656</v>
      </c>
      <c r="B85" s="78" t="s">
        <v>453</v>
      </c>
      <c r="C85" s="183">
        <v>219.1</v>
      </c>
      <c r="D85" s="178">
        <v>219.1</v>
      </c>
      <c r="E85" s="183">
        <f t="shared" si="3"/>
        <v>100</v>
      </c>
    </row>
    <row r="86" spans="1:5" ht="38.25" x14ac:dyDescent="0.25">
      <c r="A86" s="75" t="s">
        <v>691</v>
      </c>
      <c r="B86" s="78" t="s">
        <v>692</v>
      </c>
      <c r="C86" s="183">
        <v>301</v>
      </c>
      <c r="D86" s="178"/>
      <c r="E86" s="183">
        <f t="shared" si="3"/>
        <v>0</v>
      </c>
    </row>
    <row r="87" spans="1:5" ht="18" customHeight="1" x14ac:dyDescent="0.25">
      <c r="A87" s="82" t="s">
        <v>693</v>
      </c>
      <c r="B87" s="70" t="s">
        <v>694</v>
      </c>
      <c r="C87" s="181">
        <f t="shared" ref="C87" si="4">C88+C89+C90</f>
        <v>43552.866999999998</v>
      </c>
      <c r="D87" s="181">
        <f t="shared" ref="D87" si="5">D88+D89+D90</f>
        <v>24768.778579999998</v>
      </c>
      <c r="E87" s="181">
        <f t="shared" si="3"/>
        <v>56.870604132673975</v>
      </c>
    </row>
    <row r="88" spans="1:5" ht="51" x14ac:dyDescent="0.25">
      <c r="A88" s="37" t="s">
        <v>735</v>
      </c>
      <c r="B88" s="92" t="s">
        <v>736</v>
      </c>
      <c r="C88" s="184">
        <v>3027</v>
      </c>
      <c r="D88" s="185">
        <v>1345.3</v>
      </c>
      <c r="E88" s="184">
        <f t="shared" si="3"/>
        <v>44.443343244136109</v>
      </c>
    </row>
    <row r="89" spans="1:5" ht="63.75" x14ac:dyDescent="0.25">
      <c r="A89" s="37" t="s">
        <v>702</v>
      </c>
      <c r="B89" s="92" t="s">
        <v>703</v>
      </c>
      <c r="C89" s="184">
        <v>37517.866999999998</v>
      </c>
      <c r="D89" s="185">
        <v>20415.478579999999</v>
      </c>
      <c r="E89" s="184">
        <f t="shared" si="3"/>
        <v>54.415349838518267</v>
      </c>
    </row>
    <row r="90" spans="1:5" ht="76.5" x14ac:dyDescent="0.25">
      <c r="A90" s="37" t="s">
        <v>735</v>
      </c>
      <c r="B90" s="92" t="s">
        <v>737</v>
      </c>
      <c r="C90" s="184">
        <v>3008</v>
      </c>
      <c r="D90" s="185">
        <v>3008</v>
      </c>
      <c r="E90" s="184">
        <f t="shared" si="3"/>
        <v>100</v>
      </c>
    </row>
    <row r="91" spans="1:5" s="85" customFormat="1" ht="38.25" x14ac:dyDescent="0.25">
      <c r="A91" s="83" t="s">
        <v>695</v>
      </c>
      <c r="B91" s="84" t="s">
        <v>696</v>
      </c>
      <c r="C91" s="187">
        <f t="shared" ref="C91" si="6">C92+C93</f>
        <v>-723.05084000000011</v>
      </c>
      <c r="D91" s="187">
        <f t="shared" ref="D91" si="7">D92+D93</f>
        <v>-723.05084000000011</v>
      </c>
      <c r="E91" s="187">
        <f t="shared" si="3"/>
        <v>100</v>
      </c>
    </row>
    <row r="92" spans="1:5" s="85" customFormat="1" ht="38.25" x14ac:dyDescent="0.25">
      <c r="A92" s="86" t="s">
        <v>697</v>
      </c>
      <c r="B92" s="87" t="s">
        <v>698</v>
      </c>
      <c r="C92" s="188">
        <v>-9.8399999999999998E-3</v>
      </c>
      <c r="D92" s="189">
        <v>-9.8399999999999998E-3</v>
      </c>
      <c r="E92" s="188">
        <f t="shared" si="3"/>
        <v>100</v>
      </c>
    </row>
    <row r="93" spans="1:5" ht="39" x14ac:dyDescent="0.25">
      <c r="A93" s="88" t="s">
        <v>699</v>
      </c>
      <c r="B93" s="89" t="s">
        <v>700</v>
      </c>
      <c r="C93" s="190">
        <v>-723.04100000000005</v>
      </c>
      <c r="D93" s="185">
        <v>-723.04100000000005</v>
      </c>
      <c r="E93" s="190">
        <f t="shared" si="3"/>
        <v>100</v>
      </c>
    </row>
    <row r="94" spans="1:5" x14ac:dyDescent="0.25">
      <c r="B94" s="90"/>
      <c r="C94" s="91"/>
      <c r="D94" s="90"/>
      <c r="E94" s="91"/>
    </row>
    <row r="95" spans="1:5" x14ac:dyDescent="0.25">
      <c r="B95" s="90"/>
      <c r="C95" s="91"/>
      <c r="D95" s="90"/>
      <c r="E95" s="91"/>
    </row>
    <row r="96" spans="1:5" x14ac:dyDescent="0.25">
      <c r="B96" s="90"/>
      <c r="C96" s="91"/>
      <c r="D96" s="90"/>
      <c r="E96" s="91"/>
    </row>
    <row r="97" spans="2:5" x14ac:dyDescent="0.25">
      <c r="B97" s="90"/>
      <c r="C97" s="91"/>
      <c r="D97" s="90"/>
      <c r="E97" s="91"/>
    </row>
    <row r="98" spans="2:5" x14ac:dyDescent="0.25">
      <c r="B98" s="90"/>
      <c r="C98" s="91"/>
      <c r="D98" s="90"/>
      <c r="E98" s="91"/>
    </row>
    <row r="99" spans="2:5" x14ac:dyDescent="0.25">
      <c r="B99" s="90"/>
      <c r="C99" s="91"/>
      <c r="D99" s="90"/>
      <c r="E99" s="91"/>
    </row>
    <row r="100" spans="2:5" x14ac:dyDescent="0.25">
      <c r="B100" s="90"/>
      <c r="C100" s="91"/>
      <c r="D100" s="90"/>
      <c r="E100" s="91"/>
    </row>
    <row r="101" spans="2:5" x14ac:dyDescent="0.25">
      <c r="B101" s="90"/>
      <c r="C101" s="91"/>
      <c r="D101" s="90"/>
      <c r="E101" s="91"/>
    </row>
    <row r="102" spans="2:5" x14ac:dyDescent="0.25">
      <c r="B102" s="90"/>
      <c r="C102" s="91"/>
      <c r="D102" s="90"/>
      <c r="E102" s="91"/>
    </row>
    <row r="103" spans="2:5" x14ac:dyDescent="0.25">
      <c r="B103" s="90"/>
      <c r="C103" s="91"/>
      <c r="D103" s="90"/>
      <c r="E103" s="91"/>
    </row>
    <row r="104" spans="2:5" x14ac:dyDescent="0.25">
      <c r="B104" s="90"/>
      <c r="C104" s="91"/>
      <c r="D104" s="90"/>
      <c r="E104" s="91"/>
    </row>
    <row r="105" spans="2:5" x14ac:dyDescent="0.25">
      <c r="B105" s="90"/>
      <c r="C105" s="91"/>
      <c r="D105" s="90"/>
      <c r="E105" s="91"/>
    </row>
    <row r="106" spans="2:5" x14ac:dyDescent="0.25">
      <c r="B106" s="90"/>
      <c r="C106" s="91"/>
      <c r="D106" s="90"/>
      <c r="E106" s="91"/>
    </row>
    <row r="107" spans="2:5" x14ac:dyDescent="0.25">
      <c r="B107" s="90"/>
      <c r="C107" s="91"/>
      <c r="D107" s="90"/>
      <c r="E107" s="91"/>
    </row>
    <row r="108" spans="2:5" x14ac:dyDescent="0.25">
      <c r="B108" s="90"/>
      <c r="C108" s="91"/>
      <c r="D108" s="90"/>
      <c r="E108" s="91"/>
    </row>
    <row r="109" spans="2:5" x14ac:dyDescent="0.25">
      <c r="B109" s="90"/>
      <c r="C109" s="91"/>
      <c r="D109" s="90"/>
      <c r="E109" s="91"/>
    </row>
    <row r="110" spans="2:5" x14ac:dyDescent="0.25">
      <c r="B110" s="90"/>
      <c r="C110" s="91"/>
      <c r="D110" s="90"/>
      <c r="E110" s="91"/>
    </row>
    <row r="111" spans="2:5" x14ac:dyDescent="0.25">
      <c r="B111" s="90"/>
      <c r="C111" s="91"/>
      <c r="D111" s="90"/>
      <c r="E111" s="91"/>
    </row>
    <row r="112" spans="2:5" x14ac:dyDescent="0.25">
      <c r="B112" s="90"/>
      <c r="C112" s="91"/>
      <c r="D112" s="90"/>
      <c r="E112" s="91"/>
    </row>
    <row r="113" spans="2:5" x14ac:dyDescent="0.25">
      <c r="B113" s="90"/>
      <c r="C113" s="91"/>
      <c r="D113" s="90"/>
      <c r="E113" s="91"/>
    </row>
    <row r="114" spans="2:5" x14ac:dyDescent="0.25">
      <c r="B114" s="90"/>
      <c r="C114" s="91"/>
      <c r="D114" s="90"/>
      <c r="E114" s="91"/>
    </row>
    <row r="115" spans="2:5" x14ac:dyDescent="0.25">
      <c r="B115" s="90"/>
      <c r="C115" s="91"/>
      <c r="D115" s="90"/>
      <c r="E115" s="91"/>
    </row>
    <row r="116" spans="2:5" x14ac:dyDescent="0.25">
      <c r="B116" s="90"/>
      <c r="C116" s="91"/>
      <c r="D116" s="90"/>
      <c r="E116" s="91"/>
    </row>
    <row r="117" spans="2:5" x14ac:dyDescent="0.25">
      <c r="B117" s="90"/>
      <c r="C117" s="91"/>
      <c r="D117" s="90"/>
      <c r="E117" s="91"/>
    </row>
    <row r="118" spans="2:5" x14ac:dyDescent="0.25">
      <c r="B118" s="90"/>
      <c r="C118" s="91"/>
      <c r="D118" s="90"/>
      <c r="E118" s="91"/>
    </row>
    <row r="119" spans="2:5" x14ac:dyDescent="0.25">
      <c r="B119" s="90"/>
      <c r="C119" s="91"/>
      <c r="D119" s="90"/>
      <c r="E119" s="91"/>
    </row>
    <row r="120" spans="2:5" x14ac:dyDescent="0.25">
      <c r="B120" s="90"/>
      <c r="C120" s="91"/>
      <c r="D120" s="90"/>
      <c r="E120" s="91"/>
    </row>
    <row r="121" spans="2:5" x14ac:dyDescent="0.25">
      <c r="B121" s="90"/>
      <c r="C121" s="91"/>
      <c r="D121" s="90"/>
      <c r="E121" s="91"/>
    </row>
    <row r="122" spans="2:5" x14ac:dyDescent="0.25">
      <c r="B122" s="90"/>
      <c r="C122" s="91"/>
      <c r="D122" s="90"/>
      <c r="E122" s="91"/>
    </row>
    <row r="123" spans="2:5" x14ac:dyDescent="0.25">
      <c r="B123" s="90"/>
      <c r="C123" s="91"/>
      <c r="D123" s="90"/>
      <c r="E123" s="91"/>
    </row>
    <row r="124" spans="2:5" x14ac:dyDescent="0.25">
      <c r="B124" s="90"/>
      <c r="C124" s="91"/>
      <c r="D124" s="90"/>
      <c r="E124" s="91"/>
    </row>
    <row r="125" spans="2:5" x14ac:dyDescent="0.25">
      <c r="B125" s="90"/>
      <c r="C125" s="91"/>
      <c r="D125" s="90"/>
      <c r="E125" s="91"/>
    </row>
    <row r="126" spans="2:5" x14ac:dyDescent="0.25">
      <c r="B126" s="90"/>
      <c r="C126" s="91"/>
      <c r="D126" s="90"/>
      <c r="E126" s="91"/>
    </row>
    <row r="127" spans="2:5" x14ac:dyDescent="0.25">
      <c r="B127" s="90"/>
      <c r="C127" s="91"/>
      <c r="D127" s="90"/>
      <c r="E127" s="91"/>
    </row>
    <row r="128" spans="2:5" x14ac:dyDescent="0.25">
      <c r="B128" s="90"/>
      <c r="C128" s="91"/>
      <c r="D128" s="90"/>
      <c r="E128" s="91"/>
    </row>
    <row r="129" spans="2:5" x14ac:dyDescent="0.25">
      <c r="B129" s="90"/>
      <c r="C129" s="91"/>
      <c r="D129" s="90"/>
      <c r="E129" s="91"/>
    </row>
    <row r="130" spans="2:5" x14ac:dyDescent="0.25">
      <c r="B130" s="90"/>
      <c r="C130" s="91"/>
      <c r="D130" s="90"/>
      <c r="E130" s="91"/>
    </row>
    <row r="131" spans="2:5" x14ac:dyDescent="0.25">
      <c r="B131" s="90"/>
      <c r="C131" s="91"/>
      <c r="D131" s="90"/>
      <c r="E131" s="91"/>
    </row>
    <row r="132" spans="2:5" x14ac:dyDescent="0.25">
      <c r="B132" s="90"/>
      <c r="C132" s="91"/>
      <c r="D132" s="90"/>
      <c r="E132" s="91"/>
    </row>
    <row r="133" spans="2:5" x14ac:dyDescent="0.25">
      <c r="B133" s="90"/>
      <c r="C133" s="91"/>
      <c r="D133" s="90"/>
      <c r="E133" s="91"/>
    </row>
    <row r="134" spans="2:5" x14ac:dyDescent="0.25">
      <c r="B134" s="90"/>
      <c r="C134" s="91"/>
      <c r="D134" s="90"/>
      <c r="E134" s="91"/>
    </row>
    <row r="135" spans="2:5" x14ac:dyDescent="0.25">
      <c r="B135" s="90"/>
      <c r="C135" s="91"/>
      <c r="D135" s="90"/>
      <c r="E135" s="91"/>
    </row>
    <row r="136" spans="2:5" x14ac:dyDescent="0.25">
      <c r="B136" s="90"/>
      <c r="C136" s="91"/>
      <c r="D136" s="90"/>
      <c r="E136" s="91"/>
    </row>
    <row r="137" spans="2:5" x14ac:dyDescent="0.25">
      <c r="B137" s="90"/>
      <c r="C137" s="91"/>
      <c r="D137" s="90"/>
      <c r="E137" s="91"/>
    </row>
    <row r="138" spans="2:5" x14ac:dyDescent="0.25">
      <c r="B138" s="90"/>
      <c r="C138" s="91"/>
      <c r="D138" s="90"/>
      <c r="E138" s="91"/>
    </row>
    <row r="139" spans="2:5" x14ac:dyDescent="0.25">
      <c r="B139" s="90"/>
      <c r="C139" s="91"/>
      <c r="D139" s="90"/>
      <c r="E139" s="91"/>
    </row>
    <row r="140" spans="2:5" x14ac:dyDescent="0.25">
      <c r="B140" s="90"/>
      <c r="C140" s="91"/>
      <c r="D140" s="90"/>
      <c r="E140" s="91"/>
    </row>
    <row r="141" spans="2:5" x14ac:dyDescent="0.25">
      <c r="B141" s="90"/>
      <c r="C141" s="91"/>
      <c r="D141" s="90"/>
      <c r="E141" s="91"/>
    </row>
    <row r="142" spans="2:5" x14ac:dyDescent="0.25">
      <c r="B142" s="90"/>
      <c r="C142" s="91"/>
      <c r="D142" s="90"/>
      <c r="E142" s="91"/>
    </row>
    <row r="143" spans="2:5" x14ac:dyDescent="0.25">
      <c r="B143" s="90"/>
      <c r="C143" s="91"/>
      <c r="D143" s="90"/>
      <c r="E143" s="91"/>
    </row>
    <row r="144" spans="2:5" x14ac:dyDescent="0.25">
      <c r="B144" s="90"/>
      <c r="C144" s="91"/>
      <c r="D144" s="90"/>
      <c r="E144" s="91"/>
    </row>
    <row r="145" spans="2:5" x14ac:dyDescent="0.25">
      <c r="B145" s="90"/>
      <c r="C145" s="91"/>
      <c r="D145" s="90"/>
      <c r="E145" s="91"/>
    </row>
    <row r="146" spans="2:5" x14ac:dyDescent="0.25">
      <c r="B146" s="90"/>
      <c r="C146" s="91"/>
      <c r="D146" s="90"/>
      <c r="E146" s="91"/>
    </row>
    <row r="147" spans="2:5" x14ac:dyDescent="0.25">
      <c r="B147" s="90"/>
      <c r="C147" s="91"/>
      <c r="D147" s="90"/>
      <c r="E147" s="91"/>
    </row>
    <row r="148" spans="2:5" x14ac:dyDescent="0.25">
      <c r="B148" s="90"/>
      <c r="C148" s="91"/>
      <c r="D148" s="90"/>
      <c r="E148" s="91"/>
    </row>
    <row r="149" spans="2:5" x14ac:dyDescent="0.25">
      <c r="B149" s="90"/>
      <c r="C149" s="91"/>
      <c r="D149" s="90"/>
      <c r="E149" s="91"/>
    </row>
    <row r="150" spans="2:5" x14ac:dyDescent="0.25">
      <c r="B150" s="90"/>
      <c r="C150" s="91"/>
      <c r="D150" s="90"/>
      <c r="E150" s="91"/>
    </row>
    <row r="151" spans="2:5" x14ac:dyDescent="0.25">
      <c r="B151" s="90"/>
      <c r="C151" s="91"/>
      <c r="D151" s="90"/>
      <c r="E151" s="91"/>
    </row>
    <row r="152" spans="2:5" x14ac:dyDescent="0.25">
      <c r="B152" s="90"/>
      <c r="C152" s="91"/>
      <c r="D152" s="90"/>
      <c r="E152" s="91"/>
    </row>
    <row r="153" spans="2:5" x14ac:dyDescent="0.25">
      <c r="B153" s="90"/>
      <c r="C153" s="91"/>
      <c r="D153" s="90"/>
      <c r="E153" s="91"/>
    </row>
    <row r="154" spans="2:5" x14ac:dyDescent="0.25">
      <c r="B154" s="90"/>
      <c r="C154" s="91"/>
      <c r="D154" s="90"/>
      <c r="E154" s="91"/>
    </row>
    <row r="155" spans="2:5" x14ac:dyDescent="0.25">
      <c r="B155" s="90"/>
      <c r="C155" s="91"/>
      <c r="D155" s="90"/>
      <c r="E155" s="91"/>
    </row>
    <row r="156" spans="2:5" x14ac:dyDescent="0.25">
      <c r="B156" s="90"/>
      <c r="C156" s="91"/>
      <c r="D156" s="90"/>
      <c r="E156" s="91"/>
    </row>
    <row r="157" spans="2:5" x14ac:dyDescent="0.25">
      <c r="B157" s="90"/>
      <c r="C157" s="91"/>
      <c r="D157" s="90"/>
      <c r="E157" s="91"/>
    </row>
    <row r="158" spans="2:5" x14ac:dyDescent="0.25">
      <c r="B158" s="90"/>
      <c r="C158" s="91"/>
      <c r="D158" s="90"/>
      <c r="E158" s="91"/>
    </row>
    <row r="159" spans="2:5" x14ac:dyDescent="0.25">
      <c r="B159" s="90"/>
      <c r="C159" s="91"/>
      <c r="D159" s="90"/>
      <c r="E159" s="91"/>
    </row>
    <row r="160" spans="2:5" x14ac:dyDescent="0.25">
      <c r="B160" s="90"/>
      <c r="C160" s="91"/>
      <c r="D160" s="90"/>
      <c r="E160" s="91"/>
    </row>
    <row r="161" spans="2:5" x14ac:dyDescent="0.25">
      <c r="B161" s="90"/>
      <c r="C161" s="91"/>
      <c r="D161" s="90"/>
      <c r="E161" s="91"/>
    </row>
    <row r="162" spans="2:5" x14ac:dyDescent="0.25">
      <c r="B162" s="90"/>
      <c r="C162" s="91"/>
      <c r="D162" s="90"/>
      <c r="E162" s="91"/>
    </row>
    <row r="163" spans="2:5" x14ac:dyDescent="0.25">
      <c r="B163" s="90"/>
      <c r="C163" s="91"/>
      <c r="D163" s="90"/>
      <c r="E163" s="91"/>
    </row>
    <row r="164" spans="2:5" x14ac:dyDescent="0.25">
      <c r="B164" s="90"/>
      <c r="C164" s="91"/>
      <c r="D164" s="90"/>
      <c r="E164" s="91"/>
    </row>
    <row r="165" spans="2:5" x14ac:dyDescent="0.25">
      <c r="B165" s="90"/>
      <c r="C165" s="91"/>
      <c r="D165" s="90"/>
      <c r="E165" s="91"/>
    </row>
    <row r="166" spans="2:5" x14ac:dyDescent="0.25">
      <c r="B166" s="90"/>
      <c r="C166" s="91"/>
      <c r="D166" s="90"/>
      <c r="E166" s="91"/>
    </row>
    <row r="167" spans="2:5" x14ac:dyDescent="0.25">
      <c r="B167" s="90"/>
      <c r="C167" s="91"/>
      <c r="D167" s="90"/>
      <c r="E167" s="91"/>
    </row>
    <row r="168" spans="2:5" x14ac:dyDescent="0.25">
      <c r="B168" s="90"/>
      <c r="C168" s="91"/>
      <c r="D168" s="90"/>
      <c r="E168" s="91"/>
    </row>
    <row r="169" spans="2:5" x14ac:dyDescent="0.25">
      <c r="B169" s="90"/>
      <c r="C169" s="91"/>
      <c r="D169" s="90"/>
      <c r="E169" s="91"/>
    </row>
    <row r="170" spans="2:5" x14ac:dyDescent="0.25">
      <c r="B170" s="90"/>
      <c r="D170" s="90"/>
    </row>
    <row r="171" spans="2:5" x14ac:dyDescent="0.25">
      <c r="B171" s="90"/>
      <c r="D171" s="90"/>
    </row>
    <row r="172" spans="2:5" x14ac:dyDescent="0.25">
      <c r="B172" s="90"/>
      <c r="D172" s="90"/>
    </row>
    <row r="173" spans="2:5" x14ac:dyDescent="0.25">
      <c r="B173" s="90"/>
      <c r="D173" s="90"/>
    </row>
    <row r="174" spans="2:5" x14ac:dyDescent="0.25">
      <c r="B174" s="90"/>
      <c r="D174" s="90"/>
    </row>
    <row r="175" spans="2:5" x14ac:dyDescent="0.25">
      <c r="B175" s="90"/>
      <c r="D175" s="90"/>
    </row>
    <row r="176" spans="2:5" x14ac:dyDescent="0.25">
      <c r="B176" s="90"/>
      <c r="D176" s="90"/>
    </row>
    <row r="177" spans="2:4" x14ac:dyDescent="0.25">
      <c r="B177" s="90"/>
      <c r="D177" s="90"/>
    </row>
    <row r="178" spans="2:4" x14ac:dyDescent="0.25">
      <c r="B178" s="90"/>
      <c r="D178" s="90"/>
    </row>
    <row r="179" spans="2:4" x14ac:dyDescent="0.25">
      <c r="B179" s="90"/>
      <c r="D179" s="90"/>
    </row>
    <row r="180" spans="2:4" x14ac:dyDescent="0.25">
      <c r="B180" s="90"/>
      <c r="D180" s="90"/>
    </row>
    <row r="181" spans="2:4" x14ac:dyDescent="0.25">
      <c r="B181" s="90"/>
      <c r="D181" s="90"/>
    </row>
    <row r="182" spans="2:4" x14ac:dyDescent="0.25">
      <c r="B182" s="90"/>
      <c r="D182" s="90"/>
    </row>
    <row r="183" spans="2:4" x14ac:dyDescent="0.25">
      <c r="B183" s="90"/>
      <c r="D183" s="90"/>
    </row>
    <row r="184" spans="2:4" x14ac:dyDescent="0.25">
      <c r="B184" s="90"/>
      <c r="D184" s="90"/>
    </row>
    <row r="185" spans="2:4" x14ac:dyDescent="0.25">
      <c r="B185" s="90"/>
      <c r="D185" s="90"/>
    </row>
    <row r="186" spans="2:4" x14ac:dyDescent="0.25">
      <c r="B186" s="90"/>
      <c r="D186" s="90"/>
    </row>
    <row r="187" spans="2:4" x14ac:dyDescent="0.25">
      <c r="B187" s="90"/>
      <c r="D187" s="90"/>
    </row>
    <row r="188" spans="2:4" x14ac:dyDescent="0.25">
      <c r="B188" s="90"/>
      <c r="D188" s="90"/>
    </row>
    <row r="189" spans="2:4" x14ac:dyDescent="0.25">
      <c r="B189" s="90"/>
      <c r="D189" s="90"/>
    </row>
    <row r="190" spans="2:4" x14ac:dyDescent="0.25">
      <c r="B190" s="90"/>
      <c r="D190" s="90"/>
    </row>
    <row r="191" spans="2:4" x14ac:dyDescent="0.25">
      <c r="B191" s="90"/>
      <c r="D191" s="90"/>
    </row>
    <row r="192" spans="2:4" x14ac:dyDescent="0.25">
      <c r="B192" s="90"/>
      <c r="D192" s="90"/>
    </row>
    <row r="193" spans="2:4" x14ac:dyDescent="0.25">
      <c r="B193" s="90"/>
      <c r="D193" s="90"/>
    </row>
    <row r="194" spans="2:4" x14ac:dyDescent="0.25">
      <c r="B194" s="90"/>
      <c r="D194" s="90"/>
    </row>
    <row r="195" spans="2:4" x14ac:dyDescent="0.25">
      <c r="B195" s="90"/>
      <c r="D195" s="90"/>
    </row>
    <row r="196" spans="2:4" x14ac:dyDescent="0.25">
      <c r="B196" s="90"/>
      <c r="D196" s="90"/>
    </row>
    <row r="197" spans="2:4" x14ac:dyDescent="0.25">
      <c r="B197" s="90"/>
      <c r="D197" s="90"/>
    </row>
    <row r="198" spans="2:4" x14ac:dyDescent="0.25">
      <c r="B198" s="90"/>
      <c r="D198" s="90"/>
    </row>
    <row r="199" spans="2:4" x14ac:dyDescent="0.25">
      <c r="B199" s="90"/>
      <c r="D199" s="90"/>
    </row>
    <row r="200" spans="2:4" x14ac:dyDescent="0.25">
      <c r="B200" s="90"/>
      <c r="D200" s="90"/>
    </row>
    <row r="201" spans="2:4" x14ac:dyDescent="0.25">
      <c r="B201" s="90"/>
      <c r="D201" s="90"/>
    </row>
    <row r="202" spans="2:4" x14ac:dyDescent="0.25">
      <c r="B202" s="90"/>
      <c r="D202" s="90"/>
    </row>
    <row r="203" spans="2:4" x14ac:dyDescent="0.25">
      <c r="B203" s="90"/>
      <c r="D203" s="90"/>
    </row>
    <row r="204" spans="2:4" x14ac:dyDescent="0.25">
      <c r="B204" s="90"/>
      <c r="D204" s="90"/>
    </row>
    <row r="205" spans="2:4" x14ac:dyDescent="0.25">
      <c r="B205" s="90"/>
      <c r="D205" s="90"/>
    </row>
    <row r="206" spans="2:4" x14ac:dyDescent="0.25">
      <c r="B206" s="90"/>
      <c r="D206" s="90"/>
    </row>
    <row r="207" spans="2:4" x14ac:dyDescent="0.25">
      <c r="B207" s="90"/>
      <c r="D207" s="90"/>
    </row>
    <row r="208" spans="2:4" x14ac:dyDescent="0.25">
      <c r="B208" s="90"/>
      <c r="D208" s="90"/>
    </row>
    <row r="209" spans="2:4" x14ac:dyDescent="0.25">
      <c r="B209" s="90"/>
      <c r="D209" s="90"/>
    </row>
    <row r="210" spans="2:4" x14ac:dyDescent="0.25">
      <c r="B210" s="90"/>
      <c r="D210" s="90"/>
    </row>
    <row r="211" spans="2:4" x14ac:dyDescent="0.25">
      <c r="B211" s="90"/>
      <c r="D211" s="90"/>
    </row>
    <row r="212" spans="2:4" x14ac:dyDescent="0.25">
      <c r="B212" s="90"/>
      <c r="D212" s="90"/>
    </row>
    <row r="213" spans="2:4" x14ac:dyDescent="0.25">
      <c r="B213" s="90"/>
      <c r="D213" s="90"/>
    </row>
    <row r="214" spans="2:4" x14ac:dyDescent="0.25">
      <c r="B214" s="90"/>
      <c r="D214" s="90"/>
    </row>
    <row r="215" spans="2:4" x14ac:dyDescent="0.25">
      <c r="B215" s="90"/>
      <c r="D215" s="90"/>
    </row>
    <row r="216" spans="2:4" x14ac:dyDescent="0.25">
      <c r="B216" s="90"/>
      <c r="D216" s="90"/>
    </row>
    <row r="217" spans="2:4" x14ac:dyDescent="0.25">
      <c r="B217" s="90"/>
      <c r="D217" s="90"/>
    </row>
    <row r="218" spans="2:4" x14ac:dyDescent="0.25">
      <c r="B218" s="90"/>
      <c r="D218" s="90"/>
    </row>
    <row r="219" spans="2:4" x14ac:dyDescent="0.25">
      <c r="B219" s="90"/>
      <c r="D219" s="90"/>
    </row>
    <row r="220" spans="2:4" x14ac:dyDescent="0.25">
      <c r="B220" s="90"/>
      <c r="D220" s="90"/>
    </row>
    <row r="221" spans="2:4" x14ac:dyDescent="0.25">
      <c r="B221" s="90"/>
      <c r="D221" s="90"/>
    </row>
    <row r="222" spans="2:4" x14ac:dyDescent="0.25">
      <c r="B222" s="90"/>
      <c r="D222" s="90"/>
    </row>
    <row r="223" spans="2:4" x14ac:dyDescent="0.25">
      <c r="B223" s="90"/>
      <c r="D223" s="90"/>
    </row>
    <row r="224" spans="2:4" x14ac:dyDescent="0.25">
      <c r="B224" s="90"/>
      <c r="D224" s="90"/>
    </row>
    <row r="225" spans="2:4" x14ac:dyDescent="0.25">
      <c r="B225" s="90"/>
      <c r="D225" s="90"/>
    </row>
    <row r="226" spans="2:4" x14ac:dyDescent="0.25">
      <c r="B226" s="90"/>
      <c r="D226" s="90"/>
    </row>
    <row r="227" spans="2:4" x14ac:dyDescent="0.25">
      <c r="B227" s="90"/>
      <c r="D227" s="90"/>
    </row>
    <row r="228" spans="2:4" x14ac:dyDescent="0.25">
      <c r="B228" s="90"/>
      <c r="D228" s="90"/>
    </row>
    <row r="229" spans="2:4" x14ac:dyDescent="0.25">
      <c r="B229" s="90"/>
      <c r="D229" s="90"/>
    </row>
    <row r="230" spans="2:4" x14ac:dyDescent="0.25">
      <c r="B230" s="90"/>
      <c r="D230" s="90"/>
    </row>
    <row r="231" spans="2:4" x14ac:dyDescent="0.25">
      <c r="B231" s="90"/>
      <c r="D231" s="90"/>
    </row>
    <row r="232" spans="2:4" x14ac:dyDescent="0.25">
      <c r="B232" s="90"/>
      <c r="D232" s="90"/>
    </row>
    <row r="233" spans="2:4" x14ac:dyDescent="0.25">
      <c r="B233" s="90"/>
      <c r="D233" s="90"/>
    </row>
    <row r="234" spans="2:4" x14ac:dyDescent="0.25">
      <c r="B234" s="90"/>
      <c r="D234" s="90"/>
    </row>
    <row r="235" spans="2:4" x14ac:dyDescent="0.25">
      <c r="B235" s="90"/>
      <c r="D235" s="90"/>
    </row>
    <row r="236" spans="2:4" x14ac:dyDescent="0.25">
      <c r="B236" s="90"/>
      <c r="D236" s="90"/>
    </row>
    <row r="237" spans="2:4" x14ac:dyDescent="0.25">
      <c r="B237" s="90"/>
      <c r="D237" s="90"/>
    </row>
    <row r="238" spans="2:4" x14ac:dyDescent="0.25">
      <c r="B238" s="90"/>
      <c r="D238" s="90"/>
    </row>
    <row r="239" spans="2:4" x14ac:dyDescent="0.25">
      <c r="B239" s="90"/>
      <c r="D239" s="90"/>
    </row>
    <row r="240" spans="2:4" x14ac:dyDescent="0.25">
      <c r="B240" s="90"/>
      <c r="D240" s="90"/>
    </row>
    <row r="241" spans="2:4" x14ac:dyDescent="0.25">
      <c r="B241" s="90"/>
      <c r="D241" s="90"/>
    </row>
    <row r="242" spans="2:4" x14ac:dyDescent="0.25">
      <c r="B242" s="90"/>
      <c r="D242" s="90"/>
    </row>
    <row r="243" spans="2:4" x14ac:dyDescent="0.25">
      <c r="B243" s="90"/>
      <c r="D243" s="90"/>
    </row>
    <row r="244" spans="2:4" x14ac:dyDescent="0.25">
      <c r="B244" s="90"/>
      <c r="D244" s="90"/>
    </row>
    <row r="245" spans="2:4" x14ac:dyDescent="0.25">
      <c r="B245" s="90"/>
      <c r="D245" s="90"/>
    </row>
    <row r="246" spans="2:4" x14ac:dyDescent="0.25">
      <c r="B246" s="90"/>
      <c r="D246" s="90"/>
    </row>
    <row r="247" spans="2:4" x14ac:dyDescent="0.25">
      <c r="B247" s="90"/>
      <c r="D247" s="90"/>
    </row>
    <row r="248" spans="2:4" x14ac:dyDescent="0.25">
      <c r="B248" s="90"/>
      <c r="D248" s="90"/>
    </row>
    <row r="249" spans="2:4" x14ac:dyDescent="0.25">
      <c r="B249" s="90"/>
      <c r="D249" s="90"/>
    </row>
    <row r="250" spans="2:4" x14ac:dyDescent="0.25">
      <c r="B250" s="90"/>
      <c r="D250" s="90"/>
    </row>
    <row r="251" spans="2:4" x14ac:dyDescent="0.25">
      <c r="B251" s="90"/>
      <c r="D251" s="90"/>
    </row>
    <row r="252" spans="2:4" x14ac:dyDescent="0.25">
      <c r="B252" s="90"/>
      <c r="D252" s="90"/>
    </row>
    <row r="253" spans="2:4" x14ac:dyDescent="0.25">
      <c r="B253" s="90"/>
      <c r="D253" s="90"/>
    </row>
    <row r="254" spans="2:4" x14ac:dyDescent="0.25">
      <c r="B254" s="90"/>
      <c r="D254" s="90"/>
    </row>
    <row r="255" spans="2:4" x14ac:dyDescent="0.25">
      <c r="B255" s="90"/>
      <c r="D255" s="90"/>
    </row>
    <row r="256" spans="2:4" x14ac:dyDescent="0.25">
      <c r="B256" s="90"/>
      <c r="D256" s="90"/>
    </row>
    <row r="257" spans="2:4" x14ac:dyDescent="0.25">
      <c r="B257" s="90"/>
      <c r="D257" s="90"/>
    </row>
    <row r="258" spans="2:4" x14ac:dyDescent="0.25">
      <c r="B258" s="90"/>
      <c r="D258" s="90"/>
    </row>
    <row r="259" spans="2:4" x14ac:dyDescent="0.25">
      <c r="B259" s="90"/>
      <c r="D259" s="90"/>
    </row>
    <row r="260" spans="2:4" x14ac:dyDescent="0.25">
      <c r="B260" s="90"/>
      <c r="D260" s="90"/>
    </row>
    <row r="261" spans="2:4" x14ac:dyDescent="0.25">
      <c r="B261" s="90"/>
      <c r="D261" s="90"/>
    </row>
    <row r="262" spans="2:4" x14ac:dyDescent="0.25">
      <c r="B262" s="90"/>
      <c r="D262" s="90"/>
    </row>
    <row r="263" spans="2:4" x14ac:dyDescent="0.25">
      <c r="B263" s="90"/>
      <c r="D263" s="90"/>
    </row>
    <row r="264" spans="2:4" x14ac:dyDescent="0.25">
      <c r="B264" s="90"/>
      <c r="D264" s="90"/>
    </row>
    <row r="265" spans="2:4" x14ac:dyDescent="0.25">
      <c r="B265" s="90"/>
      <c r="D265" s="90"/>
    </row>
    <row r="266" spans="2:4" x14ac:dyDescent="0.25">
      <c r="B266" s="90"/>
      <c r="D266" s="90"/>
    </row>
    <row r="267" spans="2:4" x14ac:dyDescent="0.25">
      <c r="B267" s="90"/>
      <c r="D267" s="90"/>
    </row>
    <row r="268" spans="2:4" x14ac:dyDescent="0.25">
      <c r="B268" s="90"/>
      <c r="D268" s="90"/>
    </row>
    <row r="269" spans="2:4" x14ac:dyDescent="0.25">
      <c r="B269" s="90"/>
      <c r="D269" s="90"/>
    </row>
    <row r="270" spans="2:4" x14ac:dyDescent="0.25">
      <c r="B270" s="90"/>
      <c r="D270" s="90"/>
    </row>
    <row r="271" spans="2:4" x14ac:dyDescent="0.25">
      <c r="B271" s="90"/>
      <c r="D271" s="90"/>
    </row>
    <row r="272" spans="2:4" x14ac:dyDescent="0.25">
      <c r="B272" s="90"/>
      <c r="D272" s="90"/>
    </row>
  </sheetData>
  <mergeCells count="6">
    <mergeCell ref="A1:E1"/>
    <mergeCell ref="A15:B15"/>
    <mergeCell ref="A7:E7"/>
    <mergeCell ref="A8:E8"/>
    <mergeCell ref="A9:E9"/>
    <mergeCell ref="A10:E10"/>
  </mergeCells>
  <pageMargins left="1.0236220472440944" right="0.6692913385826772" top="0.62992125984251968" bottom="0.51181102362204722" header="0.51181102362204722" footer="0.51181102362204722"/>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90"/>
  <sheetViews>
    <sheetView showGridLines="0" workbookViewId="0">
      <selection activeCell="I15" sqref="I15:I1187"/>
    </sheetView>
  </sheetViews>
  <sheetFormatPr defaultColWidth="9.140625" defaultRowHeight="12.75" x14ac:dyDescent="0.2"/>
  <cols>
    <col min="1" max="1" width="1.7109375" style="191" customWidth="1"/>
    <col min="2" max="2" width="44" style="191" customWidth="1"/>
    <col min="3" max="4" width="5.7109375" style="191" customWidth="1"/>
    <col min="5" max="5" width="9.85546875" style="191" customWidth="1"/>
    <col min="6" max="6" width="5.7109375" style="191" customWidth="1"/>
    <col min="7" max="7" width="12.140625" style="191" customWidth="1"/>
    <col min="8" max="8" width="14.140625" style="191" customWidth="1"/>
    <col min="9" max="9" width="8.28515625" style="191" customWidth="1"/>
    <col min="10" max="234" width="9.140625" style="191" customWidth="1"/>
    <col min="235" max="16384" width="9.140625" style="191"/>
  </cols>
  <sheetData>
    <row r="1" spans="1:9" s="212" customFormat="1" ht="15" customHeight="1" x14ac:dyDescent="0.2">
      <c r="A1" s="256" t="s">
        <v>552</v>
      </c>
      <c r="B1" s="256"/>
      <c r="C1" s="256"/>
      <c r="D1" s="256"/>
      <c r="E1" s="256"/>
      <c r="F1" s="256"/>
      <c r="G1" s="256"/>
      <c r="H1" s="256"/>
      <c r="I1" s="256"/>
    </row>
    <row r="2" spans="1:9" s="212" customFormat="1" ht="15" customHeight="1" x14ac:dyDescent="0.2">
      <c r="A2" s="16"/>
      <c r="B2" s="16"/>
      <c r="C2" s="16"/>
      <c r="D2" s="16"/>
      <c r="E2" s="16"/>
      <c r="F2" s="16"/>
      <c r="G2" s="16"/>
      <c r="H2" s="16"/>
      <c r="I2" s="15" t="s">
        <v>775</v>
      </c>
    </row>
    <row r="3" spans="1:9" s="212" customFormat="1" ht="15" customHeight="1" x14ac:dyDescent="0.2">
      <c r="A3" s="16"/>
      <c r="B3" s="16"/>
      <c r="C3" s="16"/>
      <c r="D3" s="16"/>
      <c r="E3" s="16"/>
      <c r="F3" s="16"/>
      <c r="G3" s="16"/>
      <c r="H3" s="16"/>
      <c r="I3" s="15" t="s">
        <v>553</v>
      </c>
    </row>
    <row r="4" spans="1:9" s="212" customFormat="1" ht="15" customHeight="1" x14ac:dyDescent="0.2">
      <c r="A4" s="16"/>
      <c r="B4" s="16"/>
      <c r="C4" s="16"/>
      <c r="D4" s="16"/>
      <c r="E4" s="16"/>
      <c r="F4" s="16"/>
      <c r="G4" s="16"/>
      <c r="H4" s="16"/>
      <c r="I4" s="15" t="s">
        <v>554</v>
      </c>
    </row>
    <row r="5" spans="1:9" s="212" customFormat="1" ht="15" customHeight="1" x14ac:dyDescent="0.2">
      <c r="A5" s="16"/>
      <c r="B5" s="16"/>
      <c r="C5" s="16"/>
      <c r="D5" s="16"/>
      <c r="E5" s="16"/>
      <c r="F5" s="16"/>
      <c r="G5" s="16"/>
      <c r="H5" s="16"/>
      <c r="I5" s="15" t="s">
        <v>555</v>
      </c>
    </row>
    <row r="6" spans="1:9" s="212" customFormat="1" ht="15" customHeight="1" x14ac:dyDescent="0.2">
      <c r="A6" s="16"/>
      <c r="B6" s="16"/>
      <c r="C6" s="16"/>
      <c r="D6" s="16"/>
      <c r="E6" s="16"/>
      <c r="F6" s="16"/>
      <c r="G6" s="16"/>
      <c r="H6" s="16"/>
      <c r="I6" s="15" t="s">
        <v>773</v>
      </c>
    </row>
    <row r="7" spans="1:9" s="212" customFormat="1" ht="15" customHeight="1" x14ac:dyDescent="0.2">
      <c r="A7" s="13"/>
      <c r="B7" s="14"/>
      <c r="C7" s="257" t="s">
        <v>558</v>
      </c>
      <c r="D7" s="257"/>
      <c r="E7" s="257"/>
      <c r="F7" s="257"/>
      <c r="G7" s="257"/>
      <c r="H7" s="257"/>
      <c r="I7" s="257"/>
    </row>
    <row r="8" spans="1:9" s="212" customFormat="1" ht="12.75" customHeight="1" x14ac:dyDescent="0.2">
      <c r="A8" s="13"/>
      <c r="B8" s="14"/>
      <c r="C8" s="4"/>
      <c r="D8" s="4"/>
      <c r="E8" s="4"/>
      <c r="F8" s="4"/>
      <c r="G8" s="4"/>
      <c r="H8" s="4"/>
      <c r="I8" s="4"/>
    </row>
    <row r="9" spans="1:9" s="212" customFormat="1" ht="23.25" customHeight="1" x14ac:dyDescent="0.2">
      <c r="A9" s="2"/>
      <c r="B9" s="258" t="s">
        <v>772</v>
      </c>
      <c r="C9" s="258"/>
      <c r="D9" s="258"/>
      <c r="E9" s="258"/>
      <c r="F9" s="258"/>
      <c r="G9" s="258"/>
      <c r="H9" s="258"/>
      <c r="I9" s="258"/>
    </row>
    <row r="10" spans="1:9" s="212" customFormat="1" ht="44.25" customHeight="1" x14ac:dyDescent="0.2">
      <c r="A10" s="3"/>
      <c r="B10" s="259" t="s">
        <v>556</v>
      </c>
      <c r="C10" s="259"/>
      <c r="D10" s="259"/>
      <c r="E10" s="259"/>
      <c r="F10" s="259"/>
      <c r="G10" s="259"/>
      <c r="H10" s="259"/>
      <c r="I10" s="259"/>
    </row>
    <row r="11" spans="1:9" s="212" customFormat="1" ht="21.75" customHeight="1" x14ac:dyDescent="0.2">
      <c r="A11" s="3"/>
      <c r="B11" s="172"/>
      <c r="C11" s="172"/>
      <c r="D11" s="172"/>
      <c r="E11" s="172"/>
      <c r="F11" s="172"/>
      <c r="G11" s="172"/>
      <c r="H11" s="172"/>
      <c r="I11" s="172"/>
    </row>
    <row r="12" spans="1:9" s="212" customFormat="1" ht="12.75" customHeight="1" x14ac:dyDescent="0.2">
      <c r="A12" s="2"/>
      <c r="B12" s="2"/>
      <c r="C12" s="2"/>
      <c r="D12" s="2"/>
      <c r="E12" s="2"/>
      <c r="F12" s="2"/>
      <c r="G12" s="5"/>
      <c r="H12" s="2"/>
      <c r="I12" s="5" t="s">
        <v>557</v>
      </c>
    </row>
    <row r="13" spans="1:9" ht="66" customHeight="1" x14ac:dyDescent="0.2">
      <c r="A13" s="6"/>
      <c r="B13" s="211" t="s">
        <v>551</v>
      </c>
      <c r="C13" s="211" t="s">
        <v>549</v>
      </c>
      <c r="D13" s="211" t="s">
        <v>548</v>
      </c>
      <c r="E13" s="211" t="s">
        <v>2</v>
      </c>
      <c r="F13" s="211" t="s">
        <v>1</v>
      </c>
      <c r="G13" s="211" t="s">
        <v>730</v>
      </c>
      <c r="H13" s="211" t="s">
        <v>3</v>
      </c>
      <c r="I13" s="211" t="s">
        <v>546</v>
      </c>
    </row>
    <row r="14" spans="1:9" ht="12.75" customHeight="1" x14ac:dyDescent="0.2">
      <c r="A14" s="6"/>
      <c r="B14" s="210">
        <v>1</v>
      </c>
      <c r="C14" s="210">
        <v>2</v>
      </c>
      <c r="D14" s="210">
        <v>3</v>
      </c>
      <c r="E14" s="210">
        <v>4</v>
      </c>
      <c r="F14" s="210">
        <v>5</v>
      </c>
      <c r="G14" s="210">
        <v>6</v>
      </c>
      <c r="H14" s="210">
        <v>7</v>
      </c>
      <c r="I14" s="210">
        <v>8</v>
      </c>
    </row>
    <row r="15" spans="1:9" ht="12" customHeight="1" x14ac:dyDescent="0.2">
      <c r="A15" s="193"/>
      <c r="B15" s="209"/>
      <c r="C15" s="199"/>
      <c r="D15" s="199"/>
      <c r="E15" s="198"/>
      <c r="F15" s="197"/>
      <c r="G15" s="239">
        <v>1187695.0789999999</v>
      </c>
      <c r="H15" s="239">
        <v>718006.63</v>
      </c>
      <c r="I15" s="243">
        <v>0.60453999999999997</v>
      </c>
    </row>
    <row r="16" spans="1:9" ht="12.75" customHeight="1" x14ac:dyDescent="0.2">
      <c r="A16" s="193"/>
      <c r="B16" s="208" t="s">
        <v>419</v>
      </c>
      <c r="C16" s="207">
        <v>1</v>
      </c>
      <c r="D16" s="207">
        <v>0</v>
      </c>
      <c r="E16" s="206">
        <v>0</v>
      </c>
      <c r="F16" s="205">
        <v>0</v>
      </c>
      <c r="G16" s="240">
        <v>54618.870999999999</v>
      </c>
      <c r="H16" s="240">
        <v>28504.43</v>
      </c>
      <c r="I16" s="244">
        <v>0.52188000000000001</v>
      </c>
    </row>
    <row r="17" spans="1:9" ht="30" customHeight="1" x14ac:dyDescent="0.2">
      <c r="A17" s="193"/>
      <c r="B17" s="204" t="s">
        <v>418</v>
      </c>
      <c r="C17" s="203">
        <v>1</v>
      </c>
      <c r="D17" s="203">
        <v>2</v>
      </c>
      <c r="E17" s="202">
        <v>0</v>
      </c>
      <c r="F17" s="201">
        <v>0</v>
      </c>
      <c r="G17" s="241">
        <v>1454.6769999999999</v>
      </c>
      <c r="H17" s="241">
        <v>1129.42</v>
      </c>
      <c r="I17" s="245">
        <v>0.77641000000000004</v>
      </c>
    </row>
    <row r="18" spans="1:9" ht="21.75" customHeight="1" x14ac:dyDescent="0.2">
      <c r="A18" s="193"/>
      <c r="B18" s="200" t="s">
        <v>387</v>
      </c>
      <c r="C18" s="199">
        <v>1</v>
      </c>
      <c r="D18" s="199">
        <v>2</v>
      </c>
      <c r="E18" s="198" t="s">
        <v>386</v>
      </c>
      <c r="F18" s="197">
        <v>0</v>
      </c>
      <c r="G18" s="242">
        <v>67.376999999999995</v>
      </c>
      <c r="H18" s="242">
        <v>67.38</v>
      </c>
      <c r="I18" s="246">
        <v>1</v>
      </c>
    </row>
    <row r="19" spans="1:9" ht="21.75" customHeight="1" x14ac:dyDescent="0.2">
      <c r="A19" s="193"/>
      <c r="B19" s="200" t="s">
        <v>385</v>
      </c>
      <c r="C19" s="199">
        <v>1</v>
      </c>
      <c r="D19" s="199">
        <v>2</v>
      </c>
      <c r="E19" s="198" t="s">
        <v>417</v>
      </c>
      <c r="F19" s="197">
        <v>0</v>
      </c>
      <c r="G19" s="242">
        <v>67.376999999999995</v>
      </c>
      <c r="H19" s="242">
        <v>67.38</v>
      </c>
      <c r="I19" s="246">
        <v>1</v>
      </c>
    </row>
    <row r="20" spans="1:9" ht="12.75" customHeight="1" x14ac:dyDescent="0.2">
      <c r="A20" s="193"/>
      <c r="B20" s="200" t="s">
        <v>742</v>
      </c>
      <c r="C20" s="199">
        <v>1</v>
      </c>
      <c r="D20" s="199">
        <v>2</v>
      </c>
      <c r="E20" s="198" t="s">
        <v>771</v>
      </c>
      <c r="F20" s="197">
        <v>0</v>
      </c>
      <c r="G20" s="242">
        <v>67.376999999999995</v>
      </c>
      <c r="H20" s="242">
        <v>67.38</v>
      </c>
      <c r="I20" s="246">
        <v>1</v>
      </c>
    </row>
    <row r="21" spans="1:9" ht="53.25" customHeight="1" x14ac:dyDescent="0.2">
      <c r="A21" s="193"/>
      <c r="B21" s="200" t="s">
        <v>35</v>
      </c>
      <c r="C21" s="199">
        <v>1</v>
      </c>
      <c r="D21" s="199">
        <v>2</v>
      </c>
      <c r="E21" s="198" t="s">
        <v>771</v>
      </c>
      <c r="F21" s="197" t="s">
        <v>34</v>
      </c>
      <c r="G21" s="242">
        <v>67.376999999999995</v>
      </c>
      <c r="H21" s="242">
        <v>67.38</v>
      </c>
      <c r="I21" s="246">
        <v>1</v>
      </c>
    </row>
    <row r="22" spans="1:9" ht="21.75" customHeight="1" x14ac:dyDescent="0.2">
      <c r="A22" s="193"/>
      <c r="B22" s="200" t="s">
        <v>53</v>
      </c>
      <c r="C22" s="199">
        <v>1</v>
      </c>
      <c r="D22" s="199">
        <v>2</v>
      </c>
      <c r="E22" s="198" t="s">
        <v>771</v>
      </c>
      <c r="F22" s="197" t="s">
        <v>52</v>
      </c>
      <c r="G22" s="242">
        <v>67.376999999999995</v>
      </c>
      <c r="H22" s="242">
        <v>67.38</v>
      </c>
      <c r="I22" s="246">
        <v>1</v>
      </c>
    </row>
    <row r="23" spans="1:9" ht="32.25" customHeight="1" x14ac:dyDescent="0.2">
      <c r="A23" s="193"/>
      <c r="B23" s="200" t="s">
        <v>51</v>
      </c>
      <c r="C23" s="199">
        <v>1</v>
      </c>
      <c r="D23" s="199">
        <v>2</v>
      </c>
      <c r="E23" s="198" t="s">
        <v>771</v>
      </c>
      <c r="F23" s="197" t="s">
        <v>9</v>
      </c>
      <c r="G23" s="242">
        <v>51.749000000000002</v>
      </c>
      <c r="H23" s="242">
        <v>51.75</v>
      </c>
      <c r="I23" s="246">
        <v>1</v>
      </c>
    </row>
    <row r="24" spans="1:9" ht="32.25" customHeight="1" x14ac:dyDescent="0.2">
      <c r="A24" s="193"/>
      <c r="B24" s="200" t="s">
        <v>50</v>
      </c>
      <c r="C24" s="199">
        <v>1</v>
      </c>
      <c r="D24" s="199">
        <v>2</v>
      </c>
      <c r="E24" s="198" t="s">
        <v>771</v>
      </c>
      <c r="F24" s="197" t="s">
        <v>7</v>
      </c>
      <c r="G24" s="242">
        <v>15.628</v>
      </c>
      <c r="H24" s="242">
        <v>15.63</v>
      </c>
      <c r="I24" s="246">
        <v>1</v>
      </c>
    </row>
    <row r="25" spans="1:9" ht="21.75" customHeight="1" x14ac:dyDescent="0.2">
      <c r="A25" s="193"/>
      <c r="B25" s="200" t="s">
        <v>387</v>
      </c>
      <c r="C25" s="199">
        <v>1</v>
      </c>
      <c r="D25" s="199">
        <v>2</v>
      </c>
      <c r="E25" s="198" t="s">
        <v>386</v>
      </c>
      <c r="F25" s="197">
        <v>0</v>
      </c>
      <c r="G25" s="242">
        <v>1387.3</v>
      </c>
      <c r="H25" s="242">
        <v>1062.04</v>
      </c>
      <c r="I25" s="246">
        <v>0.76554999999999995</v>
      </c>
    </row>
    <row r="26" spans="1:9" ht="21.75" customHeight="1" x14ac:dyDescent="0.2">
      <c r="A26" s="193"/>
      <c r="B26" s="200" t="s">
        <v>385</v>
      </c>
      <c r="C26" s="199">
        <v>1</v>
      </c>
      <c r="D26" s="199">
        <v>2</v>
      </c>
      <c r="E26" s="198" t="s">
        <v>417</v>
      </c>
      <c r="F26" s="197">
        <v>0</v>
      </c>
      <c r="G26" s="242">
        <v>1387.3</v>
      </c>
      <c r="H26" s="242">
        <v>1062.04</v>
      </c>
      <c r="I26" s="246">
        <v>0.76554999999999995</v>
      </c>
    </row>
    <row r="27" spans="1:9" ht="21.75" customHeight="1" x14ac:dyDescent="0.2">
      <c r="A27" s="193"/>
      <c r="B27" s="200" t="s">
        <v>107</v>
      </c>
      <c r="C27" s="199">
        <v>1</v>
      </c>
      <c r="D27" s="199">
        <v>2</v>
      </c>
      <c r="E27" s="198" t="s">
        <v>16</v>
      </c>
      <c r="F27" s="197">
        <v>0</v>
      </c>
      <c r="G27" s="242">
        <v>1387.3</v>
      </c>
      <c r="H27" s="242">
        <v>1062.04</v>
      </c>
      <c r="I27" s="246">
        <v>0.76554999999999995</v>
      </c>
    </row>
    <row r="28" spans="1:9" ht="53.25" customHeight="1" x14ac:dyDescent="0.2">
      <c r="A28" s="193"/>
      <c r="B28" s="200" t="s">
        <v>35</v>
      </c>
      <c r="C28" s="199">
        <v>1</v>
      </c>
      <c r="D28" s="199">
        <v>2</v>
      </c>
      <c r="E28" s="198" t="s">
        <v>16</v>
      </c>
      <c r="F28" s="197" t="s">
        <v>34</v>
      </c>
      <c r="G28" s="242">
        <v>1387.3</v>
      </c>
      <c r="H28" s="242">
        <v>1062.04</v>
      </c>
      <c r="I28" s="246">
        <v>0.76554999999999995</v>
      </c>
    </row>
    <row r="29" spans="1:9" ht="21.75" customHeight="1" x14ac:dyDescent="0.2">
      <c r="A29" s="193"/>
      <c r="B29" s="200" t="s">
        <v>53</v>
      </c>
      <c r="C29" s="199">
        <v>1</v>
      </c>
      <c r="D29" s="199">
        <v>2</v>
      </c>
      <c r="E29" s="198" t="s">
        <v>16</v>
      </c>
      <c r="F29" s="197" t="s">
        <v>52</v>
      </c>
      <c r="G29" s="242">
        <v>1387.3</v>
      </c>
      <c r="H29" s="242">
        <v>1062.04</v>
      </c>
      <c r="I29" s="246">
        <v>0.76554999999999995</v>
      </c>
    </row>
    <row r="30" spans="1:9" ht="32.25" customHeight="1" x14ac:dyDescent="0.2">
      <c r="A30" s="193"/>
      <c r="B30" s="200" t="s">
        <v>51</v>
      </c>
      <c r="C30" s="199">
        <v>1</v>
      </c>
      <c r="D30" s="199">
        <v>2</v>
      </c>
      <c r="E30" s="198" t="s">
        <v>16</v>
      </c>
      <c r="F30" s="197" t="s">
        <v>9</v>
      </c>
      <c r="G30" s="242">
        <v>1065.5</v>
      </c>
      <c r="H30" s="242">
        <v>829.62</v>
      </c>
      <c r="I30" s="246">
        <v>0.77861999999999998</v>
      </c>
    </row>
    <row r="31" spans="1:9" ht="32.25" customHeight="1" x14ac:dyDescent="0.2">
      <c r="A31" s="193"/>
      <c r="B31" s="200" t="s">
        <v>50</v>
      </c>
      <c r="C31" s="199">
        <v>1</v>
      </c>
      <c r="D31" s="199">
        <v>2</v>
      </c>
      <c r="E31" s="198" t="s">
        <v>16</v>
      </c>
      <c r="F31" s="197" t="s">
        <v>7</v>
      </c>
      <c r="G31" s="242">
        <v>321.8</v>
      </c>
      <c r="H31" s="242">
        <v>232.42</v>
      </c>
      <c r="I31" s="246">
        <v>0.72226999999999997</v>
      </c>
    </row>
    <row r="32" spans="1:9" ht="39.75" customHeight="1" x14ac:dyDescent="0.2">
      <c r="A32" s="193"/>
      <c r="B32" s="204" t="s">
        <v>544</v>
      </c>
      <c r="C32" s="203">
        <v>1</v>
      </c>
      <c r="D32" s="203">
        <v>3</v>
      </c>
      <c r="E32" s="202">
        <v>0</v>
      </c>
      <c r="F32" s="201">
        <v>0</v>
      </c>
      <c r="G32" s="241">
        <v>5242.3789999999999</v>
      </c>
      <c r="H32" s="241">
        <v>3571.57</v>
      </c>
      <c r="I32" s="245">
        <v>0.68128999999999995</v>
      </c>
    </row>
    <row r="33" spans="1:9" ht="21.75" customHeight="1" x14ac:dyDescent="0.2">
      <c r="A33" s="193"/>
      <c r="B33" s="200" t="s">
        <v>387</v>
      </c>
      <c r="C33" s="199">
        <v>1</v>
      </c>
      <c r="D33" s="199">
        <v>3</v>
      </c>
      <c r="E33" s="198" t="s">
        <v>386</v>
      </c>
      <c r="F33" s="197">
        <v>0</v>
      </c>
      <c r="G33" s="242">
        <v>1345.27</v>
      </c>
      <c r="H33" s="242">
        <v>776.45</v>
      </c>
      <c r="I33" s="246">
        <v>0.57716999999999996</v>
      </c>
    </row>
    <row r="34" spans="1:9" ht="21.75" customHeight="1" x14ac:dyDescent="0.2">
      <c r="A34" s="193"/>
      <c r="B34" s="200" t="s">
        <v>385</v>
      </c>
      <c r="C34" s="199">
        <v>1</v>
      </c>
      <c r="D34" s="199">
        <v>3</v>
      </c>
      <c r="E34" s="198" t="s">
        <v>384</v>
      </c>
      <c r="F34" s="197">
        <v>0</v>
      </c>
      <c r="G34" s="242">
        <v>1345.27</v>
      </c>
      <c r="H34" s="242">
        <v>776.45</v>
      </c>
      <c r="I34" s="246">
        <v>0.57716999999999996</v>
      </c>
    </row>
    <row r="35" spans="1:9" ht="21.75" customHeight="1" x14ac:dyDescent="0.2">
      <c r="A35" s="193"/>
      <c r="B35" s="200" t="s">
        <v>157</v>
      </c>
      <c r="C35" s="199">
        <v>1</v>
      </c>
      <c r="D35" s="199">
        <v>3</v>
      </c>
      <c r="E35" s="198" t="s">
        <v>411</v>
      </c>
      <c r="F35" s="197">
        <v>0</v>
      </c>
      <c r="G35" s="242">
        <v>1345.27</v>
      </c>
      <c r="H35" s="242">
        <v>776.45</v>
      </c>
      <c r="I35" s="246">
        <v>0.57716999999999996</v>
      </c>
    </row>
    <row r="36" spans="1:9" ht="53.25" customHeight="1" x14ac:dyDescent="0.2">
      <c r="A36" s="193"/>
      <c r="B36" s="200" t="s">
        <v>35</v>
      </c>
      <c r="C36" s="199">
        <v>1</v>
      </c>
      <c r="D36" s="199">
        <v>3</v>
      </c>
      <c r="E36" s="198" t="s">
        <v>411</v>
      </c>
      <c r="F36" s="197" t="s">
        <v>34</v>
      </c>
      <c r="G36" s="242">
        <v>74.540000000000006</v>
      </c>
      <c r="H36" s="242">
        <v>50.7</v>
      </c>
      <c r="I36" s="246">
        <v>0.68017000000000005</v>
      </c>
    </row>
    <row r="37" spans="1:9" ht="21.75" customHeight="1" x14ac:dyDescent="0.2">
      <c r="A37" s="193"/>
      <c r="B37" s="200" t="s">
        <v>53</v>
      </c>
      <c r="C37" s="199">
        <v>1</v>
      </c>
      <c r="D37" s="199">
        <v>3</v>
      </c>
      <c r="E37" s="198" t="s">
        <v>411</v>
      </c>
      <c r="F37" s="197" t="s">
        <v>52</v>
      </c>
      <c r="G37" s="242">
        <v>74.540000000000006</v>
      </c>
      <c r="H37" s="242">
        <v>50.7</v>
      </c>
      <c r="I37" s="246">
        <v>0.68017000000000005</v>
      </c>
    </row>
    <row r="38" spans="1:9" ht="32.25" customHeight="1" x14ac:dyDescent="0.2">
      <c r="A38" s="193"/>
      <c r="B38" s="200" t="s">
        <v>156</v>
      </c>
      <c r="C38" s="199">
        <v>1</v>
      </c>
      <c r="D38" s="199">
        <v>3</v>
      </c>
      <c r="E38" s="198" t="s">
        <v>411</v>
      </c>
      <c r="F38" s="197" t="s">
        <v>155</v>
      </c>
      <c r="G38" s="242">
        <v>74.540000000000006</v>
      </c>
      <c r="H38" s="242">
        <v>50.7</v>
      </c>
      <c r="I38" s="246">
        <v>0.68017000000000005</v>
      </c>
    </row>
    <row r="39" spans="1:9" ht="21.75" customHeight="1" x14ac:dyDescent="0.2">
      <c r="A39" s="193"/>
      <c r="B39" s="200" t="s">
        <v>27</v>
      </c>
      <c r="C39" s="199">
        <v>1</v>
      </c>
      <c r="D39" s="199">
        <v>3</v>
      </c>
      <c r="E39" s="198" t="s">
        <v>411</v>
      </c>
      <c r="F39" s="197" t="s">
        <v>26</v>
      </c>
      <c r="G39" s="242">
        <v>1252.73</v>
      </c>
      <c r="H39" s="242">
        <v>725.75</v>
      </c>
      <c r="I39" s="246">
        <v>0.57933000000000001</v>
      </c>
    </row>
    <row r="40" spans="1:9" ht="21.75" customHeight="1" x14ac:dyDescent="0.2">
      <c r="A40" s="193"/>
      <c r="B40" s="200" t="s">
        <v>25</v>
      </c>
      <c r="C40" s="199">
        <v>1</v>
      </c>
      <c r="D40" s="199">
        <v>3</v>
      </c>
      <c r="E40" s="198" t="s">
        <v>411</v>
      </c>
      <c r="F40" s="197" t="s">
        <v>24</v>
      </c>
      <c r="G40" s="242">
        <v>1252.73</v>
      </c>
      <c r="H40" s="242">
        <v>725.75</v>
      </c>
      <c r="I40" s="246">
        <v>0.57933000000000001</v>
      </c>
    </row>
    <row r="41" spans="1:9" ht="21.75" customHeight="1" x14ac:dyDescent="0.2">
      <c r="A41" s="193"/>
      <c r="B41" s="200" t="s">
        <v>41</v>
      </c>
      <c r="C41" s="199">
        <v>1</v>
      </c>
      <c r="D41" s="199">
        <v>3</v>
      </c>
      <c r="E41" s="198" t="s">
        <v>411</v>
      </c>
      <c r="F41" s="197" t="s">
        <v>40</v>
      </c>
      <c r="G41" s="242">
        <v>130</v>
      </c>
      <c r="H41" s="242">
        <v>2.5</v>
      </c>
      <c r="I41" s="246">
        <v>1.9230000000000001E-2</v>
      </c>
    </row>
    <row r="42" spans="1:9" ht="12.75" customHeight="1" x14ac:dyDescent="0.2">
      <c r="A42" s="193"/>
      <c r="B42" s="200" t="s">
        <v>23</v>
      </c>
      <c r="C42" s="199">
        <v>1</v>
      </c>
      <c r="D42" s="199">
        <v>3</v>
      </c>
      <c r="E42" s="198" t="s">
        <v>411</v>
      </c>
      <c r="F42" s="197" t="s">
        <v>22</v>
      </c>
      <c r="G42" s="242">
        <v>1122.73</v>
      </c>
      <c r="H42" s="242">
        <v>723.25</v>
      </c>
      <c r="I42" s="246">
        <v>0.64417999999999997</v>
      </c>
    </row>
    <row r="43" spans="1:9" ht="12.75" customHeight="1" x14ac:dyDescent="0.2">
      <c r="A43" s="193"/>
      <c r="B43" s="200" t="s">
        <v>69</v>
      </c>
      <c r="C43" s="199">
        <v>1</v>
      </c>
      <c r="D43" s="199">
        <v>3</v>
      </c>
      <c r="E43" s="198" t="s">
        <v>411</v>
      </c>
      <c r="F43" s="197" t="s">
        <v>68</v>
      </c>
      <c r="G43" s="242">
        <v>18</v>
      </c>
      <c r="H43" s="242">
        <v>0</v>
      </c>
      <c r="I43" s="246">
        <v>0</v>
      </c>
    </row>
    <row r="44" spans="1:9" ht="12.75" customHeight="1" x14ac:dyDescent="0.2">
      <c r="A44" s="193"/>
      <c r="B44" s="200" t="s">
        <v>67</v>
      </c>
      <c r="C44" s="199">
        <v>1</v>
      </c>
      <c r="D44" s="199">
        <v>3</v>
      </c>
      <c r="E44" s="198" t="s">
        <v>411</v>
      </c>
      <c r="F44" s="197" t="s">
        <v>66</v>
      </c>
      <c r="G44" s="242">
        <v>18</v>
      </c>
      <c r="H44" s="242">
        <v>0</v>
      </c>
      <c r="I44" s="246">
        <v>0</v>
      </c>
    </row>
    <row r="45" spans="1:9" ht="21.75" customHeight="1" x14ac:dyDescent="0.2">
      <c r="A45" s="193"/>
      <c r="B45" s="200" t="s">
        <v>65</v>
      </c>
      <c r="C45" s="199">
        <v>1</v>
      </c>
      <c r="D45" s="199">
        <v>3</v>
      </c>
      <c r="E45" s="198" t="s">
        <v>411</v>
      </c>
      <c r="F45" s="197" t="s">
        <v>64</v>
      </c>
      <c r="G45" s="242">
        <v>2.2999999999999998</v>
      </c>
      <c r="H45" s="242">
        <v>0</v>
      </c>
      <c r="I45" s="246">
        <v>0</v>
      </c>
    </row>
    <row r="46" spans="1:9" ht="12.75" customHeight="1" x14ac:dyDescent="0.2">
      <c r="A46" s="193"/>
      <c r="B46" s="200" t="s">
        <v>63</v>
      </c>
      <c r="C46" s="199">
        <v>1</v>
      </c>
      <c r="D46" s="199">
        <v>3</v>
      </c>
      <c r="E46" s="198" t="s">
        <v>411</v>
      </c>
      <c r="F46" s="197" t="s">
        <v>61</v>
      </c>
      <c r="G46" s="242">
        <v>4</v>
      </c>
      <c r="H46" s="242">
        <v>0</v>
      </c>
      <c r="I46" s="246">
        <v>0</v>
      </c>
    </row>
    <row r="47" spans="1:9" ht="12.75" customHeight="1" x14ac:dyDescent="0.2">
      <c r="A47" s="193"/>
      <c r="B47" s="200" t="s">
        <v>154</v>
      </c>
      <c r="C47" s="199">
        <v>1</v>
      </c>
      <c r="D47" s="199">
        <v>3</v>
      </c>
      <c r="E47" s="198" t="s">
        <v>411</v>
      </c>
      <c r="F47" s="197" t="s">
        <v>152</v>
      </c>
      <c r="G47" s="242">
        <v>11.7</v>
      </c>
      <c r="H47" s="242">
        <v>0</v>
      </c>
      <c r="I47" s="246">
        <v>0</v>
      </c>
    </row>
    <row r="48" spans="1:9" ht="21.75" customHeight="1" x14ac:dyDescent="0.2">
      <c r="A48" s="193"/>
      <c r="B48" s="200" t="s">
        <v>387</v>
      </c>
      <c r="C48" s="199">
        <v>1</v>
      </c>
      <c r="D48" s="199">
        <v>3</v>
      </c>
      <c r="E48" s="198" t="s">
        <v>386</v>
      </c>
      <c r="F48" s="197">
        <v>0</v>
      </c>
      <c r="G48" s="242">
        <v>401.9</v>
      </c>
      <c r="H48" s="242">
        <v>252.42</v>
      </c>
      <c r="I48" s="246">
        <v>0.62807000000000002</v>
      </c>
    </row>
    <row r="49" spans="1:9" ht="21.75" customHeight="1" x14ac:dyDescent="0.2">
      <c r="A49" s="193"/>
      <c r="B49" s="200" t="s">
        <v>385</v>
      </c>
      <c r="C49" s="199">
        <v>1</v>
      </c>
      <c r="D49" s="199">
        <v>3</v>
      </c>
      <c r="E49" s="198" t="s">
        <v>384</v>
      </c>
      <c r="F49" s="197">
        <v>0</v>
      </c>
      <c r="G49" s="242">
        <v>401.9</v>
      </c>
      <c r="H49" s="242">
        <v>252.42</v>
      </c>
      <c r="I49" s="246">
        <v>0.62807000000000002</v>
      </c>
    </row>
    <row r="50" spans="1:9" ht="21.75" customHeight="1" x14ac:dyDescent="0.2">
      <c r="A50" s="193"/>
      <c r="B50" s="200" t="s">
        <v>54</v>
      </c>
      <c r="C50" s="199">
        <v>1</v>
      </c>
      <c r="D50" s="199">
        <v>3</v>
      </c>
      <c r="E50" s="198" t="s">
        <v>13</v>
      </c>
      <c r="F50" s="197">
        <v>0</v>
      </c>
      <c r="G50" s="242">
        <v>401.9</v>
      </c>
      <c r="H50" s="242">
        <v>252.42</v>
      </c>
      <c r="I50" s="246">
        <v>0.62807000000000002</v>
      </c>
    </row>
    <row r="51" spans="1:9" ht="53.25" customHeight="1" x14ac:dyDescent="0.2">
      <c r="A51" s="193"/>
      <c r="B51" s="200" t="s">
        <v>35</v>
      </c>
      <c r="C51" s="199">
        <v>1</v>
      </c>
      <c r="D51" s="199">
        <v>3</v>
      </c>
      <c r="E51" s="198" t="s">
        <v>13</v>
      </c>
      <c r="F51" s="197" t="s">
        <v>34</v>
      </c>
      <c r="G51" s="242">
        <v>401.9</v>
      </c>
      <c r="H51" s="242">
        <v>252.42</v>
      </c>
      <c r="I51" s="246">
        <v>0.62807000000000002</v>
      </c>
    </row>
    <row r="52" spans="1:9" ht="21.75" customHeight="1" x14ac:dyDescent="0.2">
      <c r="A52" s="193"/>
      <c r="B52" s="200" t="s">
        <v>53</v>
      </c>
      <c r="C52" s="199">
        <v>1</v>
      </c>
      <c r="D52" s="199">
        <v>3</v>
      </c>
      <c r="E52" s="198" t="s">
        <v>13</v>
      </c>
      <c r="F52" s="197" t="s">
        <v>52</v>
      </c>
      <c r="G52" s="242">
        <v>401.9</v>
      </c>
      <c r="H52" s="242">
        <v>252.42</v>
      </c>
      <c r="I52" s="246">
        <v>0.62807000000000002</v>
      </c>
    </row>
    <row r="53" spans="1:9" ht="32.25" customHeight="1" x14ac:dyDescent="0.2">
      <c r="A53" s="193"/>
      <c r="B53" s="200" t="s">
        <v>51</v>
      </c>
      <c r="C53" s="199">
        <v>1</v>
      </c>
      <c r="D53" s="199">
        <v>3</v>
      </c>
      <c r="E53" s="198" t="s">
        <v>13</v>
      </c>
      <c r="F53" s="197" t="s">
        <v>9</v>
      </c>
      <c r="G53" s="242">
        <v>308.7</v>
      </c>
      <c r="H53" s="242">
        <v>193.87</v>
      </c>
      <c r="I53" s="246">
        <v>0.62802999999999998</v>
      </c>
    </row>
    <row r="54" spans="1:9" ht="32.25" customHeight="1" x14ac:dyDescent="0.2">
      <c r="A54" s="193"/>
      <c r="B54" s="200" t="s">
        <v>50</v>
      </c>
      <c r="C54" s="199">
        <v>1</v>
      </c>
      <c r="D54" s="199">
        <v>3</v>
      </c>
      <c r="E54" s="198" t="s">
        <v>13</v>
      </c>
      <c r="F54" s="197" t="s">
        <v>7</v>
      </c>
      <c r="G54" s="242">
        <v>93.2</v>
      </c>
      <c r="H54" s="242">
        <v>58.55</v>
      </c>
      <c r="I54" s="246">
        <v>0.62822</v>
      </c>
    </row>
    <row r="55" spans="1:9" ht="21.75" customHeight="1" x14ac:dyDescent="0.2">
      <c r="A55" s="193"/>
      <c r="B55" s="200" t="s">
        <v>387</v>
      </c>
      <c r="C55" s="199">
        <v>1</v>
      </c>
      <c r="D55" s="199">
        <v>3</v>
      </c>
      <c r="E55" s="198" t="s">
        <v>386</v>
      </c>
      <c r="F55" s="197">
        <v>0</v>
      </c>
      <c r="G55" s="242">
        <v>70.034000000000006</v>
      </c>
      <c r="H55" s="242">
        <v>70.03</v>
      </c>
      <c r="I55" s="246">
        <v>1</v>
      </c>
    </row>
    <row r="56" spans="1:9" ht="21.75" customHeight="1" x14ac:dyDescent="0.2">
      <c r="A56" s="193"/>
      <c r="B56" s="200" t="s">
        <v>543</v>
      </c>
      <c r="C56" s="199">
        <v>1</v>
      </c>
      <c r="D56" s="199">
        <v>3</v>
      </c>
      <c r="E56" s="198" t="s">
        <v>542</v>
      </c>
      <c r="F56" s="197">
        <v>0</v>
      </c>
      <c r="G56" s="242">
        <v>70.034000000000006</v>
      </c>
      <c r="H56" s="242">
        <v>70.03</v>
      </c>
      <c r="I56" s="246">
        <v>1</v>
      </c>
    </row>
    <row r="57" spans="1:9" ht="12.75" customHeight="1" x14ac:dyDescent="0.2">
      <c r="A57" s="193"/>
      <c r="B57" s="200" t="s">
        <v>742</v>
      </c>
      <c r="C57" s="199">
        <v>1</v>
      </c>
      <c r="D57" s="199">
        <v>3</v>
      </c>
      <c r="E57" s="198" t="s">
        <v>770</v>
      </c>
      <c r="F57" s="197">
        <v>0</v>
      </c>
      <c r="G57" s="242">
        <v>70.034000000000006</v>
      </c>
      <c r="H57" s="242">
        <v>70.03</v>
      </c>
      <c r="I57" s="246">
        <v>1</v>
      </c>
    </row>
    <row r="58" spans="1:9" ht="53.25" customHeight="1" x14ac:dyDescent="0.2">
      <c r="A58" s="193"/>
      <c r="B58" s="200" t="s">
        <v>35</v>
      </c>
      <c r="C58" s="199">
        <v>1</v>
      </c>
      <c r="D58" s="199">
        <v>3</v>
      </c>
      <c r="E58" s="198" t="s">
        <v>770</v>
      </c>
      <c r="F58" s="197" t="s">
        <v>34</v>
      </c>
      <c r="G58" s="242">
        <v>70.034000000000006</v>
      </c>
      <c r="H58" s="242">
        <v>70.03</v>
      </c>
      <c r="I58" s="246">
        <v>1</v>
      </c>
    </row>
    <row r="59" spans="1:9" ht="21.75" customHeight="1" x14ac:dyDescent="0.2">
      <c r="A59" s="193"/>
      <c r="B59" s="200" t="s">
        <v>53</v>
      </c>
      <c r="C59" s="199">
        <v>1</v>
      </c>
      <c r="D59" s="199">
        <v>3</v>
      </c>
      <c r="E59" s="198" t="s">
        <v>770</v>
      </c>
      <c r="F59" s="197" t="s">
        <v>52</v>
      </c>
      <c r="G59" s="242">
        <v>70.034000000000006</v>
      </c>
      <c r="H59" s="242">
        <v>70.03</v>
      </c>
      <c r="I59" s="246">
        <v>1</v>
      </c>
    </row>
    <row r="60" spans="1:9" ht="32.25" customHeight="1" x14ac:dyDescent="0.2">
      <c r="A60" s="193"/>
      <c r="B60" s="200" t="s">
        <v>51</v>
      </c>
      <c r="C60" s="199">
        <v>1</v>
      </c>
      <c r="D60" s="199">
        <v>3</v>
      </c>
      <c r="E60" s="198" t="s">
        <v>770</v>
      </c>
      <c r="F60" s="197" t="s">
        <v>9</v>
      </c>
      <c r="G60" s="242">
        <v>53.789000000000001</v>
      </c>
      <c r="H60" s="242">
        <v>53.79</v>
      </c>
      <c r="I60" s="246">
        <v>1</v>
      </c>
    </row>
    <row r="61" spans="1:9" ht="32.25" customHeight="1" x14ac:dyDescent="0.2">
      <c r="A61" s="193"/>
      <c r="B61" s="200" t="s">
        <v>50</v>
      </c>
      <c r="C61" s="199">
        <v>1</v>
      </c>
      <c r="D61" s="199">
        <v>3</v>
      </c>
      <c r="E61" s="198" t="s">
        <v>770</v>
      </c>
      <c r="F61" s="197" t="s">
        <v>7</v>
      </c>
      <c r="G61" s="242">
        <v>16.245000000000001</v>
      </c>
      <c r="H61" s="242">
        <v>16.239999999999998</v>
      </c>
      <c r="I61" s="246">
        <v>1</v>
      </c>
    </row>
    <row r="62" spans="1:9" ht="21.75" customHeight="1" x14ac:dyDescent="0.2">
      <c r="A62" s="193"/>
      <c r="B62" s="200" t="s">
        <v>387</v>
      </c>
      <c r="C62" s="199">
        <v>1</v>
      </c>
      <c r="D62" s="199">
        <v>3</v>
      </c>
      <c r="E62" s="198" t="s">
        <v>386</v>
      </c>
      <c r="F62" s="197">
        <v>0</v>
      </c>
      <c r="G62" s="242">
        <v>2043.3</v>
      </c>
      <c r="H62" s="242">
        <v>1456.63</v>
      </c>
      <c r="I62" s="246">
        <v>0.71287999999999996</v>
      </c>
    </row>
    <row r="63" spans="1:9" ht="21.75" customHeight="1" x14ac:dyDescent="0.2">
      <c r="A63" s="193"/>
      <c r="B63" s="200" t="s">
        <v>543</v>
      </c>
      <c r="C63" s="199">
        <v>1</v>
      </c>
      <c r="D63" s="199">
        <v>3</v>
      </c>
      <c r="E63" s="198" t="s">
        <v>542</v>
      </c>
      <c r="F63" s="197">
        <v>0</v>
      </c>
      <c r="G63" s="242">
        <v>2043.3</v>
      </c>
      <c r="H63" s="242">
        <v>1456.63</v>
      </c>
      <c r="I63" s="246">
        <v>0.71287999999999996</v>
      </c>
    </row>
    <row r="64" spans="1:9" ht="21.75" customHeight="1" x14ac:dyDescent="0.2">
      <c r="A64" s="193"/>
      <c r="B64" s="200" t="s">
        <v>54</v>
      </c>
      <c r="C64" s="199">
        <v>1</v>
      </c>
      <c r="D64" s="199">
        <v>3</v>
      </c>
      <c r="E64" s="198" t="s">
        <v>541</v>
      </c>
      <c r="F64" s="197">
        <v>0</v>
      </c>
      <c r="G64" s="242">
        <v>2043.3</v>
      </c>
      <c r="H64" s="242">
        <v>1456.63</v>
      </c>
      <c r="I64" s="246">
        <v>0.71287999999999996</v>
      </c>
    </row>
    <row r="65" spans="1:9" ht="53.25" customHeight="1" x14ac:dyDescent="0.2">
      <c r="A65" s="193"/>
      <c r="B65" s="200" t="s">
        <v>35</v>
      </c>
      <c r="C65" s="199">
        <v>1</v>
      </c>
      <c r="D65" s="199">
        <v>3</v>
      </c>
      <c r="E65" s="198" t="s">
        <v>541</v>
      </c>
      <c r="F65" s="197" t="s">
        <v>34</v>
      </c>
      <c r="G65" s="242">
        <v>2043.3</v>
      </c>
      <c r="H65" s="242">
        <v>1456.63</v>
      </c>
      <c r="I65" s="246">
        <v>0.71287999999999996</v>
      </c>
    </row>
    <row r="66" spans="1:9" ht="21.75" customHeight="1" x14ac:dyDescent="0.2">
      <c r="A66" s="193"/>
      <c r="B66" s="200" t="s">
        <v>53</v>
      </c>
      <c r="C66" s="199">
        <v>1</v>
      </c>
      <c r="D66" s="199">
        <v>3</v>
      </c>
      <c r="E66" s="198" t="s">
        <v>541</v>
      </c>
      <c r="F66" s="197" t="s">
        <v>52</v>
      </c>
      <c r="G66" s="242">
        <v>2043.3</v>
      </c>
      <c r="H66" s="242">
        <v>1456.63</v>
      </c>
      <c r="I66" s="246">
        <v>0.71287999999999996</v>
      </c>
    </row>
    <row r="67" spans="1:9" ht="32.25" customHeight="1" x14ac:dyDescent="0.2">
      <c r="A67" s="193"/>
      <c r="B67" s="200" t="s">
        <v>51</v>
      </c>
      <c r="C67" s="199">
        <v>1</v>
      </c>
      <c r="D67" s="199">
        <v>3</v>
      </c>
      <c r="E67" s="198" t="s">
        <v>541</v>
      </c>
      <c r="F67" s="197" t="s">
        <v>9</v>
      </c>
      <c r="G67" s="242">
        <v>1569.4</v>
      </c>
      <c r="H67" s="242">
        <v>1118.76</v>
      </c>
      <c r="I67" s="246">
        <v>0.71286000000000005</v>
      </c>
    </row>
    <row r="68" spans="1:9" ht="32.25" customHeight="1" x14ac:dyDescent="0.2">
      <c r="A68" s="193"/>
      <c r="B68" s="200" t="s">
        <v>50</v>
      </c>
      <c r="C68" s="199">
        <v>1</v>
      </c>
      <c r="D68" s="199">
        <v>3</v>
      </c>
      <c r="E68" s="198" t="s">
        <v>541</v>
      </c>
      <c r="F68" s="197" t="s">
        <v>7</v>
      </c>
      <c r="G68" s="242">
        <v>473.9</v>
      </c>
      <c r="H68" s="242">
        <v>337.87</v>
      </c>
      <c r="I68" s="246">
        <v>0.71294999999999997</v>
      </c>
    </row>
    <row r="69" spans="1:9" ht="21.75" customHeight="1" x14ac:dyDescent="0.2">
      <c r="A69" s="193"/>
      <c r="B69" s="200" t="s">
        <v>387</v>
      </c>
      <c r="C69" s="199">
        <v>1</v>
      </c>
      <c r="D69" s="199">
        <v>3</v>
      </c>
      <c r="E69" s="198" t="s">
        <v>386</v>
      </c>
      <c r="F69" s="197">
        <v>0</v>
      </c>
      <c r="G69" s="242">
        <v>56.475000000000001</v>
      </c>
      <c r="H69" s="242">
        <v>56.47</v>
      </c>
      <c r="I69" s="246">
        <v>1</v>
      </c>
    </row>
    <row r="70" spans="1:9" ht="21.75" customHeight="1" x14ac:dyDescent="0.2">
      <c r="A70" s="193"/>
      <c r="B70" s="200" t="s">
        <v>540</v>
      </c>
      <c r="C70" s="199">
        <v>1</v>
      </c>
      <c r="D70" s="199">
        <v>3</v>
      </c>
      <c r="E70" s="198" t="s">
        <v>539</v>
      </c>
      <c r="F70" s="197">
        <v>0</v>
      </c>
      <c r="G70" s="242">
        <v>56.475000000000001</v>
      </c>
      <c r="H70" s="242">
        <v>56.47</v>
      </c>
      <c r="I70" s="246">
        <v>1</v>
      </c>
    </row>
    <row r="71" spans="1:9" ht="12.75" customHeight="1" x14ac:dyDescent="0.2">
      <c r="A71" s="193"/>
      <c r="B71" s="200" t="s">
        <v>742</v>
      </c>
      <c r="C71" s="199">
        <v>1</v>
      </c>
      <c r="D71" s="199">
        <v>3</v>
      </c>
      <c r="E71" s="198" t="s">
        <v>769</v>
      </c>
      <c r="F71" s="197">
        <v>0</v>
      </c>
      <c r="G71" s="242">
        <v>56.475000000000001</v>
      </c>
      <c r="H71" s="242">
        <v>56.47</v>
      </c>
      <c r="I71" s="246">
        <v>1</v>
      </c>
    </row>
    <row r="72" spans="1:9" ht="53.25" customHeight="1" x14ac:dyDescent="0.2">
      <c r="A72" s="193"/>
      <c r="B72" s="200" t="s">
        <v>35</v>
      </c>
      <c r="C72" s="199">
        <v>1</v>
      </c>
      <c r="D72" s="199">
        <v>3</v>
      </c>
      <c r="E72" s="198" t="s">
        <v>769</v>
      </c>
      <c r="F72" s="197" t="s">
        <v>34</v>
      </c>
      <c r="G72" s="242">
        <v>56.475000000000001</v>
      </c>
      <c r="H72" s="242">
        <v>56.47</v>
      </c>
      <c r="I72" s="246">
        <v>1</v>
      </c>
    </row>
    <row r="73" spans="1:9" ht="21.75" customHeight="1" x14ac:dyDescent="0.2">
      <c r="A73" s="193"/>
      <c r="B73" s="200" t="s">
        <v>53</v>
      </c>
      <c r="C73" s="199">
        <v>1</v>
      </c>
      <c r="D73" s="199">
        <v>3</v>
      </c>
      <c r="E73" s="198" t="s">
        <v>769</v>
      </c>
      <c r="F73" s="197" t="s">
        <v>52</v>
      </c>
      <c r="G73" s="242">
        <v>56.475000000000001</v>
      </c>
      <c r="H73" s="242">
        <v>56.47</v>
      </c>
      <c r="I73" s="246">
        <v>1</v>
      </c>
    </row>
    <row r="74" spans="1:9" ht="32.25" customHeight="1" x14ac:dyDescent="0.2">
      <c r="A74" s="193"/>
      <c r="B74" s="200" t="s">
        <v>51</v>
      </c>
      <c r="C74" s="199">
        <v>1</v>
      </c>
      <c r="D74" s="199">
        <v>3</v>
      </c>
      <c r="E74" s="198" t="s">
        <v>769</v>
      </c>
      <c r="F74" s="197" t="s">
        <v>9</v>
      </c>
      <c r="G74" s="242">
        <v>43.375999999999998</v>
      </c>
      <c r="H74" s="242">
        <v>43.37</v>
      </c>
      <c r="I74" s="246">
        <v>1</v>
      </c>
    </row>
    <row r="75" spans="1:9" ht="32.25" customHeight="1" x14ac:dyDescent="0.2">
      <c r="A75" s="193"/>
      <c r="B75" s="200" t="s">
        <v>50</v>
      </c>
      <c r="C75" s="199">
        <v>1</v>
      </c>
      <c r="D75" s="199">
        <v>3</v>
      </c>
      <c r="E75" s="198" t="s">
        <v>769</v>
      </c>
      <c r="F75" s="197" t="s">
        <v>7</v>
      </c>
      <c r="G75" s="242">
        <v>13.099</v>
      </c>
      <c r="H75" s="242">
        <v>13.1</v>
      </c>
      <c r="I75" s="246">
        <v>1</v>
      </c>
    </row>
    <row r="76" spans="1:9" ht="21.75" customHeight="1" x14ac:dyDescent="0.2">
      <c r="A76" s="193"/>
      <c r="B76" s="200" t="s">
        <v>387</v>
      </c>
      <c r="C76" s="199">
        <v>1</v>
      </c>
      <c r="D76" s="199">
        <v>3</v>
      </c>
      <c r="E76" s="198" t="s">
        <v>386</v>
      </c>
      <c r="F76" s="197">
        <v>0</v>
      </c>
      <c r="G76" s="242">
        <v>1325.4</v>
      </c>
      <c r="H76" s="242">
        <v>959.57</v>
      </c>
      <c r="I76" s="246">
        <v>0.72397999999999996</v>
      </c>
    </row>
    <row r="77" spans="1:9" ht="21.75" customHeight="1" x14ac:dyDescent="0.2">
      <c r="A77" s="193"/>
      <c r="B77" s="200" t="s">
        <v>540</v>
      </c>
      <c r="C77" s="199">
        <v>1</v>
      </c>
      <c r="D77" s="199">
        <v>3</v>
      </c>
      <c r="E77" s="198" t="s">
        <v>539</v>
      </c>
      <c r="F77" s="197">
        <v>0</v>
      </c>
      <c r="G77" s="242">
        <v>1325.4</v>
      </c>
      <c r="H77" s="242">
        <v>959.57</v>
      </c>
      <c r="I77" s="246">
        <v>0.72397999999999996</v>
      </c>
    </row>
    <row r="78" spans="1:9" ht="21.75" customHeight="1" x14ac:dyDescent="0.2">
      <c r="A78" s="193"/>
      <c r="B78" s="200" t="s">
        <v>54</v>
      </c>
      <c r="C78" s="199">
        <v>1</v>
      </c>
      <c r="D78" s="199">
        <v>3</v>
      </c>
      <c r="E78" s="198" t="s">
        <v>538</v>
      </c>
      <c r="F78" s="197">
        <v>0</v>
      </c>
      <c r="G78" s="242">
        <v>1325.4</v>
      </c>
      <c r="H78" s="242">
        <v>959.57</v>
      </c>
      <c r="I78" s="246">
        <v>0.72397999999999996</v>
      </c>
    </row>
    <row r="79" spans="1:9" ht="53.25" customHeight="1" x14ac:dyDescent="0.2">
      <c r="A79" s="193"/>
      <c r="B79" s="200" t="s">
        <v>35</v>
      </c>
      <c r="C79" s="199">
        <v>1</v>
      </c>
      <c r="D79" s="199">
        <v>3</v>
      </c>
      <c r="E79" s="198" t="s">
        <v>538</v>
      </c>
      <c r="F79" s="197" t="s">
        <v>34</v>
      </c>
      <c r="G79" s="242">
        <v>1325.4</v>
      </c>
      <c r="H79" s="242">
        <v>959.57</v>
      </c>
      <c r="I79" s="246">
        <v>0.72397999999999996</v>
      </c>
    </row>
    <row r="80" spans="1:9" ht="21.75" customHeight="1" x14ac:dyDescent="0.2">
      <c r="A80" s="193"/>
      <c r="B80" s="200" t="s">
        <v>53</v>
      </c>
      <c r="C80" s="199">
        <v>1</v>
      </c>
      <c r="D80" s="199">
        <v>3</v>
      </c>
      <c r="E80" s="198" t="s">
        <v>538</v>
      </c>
      <c r="F80" s="197" t="s">
        <v>52</v>
      </c>
      <c r="G80" s="242">
        <v>1325.4</v>
      </c>
      <c r="H80" s="242">
        <v>959.57</v>
      </c>
      <c r="I80" s="246">
        <v>0.72397999999999996</v>
      </c>
    </row>
    <row r="81" spans="1:9" ht="32.25" customHeight="1" x14ac:dyDescent="0.2">
      <c r="A81" s="193"/>
      <c r="B81" s="200" t="s">
        <v>51</v>
      </c>
      <c r="C81" s="199">
        <v>1</v>
      </c>
      <c r="D81" s="199">
        <v>3</v>
      </c>
      <c r="E81" s="198" t="s">
        <v>538</v>
      </c>
      <c r="F81" s="197" t="s">
        <v>9</v>
      </c>
      <c r="G81" s="242">
        <v>964.6</v>
      </c>
      <c r="H81" s="242">
        <v>737</v>
      </c>
      <c r="I81" s="246">
        <v>0.76404000000000005</v>
      </c>
    </row>
    <row r="82" spans="1:9" ht="32.25" customHeight="1" x14ac:dyDescent="0.2">
      <c r="A82" s="193"/>
      <c r="B82" s="200" t="s">
        <v>50</v>
      </c>
      <c r="C82" s="199">
        <v>1</v>
      </c>
      <c r="D82" s="199">
        <v>3</v>
      </c>
      <c r="E82" s="198" t="s">
        <v>538</v>
      </c>
      <c r="F82" s="197" t="s">
        <v>7</v>
      </c>
      <c r="G82" s="242">
        <v>360.8</v>
      </c>
      <c r="H82" s="242">
        <v>222.57</v>
      </c>
      <c r="I82" s="246">
        <v>0.61687999999999998</v>
      </c>
    </row>
    <row r="83" spans="1:9" ht="39.75" customHeight="1" x14ac:dyDescent="0.2">
      <c r="A83" s="193"/>
      <c r="B83" s="204" t="s">
        <v>416</v>
      </c>
      <c r="C83" s="203">
        <v>1</v>
      </c>
      <c r="D83" s="203">
        <v>4</v>
      </c>
      <c r="E83" s="202">
        <v>0</v>
      </c>
      <c r="F83" s="201">
        <v>0</v>
      </c>
      <c r="G83" s="241">
        <v>19389.849999999999</v>
      </c>
      <c r="H83" s="241">
        <v>12593.02</v>
      </c>
      <c r="I83" s="245">
        <v>0.64946000000000004</v>
      </c>
    </row>
    <row r="84" spans="1:9" ht="42.75" customHeight="1" x14ac:dyDescent="0.2">
      <c r="A84" s="193"/>
      <c r="B84" s="200" t="s">
        <v>415</v>
      </c>
      <c r="C84" s="199">
        <v>1</v>
      </c>
      <c r="D84" s="199">
        <v>4</v>
      </c>
      <c r="E84" s="198" t="s">
        <v>414</v>
      </c>
      <c r="F84" s="197">
        <v>0</v>
      </c>
      <c r="G84" s="242">
        <v>170</v>
      </c>
      <c r="H84" s="242">
        <v>42.02</v>
      </c>
      <c r="I84" s="246">
        <v>0.24715000000000001</v>
      </c>
    </row>
    <row r="85" spans="1:9" ht="42.75" customHeight="1" x14ac:dyDescent="0.2">
      <c r="A85" s="193"/>
      <c r="B85" s="200" t="s">
        <v>413</v>
      </c>
      <c r="C85" s="199">
        <v>1</v>
      </c>
      <c r="D85" s="199">
        <v>4</v>
      </c>
      <c r="E85" s="198" t="s">
        <v>412</v>
      </c>
      <c r="F85" s="197">
        <v>0</v>
      </c>
      <c r="G85" s="242">
        <v>170</v>
      </c>
      <c r="H85" s="242">
        <v>42.02</v>
      </c>
      <c r="I85" s="246">
        <v>0.24715000000000001</v>
      </c>
    </row>
    <row r="86" spans="1:9" ht="53.25" customHeight="1" x14ac:dyDescent="0.2">
      <c r="A86" s="193"/>
      <c r="B86" s="200" t="s">
        <v>35</v>
      </c>
      <c r="C86" s="199">
        <v>1</v>
      </c>
      <c r="D86" s="199">
        <v>4</v>
      </c>
      <c r="E86" s="198" t="s">
        <v>412</v>
      </c>
      <c r="F86" s="197" t="s">
        <v>34</v>
      </c>
      <c r="G86" s="242">
        <v>64</v>
      </c>
      <c r="H86" s="242">
        <v>34.07</v>
      </c>
      <c r="I86" s="246">
        <v>0.53227000000000002</v>
      </c>
    </row>
    <row r="87" spans="1:9" ht="21.75" customHeight="1" x14ac:dyDescent="0.2">
      <c r="A87" s="193"/>
      <c r="B87" s="200" t="s">
        <v>53</v>
      </c>
      <c r="C87" s="199">
        <v>1</v>
      </c>
      <c r="D87" s="199">
        <v>4</v>
      </c>
      <c r="E87" s="198" t="s">
        <v>412</v>
      </c>
      <c r="F87" s="197" t="s">
        <v>52</v>
      </c>
      <c r="G87" s="242">
        <v>64</v>
      </c>
      <c r="H87" s="242">
        <v>34.07</v>
      </c>
      <c r="I87" s="246">
        <v>0.53227000000000002</v>
      </c>
    </row>
    <row r="88" spans="1:9" ht="32.25" customHeight="1" x14ac:dyDescent="0.2">
      <c r="A88" s="193"/>
      <c r="B88" s="200" t="s">
        <v>156</v>
      </c>
      <c r="C88" s="199">
        <v>1</v>
      </c>
      <c r="D88" s="199">
        <v>4</v>
      </c>
      <c r="E88" s="198" t="s">
        <v>412</v>
      </c>
      <c r="F88" s="197" t="s">
        <v>155</v>
      </c>
      <c r="G88" s="242">
        <v>64</v>
      </c>
      <c r="H88" s="242">
        <v>34.07</v>
      </c>
      <c r="I88" s="246">
        <v>0.53227000000000002</v>
      </c>
    </row>
    <row r="89" spans="1:9" ht="21.75" customHeight="1" x14ac:dyDescent="0.2">
      <c r="A89" s="193"/>
      <c r="B89" s="200" t="s">
        <v>27</v>
      </c>
      <c r="C89" s="199">
        <v>1</v>
      </c>
      <c r="D89" s="199">
        <v>4</v>
      </c>
      <c r="E89" s="198" t="s">
        <v>412</v>
      </c>
      <c r="F89" s="197" t="s">
        <v>26</v>
      </c>
      <c r="G89" s="242">
        <v>106</v>
      </c>
      <c r="H89" s="242">
        <v>7.95</v>
      </c>
      <c r="I89" s="246">
        <v>7.4999999999999997E-2</v>
      </c>
    </row>
    <row r="90" spans="1:9" ht="21.75" customHeight="1" x14ac:dyDescent="0.2">
      <c r="A90" s="193"/>
      <c r="B90" s="200" t="s">
        <v>25</v>
      </c>
      <c r="C90" s="199">
        <v>1</v>
      </c>
      <c r="D90" s="199">
        <v>4</v>
      </c>
      <c r="E90" s="198" t="s">
        <v>412</v>
      </c>
      <c r="F90" s="197" t="s">
        <v>24</v>
      </c>
      <c r="G90" s="242">
        <v>106</v>
      </c>
      <c r="H90" s="242">
        <v>7.95</v>
      </c>
      <c r="I90" s="246">
        <v>7.4999999999999997E-2</v>
      </c>
    </row>
    <row r="91" spans="1:9" ht="12.75" customHeight="1" x14ac:dyDescent="0.2">
      <c r="A91" s="193"/>
      <c r="B91" s="200" t="s">
        <v>23</v>
      </c>
      <c r="C91" s="199">
        <v>1</v>
      </c>
      <c r="D91" s="199">
        <v>4</v>
      </c>
      <c r="E91" s="198" t="s">
        <v>412</v>
      </c>
      <c r="F91" s="197" t="s">
        <v>22</v>
      </c>
      <c r="G91" s="242">
        <v>106</v>
      </c>
      <c r="H91" s="242">
        <v>7.95</v>
      </c>
      <c r="I91" s="246">
        <v>7.4999999999999997E-2</v>
      </c>
    </row>
    <row r="92" spans="1:9" ht="21.75" customHeight="1" x14ac:dyDescent="0.2">
      <c r="A92" s="193"/>
      <c r="B92" s="200" t="s">
        <v>387</v>
      </c>
      <c r="C92" s="199">
        <v>1</v>
      </c>
      <c r="D92" s="199">
        <v>4</v>
      </c>
      <c r="E92" s="198" t="s">
        <v>386</v>
      </c>
      <c r="F92" s="197">
        <v>0</v>
      </c>
      <c r="G92" s="242">
        <v>1770.74</v>
      </c>
      <c r="H92" s="242">
        <v>881.67</v>
      </c>
      <c r="I92" s="246">
        <v>0.49791000000000002</v>
      </c>
    </row>
    <row r="93" spans="1:9" ht="21.75" customHeight="1" x14ac:dyDescent="0.2">
      <c r="A93" s="193"/>
      <c r="B93" s="200" t="s">
        <v>385</v>
      </c>
      <c r="C93" s="199">
        <v>1</v>
      </c>
      <c r="D93" s="199">
        <v>4</v>
      </c>
      <c r="E93" s="198" t="s">
        <v>384</v>
      </c>
      <c r="F93" s="197">
        <v>0</v>
      </c>
      <c r="G93" s="242">
        <v>1770.74</v>
      </c>
      <c r="H93" s="242">
        <v>881.67</v>
      </c>
      <c r="I93" s="246">
        <v>0.49791000000000002</v>
      </c>
    </row>
    <row r="94" spans="1:9" ht="21.75" customHeight="1" x14ac:dyDescent="0.2">
      <c r="A94" s="193"/>
      <c r="B94" s="200" t="s">
        <v>157</v>
      </c>
      <c r="C94" s="199">
        <v>1</v>
      </c>
      <c r="D94" s="199">
        <v>4</v>
      </c>
      <c r="E94" s="198" t="s">
        <v>411</v>
      </c>
      <c r="F94" s="197">
        <v>0</v>
      </c>
      <c r="G94" s="242">
        <v>450</v>
      </c>
      <c r="H94" s="242">
        <v>184.08</v>
      </c>
      <c r="I94" s="246">
        <v>0.40906999999999999</v>
      </c>
    </row>
    <row r="95" spans="1:9" ht="21.75" customHeight="1" x14ac:dyDescent="0.2">
      <c r="A95" s="193"/>
      <c r="B95" s="200" t="s">
        <v>27</v>
      </c>
      <c r="C95" s="199">
        <v>1</v>
      </c>
      <c r="D95" s="199">
        <v>4</v>
      </c>
      <c r="E95" s="198" t="s">
        <v>411</v>
      </c>
      <c r="F95" s="197" t="s">
        <v>26</v>
      </c>
      <c r="G95" s="242">
        <v>450</v>
      </c>
      <c r="H95" s="242">
        <v>184.08</v>
      </c>
      <c r="I95" s="246">
        <v>0.40906999999999999</v>
      </c>
    </row>
    <row r="96" spans="1:9" ht="21.75" customHeight="1" x14ac:dyDescent="0.2">
      <c r="A96" s="193"/>
      <c r="B96" s="200" t="s">
        <v>25</v>
      </c>
      <c r="C96" s="199">
        <v>1</v>
      </c>
      <c r="D96" s="199">
        <v>4</v>
      </c>
      <c r="E96" s="198" t="s">
        <v>411</v>
      </c>
      <c r="F96" s="197" t="s">
        <v>24</v>
      </c>
      <c r="G96" s="242">
        <v>450</v>
      </c>
      <c r="H96" s="242">
        <v>184.08</v>
      </c>
      <c r="I96" s="246">
        <v>0.40906999999999999</v>
      </c>
    </row>
    <row r="97" spans="1:9" ht="21.75" customHeight="1" x14ac:dyDescent="0.2">
      <c r="A97" s="193"/>
      <c r="B97" s="200" t="s">
        <v>41</v>
      </c>
      <c r="C97" s="199">
        <v>1</v>
      </c>
      <c r="D97" s="199">
        <v>4</v>
      </c>
      <c r="E97" s="198" t="s">
        <v>411</v>
      </c>
      <c r="F97" s="197" t="s">
        <v>40</v>
      </c>
      <c r="G97" s="242">
        <v>450</v>
      </c>
      <c r="H97" s="242">
        <v>184.08</v>
      </c>
      <c r="I97" s="246">
        <v>0.40906999999999999</v>
      </c>
    </row>
    <row r="98" spans="1:9" ht="21.75" customHeight="1" x14ac:dyDescent="0.2">
      <c r="A98" s="193"/>
      <c r="B98" s="200" t="s">
        <v>111</v>
      </c>
      <c r="C98" s="199">
        <v>1</v>
      </c>
      <c r="D98" s="199">
        <v>4</v>
      </c>
      <c r="E98" s="198" t="s">
        <v>410</v>
      </c>
      <c r="F98" s="197">
        <v>0</v>
      </c>
      <c r="G98" s="242">
        <v>1320.74</v>
      </c>
      <c r="H98" s="242">
        <v>697.59</v>
      </c>
      <c r="I98" s="246">
        <v>0.52817999999999998</v>
      </c>
    </row>
    <row r="99" spans="1:9" ht="21.75" customHeight="1" x14ac:dyDescent="0.2">
      <c r="A99" s="193"/>
      <c r="B99" s="200" t="s">
        <v>27</v>
      </c>
      <c r="C99" s="199">
        <v>1</v>
      </c>
      <c r="D99" s="199">
        <v>4</v>
      </c>
      <c r="E99" s="198" t="s">
        <v>410</v>
      </c>
      <c r="F99" s="197" t="s">
        <v>26</v>
      </c>
      <c r="G99" s="242">
        <v>1320.74</v>
      </c>
      <c r="H99" s="242">
        <v>697.59</v>
      </c>
      <c r="I99" s="246">
        <v>0.52817999999999998</v>
      </c>
    </row>
    <row r="100" spans="1:9" ht="21.75" customHeight="1" x14ac:dyDescent="0.2">
      <c r="A100" s="193"/>
      <c r="B100" s="200" t="s">
        <v>25</v>
      </c>
      <c r="C100" s="199">
        <v>1</v>
      </c>
      <c r="D100" s="199">
        <v>4</v>
      </c>
      <c r="E100" s="198" t="s">
        <v>410</v>
      </c>
      <c r="F100" s="197" t="s">
        <v>24</v>
      </c>
      <c r="G100" s="242">
        <v>1320.74</v>
      </c>
      <c r="H100" s="242">
        <v>697.59</v>
      </c>
      <c r="I100" s="246">
        <v>0.52817999999999998</v>
      </c>
    </row>
    <row r="101" spans="1:9" ht="12.75" customHeight="1" x14ac:dyDescent="0.2">
      <c r="A101" s="193"/>
      <c r="B101" s="200" t="s">
        <v>23</v>
      </c>
      <c r="C101" s="199">
        <v>1</v>
      </c>
      <c r="D101" s="199">
        <v>4</v>
      </c>
      <c r="E101" s="198" t="s">
        <v>410</v>
      </c>
      <c r="F101" s="197" t="s">
        <v>22</v>
      </c>
      <c r="G101" s="242">
        <v>102.86</v>
      </c>
      <c r="H101" s="242">
        <v>84.51</v>
      </c>
      <c r="I101" s="246">
        <v>0.82164000000000004</v>
      </c>
    </row>
    <row r="102" spans="1:9" ht="12.75" customHeight="1" x14ac:dyDescent="0.2">
      <c r="A102" s="193"/>
      <c r="B102" s="200" t="s">
        <v>21</v>
      </c>
      <c r="C102" s="199">
        <v>1</v>
      </c>
      <c r="D102" s="199">
        <v>4</v>
      </c>
      <c r="E102" s="198" t="s">
        <v>410</v>
      </c>
      <c r="F102" s="197" t="s">
        <v>20</v>
      </c>
      <c r="G102" s="242">
        <v>1217.8800000000001</v>
      </c>
      <c r="H102" s="242">
        <v>613.08000000000004</v>
      </c>
      <c r="I102" s="246">
        <v>0.50339999999999996</v>
      </c>
    </row>
    <row r="103" spans="1:9" ht="21.75" customHeight="1" x14ac:dyDescent="0.2">
      <c r="A103" s="193"/>
      <c r="B103" s="200" t="s">
        <v>387</v>
      </c>
      <c r="C103" s="199">
        <v>1</v>
      </c>
      <c r="D103" s="199">
        <v>4</v>
      </c>
      <c r="E103" s="198" t="s">
        <v>386</v>
      </c>
      <c r="F103" s="197">
        <v>0</v>
      </c>
      <c r="G103" s="242">
        <v>544.62</v>
      </c>
      <c r="H103" s="242">
        <v>544.62</v>
      </c>
      <c r="I103" s="246">
        <v>1</v>
      </c>
    </row>
    <row r="104" spans="1:9" ht="21.75" customHeight="1" x14ac:dyDescent="0.2">
      <c r="A104" s="193"/>
      <c r="B104" s="200" t="s">
        <v>385</v>
      </c>
      <c r="C104" s="199">
        <v>1</v>
      </c>
      <c r="D104" s="199">
        <v>4</v>
      </c>
      <c r="E104" s="198" t="s">
        <v>384</v>
      </c>
      <c r="F104" s="197">
        <v>0</v>
      </c>
      <c r="G104" s="242">
        <v>544.62</v>
      </c>
      <c r="H104" s="242">
        <v>544.62</v>
      </c>
      <c r="I104" s="246">
        <v>1</v>
      </c>
    </row>
    <row r="105" spans="1:9" ht="12.75" customHeight="1" x14ac:dyDescent="0.2">
      <c r="A105" s="193"/>
      <c r="B105" s="200" t="s">
        <v>742</v>
      </c>
      <c r="C105" s="199">
        <v>1</v>
      </c>
      <c r="D105" s="199">
        <v>4</v>
      </c>
      <c r="E105" s="198" t="s">
        <v>768</v>
      </c>
      <c r="F105" s="197">
        <v>0</v>
      </c>
      <c r="G105" s="242">
        <v>544.62</v>
      </c>
      <c r="H105" s="242">
        <v>544.62</v>
      </c>
      <c r="I105" s="246">
        <v>1</v>
      </c>
    </row>
    <row r="106" spans="1:9" ht="53.25" customHeight="1" x14ac:dyDescent="0.2">
      <c r="A106" s="193"/>
      <c r="B106" s="200" t="s">
        <v>35</v>
      </c>
      <c r="C106" s="199">
        <v>1</v>
      </c>
      <c r="D106" s="199">
        <v>4</v>
      </c>
      <c r="E106" s="198" t="s">
        <v>768</v>
      </c>
      <c r="F106" s="197" t="s">
        <v>34</v>
      </c>
      <c r="G106" s="242">
        <v>544.62</v>
      </c>
      <c r="H106" s="242">
        <v>544.62</v>
      </c>
      <c r="I106" s="246">
        <v>1</v>
      </c>
    </row>
    <row r="107" spans="1:9" ht="21.75" customHeight="1" x14ac:dyDescent="0.2">
      <c r="A107" s="193"/>
      <c r="B107" s="200" t="s">
        <v>53</v>
      </c>
      <c r="C107" s="199">
        <v>1</v>
      </c>
      <c r="D107" s="199">
        <v>4</v>
      </c>
      <c r="E107" s="198" t="s">
        <v>768</v>
      </c>
      <c r="F107" s="197" t="s">
        <v>52</v>
      </c>
      <c r="G107" s="242">
        <v>544.62</v>
      </c>
      <c r="H107" s="242">
        <v>544.62</v>
      </c>
      <c r="I107" s="246">
        <v>1</v>
      </c>
    </row>
    <row r="108" spans="1:9" ht="32.25" customHeight="1" x14ac:dyDescent="0.2">
      <c r="A108" s="193"/>
      <c r="B108" s="200" t="s">
        <v>51</v>
      </c>
      <c r="C108" s="199">
        <v>1</v>
      </c>
      <c r="D108" s="199">
        <v>4</v>
      </c>
      <c r="E108" s="198" t="s">
        <v>768</v>
      </c>
      <c r="F108" s="197" t="s">
        <v>9</v>
      </c>
      <c r="G108" s="242">
        <v>418.29500000000002</v>
      </c>
      <c r="H108" s="242">
        <v>418.29</v>
      </c>
      <c r="I108" s="246">
        <v>1</v>
      </c>
    </row>
    <row r="109" spans="1:9" ht="32.25" customHeight="1" x14ac:dyDescent="0.2">
      <c r="A109" s="193"/>
      <c r="B109" s="200" t="s">
        <v>50</v>
      </c>
      <c r="C109" s="199">
        <v>1</v>
      </c>
      <c r="D109" s="199">
        <v>4</v>
      </c>
      <c r="E109" s="198" t="s">
        <v>768</v>
      </c>
      <c r="F109" s="197" t="s">
        <v>7</v>
      </c>
      <c r="G109" s="242">
        <v>126.325</v>
      </c>
      <c r="H109" s="242">
        <v>126.33</v>
      </c>
      <c r="I109" s="246">
        <v>1</v>
      </c>
    </row>
    <row r="110" spans="1:9" ht="21.75" customHeight="1" x14ac:dyDescent="0.2">
      <c r="A110" s="193"/>
      <c r="B110" s="200" t="s">
        <v>387</v>
      </c>
      <c r="C110" s="199">
        <v>1</v>
      </c>
      <c r="D110" s="199">
        <v>4</v>
      </c>
      <c r="E110" s="198" t="s">
        <v>386</v>
      </c>
      <c r="F110" s="197">
        <v>0</v>
      </c>
      <c r="G110" s="242">
        <v>15174.79</v>
      </c>
      <c r="H110" s="242">
        <v>9979.33</v>
      </c>
      <c r="I110" s="246">
        <v>0.65763000000000005</v>
      </c>
    </row>
    <row r="111" spans="1:9" ht="21.75" customHeight="1" x14ac:dyDescent="0.2">
      <c r="A111" s="193"/>
      <c r="B111" s="200" t="s">
        <v>385</v>
      </c>
      <c r="C111" s="199">
        <v>1</v>
      </c>
      <c r="D111" s="199">
        <v>4</v>
      </c>
      <c r="E111" s="198" t="s">
        <v>384</v>
      </c>
      <c r="F111" s="197">
        <v>0</v>
      </c>
      <c r="G111" s="242">
        <v>15174.79</v>
      </c>
      <c r="H111" s="242">
        <v>9979.33</v>
      </c>
      <c r="I111" s="246">
        <v>0.65763000000000005</v>
      </c>
    </row>
    <row r="112" spans="1:9" ht="21.75" customHeight="1" x14ac:dyDescent="0.2">
      <c r="A112" s="193"/>
      <c r="B112" s="200" t="s">
        <v>54</v>
      </c>
      <c r="C112" s="199">
        <v>1</v>
      </c>
      <c r="D112" s="199">
        <v>4</v>
      </c>
      <c r="E112" s="198" t="s">
        <v>13</v>
      </c>
      <c r="F112" s="197">
        <v>0</v>
      </c>
      <c r="G112" s="242">
        <v>11930.2</v>
      </c>
      <c r="H112" s="242">
        <v>7265.58</v>
      </c>
      <c r="I112" s="246">
        <v>0.60901000000000005</v>
      </c>
    </row>
    <row r="113" spans="1:9" ht="53.25" customHeight="1" x14ac:dyDescent="0.2">
      <c r="A113" s="193"/>
      <c r="B113" s="200" t="s">
        <v>35</v>
      </c>
      <c r="C113" s="199">
        <v>1</v>
      </c>
      <c r="D113" s="199">
        <v>4</v>
      </c>
      <c r="E113" s="198" t="s">
        <v>13</v>
      </c>
      <c r="F113" s="197" t="s">
        <v>34</v>
      </c>
      <c r="G113" s="242">
        <v>11930.2</v>
      </c>
      <c r="H113" s="242">
        <v>7265.58</v>
      </c>
      <c r="I113" s="246">
        <v>0.60901000000000005</v>
      </c>
    </row>
    <row r="114" spans="1:9" ht="21.75" customHeight="1" x14ac:dyDescent="0.2">
      <c r="A114" s="193"/>
      <c r="B114" s="200" t="s">
        <v>53</v>
      </c>
      <c r="C114" s="199">
        <v>1</v>
      </c>
      <c r="D114" s="199">
        <v>4</v>
      </c>
      <c r="E114" s="198" t="s">
        <v>13</v>
      </c>
      <c r="F114" s="197" t="s">
        <v>52</v>
      </c>
      <c r="G114" s="242">
        <v>11930.2</v>
      </c>
      <c r="H114" s="242">
        <v>7265.58</v>
      </c>
      <c r="I114" s="246">
        <v>0.60901000000000005</v>
      </c>
    </row>
    <row r="115" spans="1:9" ht="32.25" customHeight="1" x14ac:dyDescent="0.2">
      <c r="A115" s="193"/>
      <c r="B115" s="200" t="s">
        <v>51</v>
      </c>
      <c r="C115" s="199">
        <v>1</v>
      </c>
      <c r="D115" s="199">
        <v>4</v>
      </c>
      <c r="E115" s="198" t="s">
        <v>13</v>
      </c>
      <c r="F115" s="197" t="s">
        <v>9</v>
      </c>
      <c r="G115" s="242">
        <v>9163</v>
      </c>
      <c r="H115" s="242">
        <v>5886.69</v>
      </c>
      <c r="I115" s="246">
        <v>0.64244000000000001</v>
      </c>
    </row>
    <row r="116" spans="1:9" ht="32.25" customHeight="1" x14ac:dyDescent="0.2">
      <c r="A116" s="193"/>
      <c r="B116" s="200" t="s">
        <v>50</v>
      </c>
      <c r="C116" s="199">
        <v>1</v>
      </c>
      <c r="D116" s="199">
        <v>4</v>
      </c>
      <c r="E116" s="198" t="s">
        <v>13</v>
      </c>
      <c r="F116" s="197" t="s">
        <v>7</v>
      </c>
      <c r="G116" s="242">
        <v>2767.2</v>
      </c>
      <c r="H116" s="242">
        <v>1378.89</v>
      </c>
      <c r="I116" s="246">
        <v>0.49830000000000002</v>
      </c>
    </row>
    <row r="117" spans="1:9" ht="21.75" customHeight="1" x14ac:dyDescent="0.2">
      <c r="A117" s="193"/>
      <c r="B117" s="200" t="s">
        <v>105</v>
      </c>
      <c r="C117" s="199">
        <v>1</v>
      </c>
      <c r="D117" s="199">
        <v>4</v>
      </c>
      <c r="E117" s="198" t="s">
        <v>409</v>
      </c>
      <c r="F117" s="197">
        <v>0</v>
      </c>
      <c r="G117" s="242">
        <v>3244.59</v>
      </c>
      <c r="H117" s="242">
        <v>2713.75</v>
      </c>
      <c r="I117" s="246">
        <v>0.83638999999999997</v>
      </c>
    </row>
    <row r="118" spans="1:9" ht="21.75" customHeight="1" x14ac:dyDescent="0.2">
      <c r="A118" s="193"/>
      <c r="B118" s="200" t="s">
        <v>27</v>
      </c>
      <c r="C118" s="199">
        <v>1</v>
      </c>
      <c r="D118" s="199">
        <v>4</v>
      </c>
      <c r="E118" s="198" t="s">
        <v>409</v>
      </c>
      <c r="F118" s="197" t="s">
        <v>26</v>
      </c>
      <c r="G118" s="242">
        <v>3244.59</v>
      </c>
      <c r="H118" s="242">
        <v>2713.75</v>
      </c>
      <c r="I118" s="246">
        <v>0.83638999999999997</v>
      </c>
    </row>
    <row r="119" spans="1:9" ht="21.75" customHeight="1" x14ac:dyDescent="0.2">
      <c r="A119" s="193"/>
      <c r="B119" s="200" t="s">
        <v>25</v>
      </c>
      <c r="C119" s="199">
        <v>1</v>
      </c>
      <c r="D119" s="199">
        <v>4</v>
      </c>
      <c r="E119" s="198" t="s">
        <v>409</v>
      </c>
      <c r="F119" s="197" t="s">
        <v>24</v>
      </c>
      <c r="G119" s="242">
        <v>3244.59</v>
      </c>
      <c r="H119" s="242">
        <v>2713.75</v>
      </c>
      <c r="I119" s="246">
        <v>0.83638999999999997</v>
      </c>
    </row>
    <row r="120" spans="1:9" ht="12.75" customHeight="1" x14ac:dyDescent="0.2">
      <c r="A120" s="193"/>
      <c r="B120" s="200" t="s">
        <v>23</v>
      </c>
      <c r="C120" s="199">
        <v>1</v>
      </c>
      <c r="D120" s="199">
        <v>4</v>
      </c>
      <c r="E120" s="198" t="s">
        <v>409</v>
      </c>
      <c r="F120" s="197" t="s">
        <v>22</v>
      </c>
      <c r="G120" s="242">
        <v>102.86</v>
      </c>
      <c r="H120" s="242">
        <v>102.86</v>
      </c>
      <c r="I120" s="246">
        <v>1</v>
      </c>
    </row>
    <row r="121" spans="1:9" ht="12.75" customHeight="1" x14ac:dyDescent="0.2">
      <c r="A121" s="193"/>
      <c r="B121" s="200" t="s">
        <v>21</v>
      </c>
      <c r="C121" s="199">
        <v>1</v>
      </c>
      <c r="D121" s="199">
        <v>4</v>
      </c>
      <c r="E121" s="198" t="s">
        <v>409</v>
      </c>
      <c r="F121" s="197" t="s">
        <v>20</v>
      </c>
      <c r="G121" s="242">
        <v>3141.73</v>
      </c>
      <c r="H121" s="242">
        <v>2610.89</v>
      </c>
      <c r="I121" s="246">
        <v>0.83104</v>
      </c>
    </row>
    <row r="122" spans="1:9" ht="21.75" customHeight="1" x14ac:dyDescent="0.2">
      <c r="A122" s="193"/>
      <c r="B122" s="200" t="s">
        <v>387</v>
      </c>
      <c r="C122" s="199">
        <v>1</v>
      </c>
      <c r="D122" s="199">
        <v>4</v>
      </c>
      <c r="E122" s="198" t="s">
        <v>386</v>
      </c>
      <c r="F122" s="197">
        <v>0</v>
      </c>
      <c r="G122" s="242">
        <v>1729.7</v>
      </c>
      <c r="H122" s="242">
        <v>1145.3800000000001</v>
      </c>
      <c r="I122" s="246">
        <v>0.66217999999999999</v>
      </c>
    </row>
    <row r="123" spans="1:9" ht="21.75" customHeight="1" x14ac:dyDescent="0.2">
      <c r="A123" s="193"/>
      <c r="B123" s="200" t="s">
        <v>54</v>
      </c>
      <c r="C123" s="199">
        <v>1</v>
      </c>
      <c r="D123" s="199">
        <v>4</v>
      </c>
      <c r="E123" s="198" t="s">
        <v>408</v>
      </c>
      <c r="F123" s="197">
        <v>0</v>
      </c>
      <c r="G123" s="242">
        <v>1729.7</v>
      </c>
      <c r="H123" s="242">
        <v>1145.3800000000001</v>
      </c>
      <c r="I123" s="246">
        <v>0.66217999999999999</v>
      </c>
    </row>
    <row r="124" spans="1:9" ht="21.75" customHeight="1" x14ac:dyDescent="0.2">
      <c r="A124" s="193"/>
      <c r="B124" s="200" t="s">
        <v>54</v>
      </c>
      <c r="C124" s="199">
        <v>1</v>
      </c>
      <c r="D124" s="199">
        <v>4</v>
      </c>
      <c r="E124" s="198" t="s">
        <v>15</v>
      </c>
      <c r="F124" s="197">
        <v>0</v>
      </c>
      <c r="G124" s="242">
        <v>1729.7</v>
      </c>
      <c r="H124" s="242">
        <v>1145.3800000000001</v>
      </c>
      <c r="I124" s="246">
        <v>0.66217999999999999</v>
      </c>
    </row>
    <row r="125" spans="1:9" ht="53.25" customHeight="1" x14ac:dyDescent="0.2">
      <c r="A125" s="193"/>
      <c r="B125" s="200" t="s">
        <v>35</v>
      </c>
      <c r="C125" s="199">
        <v>1</v>
      </c>
      <c r="D125" s="199">
        <v>4</v>
      </c>
      <c r="E125" s="198" t="s">
        <v>15</v>
      </c>
      <c r="F125" s="197" t="s">
        <v>34</v>
      </c>
      <c r="G125" s="242">
        <v>1729.7</v>
      </c>
      <c r="H125" s="242">
        <v>1145.3800000000001</v>
      </c>
      <c r="I125" s="246">
        <v>0.66217999999999999</v>
      </c>
    </row>
    <row r="126" spans="1:9" ht="21.75" customHeight="1" x14ac:dyDescent="0.2">
      <c r="A126" s="193"/>
      <c r="B126" s="200" t="s">
        <v>53</v>
      </c>
      <c r="C126" s="199">
        <v>1</v>
      </c>
      <c r="D126" s="199">
        <v>4</v>
      </c>
      <c r="E126" s="198" t="s">
        <v>15</v>
      </c>
      <c r="F126" s="197" t="s">
        <v>52</v>
      </c>
      <c r="G126" s="242">
        <v>1729.7</v>
      </c>
      <c r="H126" s="242">
        <v>1145.3800000000001</v>
      </c>
      <c r="I126" s="246">
        <v>0.66217999999999999</v>
      </c>
    </row>
    <row r="127" spans="1:9" ht="32.25" customHeight="1" x14ac:dyDescent="0.2">
      <c r="A127" s="193"/>
      <c r="B127" s="200" t="s">
        <v>51</v>
      </c>
      <c r="C127" s="199">
        <v>1</v>
      </c>
      <c r="D127" s="199">
        <v>4</v>
      </c>
      <c r="E127" s="198" t="s">
        <v>15</v>
      </c>
      <c r="F127" s="197" t="s">
        <v>9</v>
      </c>
      <c r="G127" s="242">
        <v>1328.5</v>
      </c>
      <c r="H127" s="242">
        <v>908.61</v>
      </c>
      <c r="I127" s="246">
        <v>0.68393999999999999</v>
      </c>
    </row>
    <row r="128" spans="1:9" ht="32.25" customHeight="1" x14ac:dyDescent="0.2">
      <c r="A128" s="193"/>
      <c r="B128" s="200" t="s">
        <v>50</v>
      </c>
      <c r="C128" s="199">
        <v>1</v>
      </c>
      <c r="D128" s="199">
        <v>4</v>
      </c>
      <c r="E128" s="198" t="s">
        <v>15</v>
      </c>
      <c r="F128" s="197" t="s">
        <v>7</v>
      </c>
      <c r="G128" s="242">
        <v>401.2</v>
      </c>
      <c r="H128" s="242">
        <v>236.77</v>
      </c>
      <c r="I128" s="246">
        <v>0.59014</v>
      </c>
    </row>
    <row r="129" spans="1:9" ht="12.75" customHeight="1" x14ac:dyDescent="0.2">
      <c r="A129" s="193"/>
      <c r="B129" s="204" t="s">
        <v>407</v>
      </c>
      <c r="C129" s="203">
        <v>1</v>
      </c>
      <c r="D129" s="203">
        <v>5</v>
      </c>
      <c r="E129" s="202">
        <v>0</v>
      </c>
      <c r="F129" s="201">
        <v>0</v>
      </c>
      <c r="G129" s="241">
        <v>44.6</v>
      </c>
      <c r="H129" s="241">
        <v>0</v>
      </c>
      <c r="I129" s="245">
        <v>0</v>
      </c>
    </row>
    <row r="130" spans="1:9" ht="12.75" customHeight="1" x14ac:dyDescent="0.2">
      <c r="A130" s="193"/>
      <c r="B130" s="200" t="s">
        <v>406</v>
      </c>
      <c r="C130" s="199">
        <v>1</v>
      </c>
      <c r="D130" s="199">
        <v>5</v>
      </c>
      <c r="E130" s="198" t="s">
        <v>405</v>
      </c>
      <c r="F130" s="197">
        <v>0</v>
      </c>
      <c r="G130" s="242">
        <v>44.6</v>
      </c>
      <c r="H130" s="242">
        <v>0</v>
      </c>
      <c r="I130" s="246">
        <v>0</v>
      </c>
    </row>
    <row r="131" spans="1:9" ht="42.75" customHeight="1" x14ac:dyDescent="0.2">
      <c r="A131" s="193"/>
      <c r="B131" s="200" t="s">
        <v>404</v>
      </c>
      <c r="C131" s="199">
        <v>1</v>
      </c>
      <c r="D131" s="199">
        <v>5</v>
      </c>
      <c r="E131" s="198" t="s">
        <v>403</v>
      </c>
      <c r="F131" s="197">
        <v>0</v>
      </c>
      <c r="G131" s="242">
        <v>44.6</v>
      </c>
      <c r="H131" s="242">
        <v>0</v>
      </c>
      <c r="I131" s="246">
        <v>0</v>
      </c>
    </row>
    <row r="132" spans="1:9" ht="21.75" customHeight="1" x14ac:dyDescent="0.2">
      <c r="A132" s="193"/>
      <c r="B132" s="200" t="s">
        <v>27</v>
      </c>
      <c r="C132" s="199">
        <v>1</v>
      </c>
      <c r="D132" s="199">
        <v>5</v>
      </c>
      <c r="E132" s="198" t="s">
        <v>403</v>
      </c>
      <c r="F132" s="197" t="s">
        <v>26</v>
      </c>
      <c r="G132" s="242">
        <v>44.6</v>
      </c>
      <c r="H132" s="242">
        <v>0</v>
      </c>
      <c r="I132" s="246">
        <v>0</v>
      </c>
    </row>
    <row r="133" spans="1:9" ht="21.75" customHeight="1" x14ac:dyDescent="0.2">
      <c r="A133" s="193"/>
      <c r="B133" s="200" t="s">
        <v>25</v>
      </c>
      <c r="C133" s="199">
        <v>1</v>
      </c>
      <c r="D133" s="199">
        <v>5</v>
      </c>
      <c r="E133" s="198" t="s">
        <v>403</v>
      </c>
      <c r="F133" s="197" t="s">
        <v>24</v>
      </c>
      <c r="G133" s="242">
        <v>44.6</v>
      </c>
      <c r="H133" s="242">
        <v>0</v>
      </c>
      <c r="I133" s="246">
        <v>0</v>
      </c>
    </row>
    <row r="134" spans="1:9" ht="12.75" customHeight="1" x14ac:dyDescent="0.2">
      <c r="A134" s="193"/>
      <c r="B134" s="200" t="s">
        <v>23</v>
      </c>
      <c r="C134" s="199">
        <v>1</v>
      </c>
      <c r="D134" s="199">
        <v>5</v>
      </c>
      <c r="E134" s="198" t="s">
        <v>403</v>
      </c>
      <c r="F134" s="197" t="s">
        <v>22</v>
      </c>
      <c r="G134" s="242">
        <v>44.6</v>
      </c>
      <c r="H134" s="242">
        <v>0</v>
      </c>
      <c r="I134" s="246">
        <v>0</v>
      </c>
    </row>
    <row r="135" spans="1:9" ht="30" customHeight="1" x14ac:dyDescent="0.2">
      <c r="A135" s="193"/>
      <c r="B135" s="204" t="s">
        <v>472</v>
      </c>
      <c r="C135" s="203">
        <v>1</v>
      </c>
      <c r="D135" s="203">
        <v>6</v>
      </c>
      <c r="E135" s="202">
        <v>0</v>
      </c>
      <c r="F135" s="201">
        <v>0</v>
      </c>
      <c r="G135" s="241">
        <v>11611.531000000001</v>
      </c>
      <c r="H135" s="241">
        <v>7688.88</v>
      </c>
      <c r="I135" s="245">
        <v>0.66217999999999999</v>
      </c>
    </row>
    <row r="136" spans="1:9" ht="21.75" customHeight="1" x14ac:dyDescent="0.2">
      <c r="A136" s="193"/>
      <c r="B136" s="200" t="s">
        <v>469</v>
      </c>
      <c r="C136" s="199">
        <v>1</v>
      </c>
      <c r="D136" s="199">
        <v>6</v>
      </c>
      <c r="E136" s="198" t="s">
        <v>468</v>
      </c>
      <c r="F136" s="197">
        <v>0</v>
      </c>
      <c r="G136" s="242">
        <v>1361.84</v>
      </c>
      <c r="H136" s="242">
        <v>778.8</v>
      </c>
      <c r="I136" s="246">
        <v>0.57186999999999999</v>
      </c>
    </row>
    <row r="137" spans="1:9" ht="12.75" customHeight="1" x14ac:dyDescent="0.2">
      <c r="A137" s="193"/>
      <c r="B137" s="200" t="s">
        <v>467</v>
      </c>
      <c r="C137" s="199">
        <v>1</v>
      </c>
      <c r="D137" s="199">
        <v>6</v>
      </c>
      <c r="E137" s="198" t="s">
        <v>466</v>
      </c>
      <c r="F137" s="197">
        <v>0</v>
      </c>
      <c r="G137" s="242">
        <v>1361.84</v>
      </c>
      <c r="H137" s="242">
        <v>778.8</v>
      </c>
      <c r="I137" s="246">
        <v>0.57186999999999999</v>
      </c>
    </row>
    <row r="138" spans="1:9" ht="21.75" customHeight="1" x14ac:dyDescent="0.2">
      <c r="A138" s="193"/>
      <c r="B138" s="200" t="s">
        <v>471</v>
      </c>
      <c r="C138" s="199">
        <v>1</v>
      </c>
      <c r="D138" s="199">
        <v>6</v>
      </c>
      <c r="E138" s="198" t="s">
        <v>470</v>
      </c>
      <c r="F138" s="197">
        <v>0</v>
      </c>
      <c r="G138" s="242">
        <v>1361.84</v>
      </c>
      <c r="H138" s="242">
        <v>778.8</v>
      </c>
      <c r="I138" s="246">
        <v>0.57186999999999999</v>
      </c>
    </row>
    <row r="139" spans="1:9" ht="21.75" customHeight="1" x14ac:dyDescent="0.2">
      <c r="A139" s="193"/>
      <c r="B139" s="200" t="s">
        <v>27</v>
      </c>
      <c r="C139" s="199">
        <v>1</v>
      </c>
      <c r="D139" s="199">
        <v>6</v>
      </c>
      <c r="E139" s="198" t="s">
        <v>470</v>
      </c>
      <c r="F139" s="197" t="s">
        <v>26</v>
      </c>
      <c r="G139" s="242">
        <v>1352.84</v>
      </c>
      <c r="H139" s="242">
        <v>774.48</v>
      </c>
      <c r="I139" s="246">
        <v>0.57247999999999999</v>
      </c>
    </row>
    <row r="140" spans="1:9" ht="21.75" customHeight="1" x14ac:dyDescent="0.2">
      <c r="A140" s="193"/>
      <c r="B140" s="200" t="s">
        <v>25</v>
      </c>
      <c r="C140" s="199">
        <v>1</v>
      </c>
      <c r="D140" s="199">
        <v>6</v>
      </c>
      <c r="E140" s="198" t="s">
        <v>470</v>
      </c>
      <c r="F140" s="197" t="s">
        <v>24</v>
      </c>
      <c r="G140" s="242">
        <v>1352.84</v>
      </c>
      <c r="H140" s="242">
        <v>774.48</v>
      </c>
      <c r="I140" s="246">
        <v>0.57247999999999999</v>
      </c>
    </row>
    <row r="141" spans="1:9" ht="21.75" customHeight="1" x14ac:dyDescent="0.2">
      <c r="A141" s="193"/>
      <c r="B141" s="200" t="s">
        <v>41</v>
      </c>
      <c r="C141" s="199">
        <v>1</v>
      </c>
      <c r="D141" s="199">
        <v>6</v>
      </c>
      <c r="E141" s="198" t="s">
        <v>470</v>
      </c>
      <c r="F141" s="197" t="s">
        <v>40</v>
      </c>
      <c r="G141" s="242">
        <v>724.76499999999999</v>
      </c>
      <c r="H141" s="242">
        <v>342.25</v>
      </c>
      <c r="I141" s="246">
        <v>0.47222999999999998</v>
      </c>
    </row>
    <row r="142" spans="1:9" ht="12.75" customHeight="1" x14ac:dyDescent="0.2">
      <c r="A142" s="193"/>
      <c r="B142" s="200" t="s">
        <v>23</v>
      </c>
      <c r="C142" s="199">
        <v>1</v>
      </c>
      <c r="D142" s="199">
        <v>6</v>
      </c>
      <c r="E142" s="198" t="s">
        <v>470</v>
      </c>
      <c r="F142" s="197" t="s">
        <v>22</v>
      </c>
      <c r="G142" s="242">
        <v>628.07500000000005</v>
      </c>
      <c r="H142" s="242">
        <v>432.23</v>
      </c>
      <c r="I142" s="246">
        <v>0.68816999999999995</v>
      </c>
    </row>
    <row r="143" spans="1:9" ht="12.75" customHeight="1" x14ac:dyDescent="0.2">
      <c r="A143" s="193"/>
      <c r="B143" s="200" t="s">
        <v>69</v>
      </c>
      <c r="C143" s="199">
        <v>1</v>
      </c>
      <c r="D143" s="199">
        <v>6</v>
      </c>
      <c r="E143" s="198" t="s">
        <v>470</v>
      </c>
      <c r="F143" s="197" t="s">
        <v>68</v>
      </c>
      <c r="G143" s="242">
        <v>9</v>
      </c>
      <c r="H143" s="242">
        <v>4.32</v>
      </c>
      <c r="I143" s="246">
        <v>0.48053000000000001</v>
      </c>
    </row>
    <row r="144" spans="1:9" ht="12.75" customHeight="1" x14ac:dyDescent="0.2">
      <c r="A144" s="193"/>
      <c r="B144" s="200" t="s">
        <v>67</v>
      </c>
      <c r="C144" s="199">
        <v>1</v>
      </c>
      <c r="D144" s="199">
        <v>6</v>
      </c>
      <c r="E144" s="198" t="s">
        <v>470</v>
      </c>
      <c r="F144" s="197" t="s">
        <v>66</v>
      </c>
      <c r="G144" s="242">
        <v>9</v>
      </c>
      <c r="H144" s="242">
        <v>4.32</v>
      </c>
      <c r="I144" s="246">
        <v>0.48053000000000001</v>
      </c>
    </row>
    <row r="145" spans="1:9" ht="12.75" customHeight="1" x14ac:dyDescent="0.2">
      <c r="A145" s="193"/>
      <c r="B145" s="200" t="s">
        <v>63</v>
      </c>
      <c r="C145" s="199">
        <v>1</v>
      </c>
      <c r="D145" s="199">
        <v>6</v>
      </c>
      <c r="E145" s="198" t="s">
        <v>470</v>
      </c>
      <c r="F145" s="197" t="s">
        <v>61</v>
      </c>
      <c r="G145" s="242">
        <v>1.5</v>
      </c>
      <c r="H145" s="242">
        <v>1.33</v>
      </c>
      <c r="I145" s="246">
        <v>0.88732999999999995</v>
      </c>
    </row>
    <row r="146" spans="1:9" ht="12.75" customHeight="1" x14ac:dyDescent="0.2">
      <c r="A146" s="193"/>
      <c r="B146" s="200" t="s">
        <v>154</v>
      </c>
      <c r="C146" s="199">
        <v>1</v>
      </c>
      <c r="D146" s="199">
        <v>6</v>
      </c>
      <c r="E146" s="198" t="s">
        <v>470</v>
      </c>
      <c r="F146" s="197" t="s">
        <v>152</v>
      </c>
      <c r="G146" s="242">
        <v>7.5</v>
      </c>
      <c r="H146" s="242">
        <v>2.99</v>
      </c>
      <c r="I146" s="246">
        <v>0.39917000000000002</v>
      </c>
    </row>
    <row r="147" spans="1:9" ht="21.75" customHeight="1" x14ac:dyDescent="0.2">
      <c r="A147" s="193"/>
      <c r="B147" s="200" t="s">
        <v>469</v>
      </c>
      <c r="C147" s="199">
        <v>1</v>
      </c>
      <c r="D147" s="199">
        <v>6</v>
      </c>
      <c r="E147" s="198" t="s">
        <v>468</v>
      </c>
      <c r="F147" s="197">
        <v>0</v>
      </c>
      <c r="G147" s="242">
        <v>266.18</v>
      </c>
      <c r="H147" s="242">
        <v>266.18</v>
      </c>
      <c r="I147" s="246">
        <v>1</v>
      </c>
    </row>
    <row r="148" spans="1:9" ht="12.75" customHeight="1" x14ac:dyDescent="0.2">
      <c r="A148" s="193"/>
      <c r="B148" s="200" t="s">
        <v>467</v>
      </c>
      <c r="C148" s="199">
        <v>1</v>
      </c>
      <c r="D148" s="199">
        <v>6</v>
      </c>
      <c r="E148" s="198" t="s">
        <v>466</v>
      </c>
      <c r="F148" s="197">
        <v>0</v>
      </c>
      <c r="G148" s="242">
        <v>266.18</v>
      </c>
      <c r="H148" s="242">
        <v>266.18</v>
      </c>
      <c r="I148" s="246">
        <v>1</v>
      </c>
    </row>
    <row r="149" spans="1:9" ht="12.75" customHeight="1" x14ac:dyDescent="0.2">
      <c r="A149" s="193"/>
      <c r="B149" s="200" t="s">
        <v>742</v>
      </c>
      <c r="C149" s="199">
        <v>1</v>
      </c>
      <c r="D149" s="199">
        <v>6</v>
      </c>
      <c r="E149" s="198" t="s">
        <v>767</v>
      </c>
      <c r="F149" s="197">
        <v>0</v>
      </c>
      <c r="G149" s="242">
        <v>266.18</v>
      </c>
      <c r="H149" s="242">
        <v>266.18</v>
      </c>
      <c r="I149" s="246">
        <v>1</v>
      </c>
    </row>
    <row r="150" spans="1:9" ht="53.25" customHeight="1" x14ac:dyDescent="0.2">
      <c r="A150" s="193"/>
      <c r="B150" s="200" t="s">
        <v>35</v>
      </c>
      <c r="C150" s="199">
        <v>1</v>
      </c>
      <c r="D150" s="199">
        <v>6</v>
      </c>
      <c r="E150" s="198" t="s">
        <v>767</v>
      </c>
      <c r="F150" s="197" t="s">
        <v>34</v>
      </c>
      <c r="G150" s="242">
        <v>266.18</v>
      </c>
      <c r="H150" s="242">
        <v>266.18</v>
      </c>
      <c r="I150" s="246">
        <v>1</v>
      </c>
    </row>
    <row r="151" spans="1:9" ht="21.75" customHeight="1" x14ac:dyDescent="0.2">
      <c r="A151" s="193"/>
      <c r="B151" s="200" t="s">
        <v>53</v>
      </c>
      <c r="C151" s="199">
        <v>1</v>
      </c>
      <c r="D151" s="199">
        <v>6</v>
      </c>
      <c r="E151" s="198" t="s">
        <v>767</v>
      </c>
      <c r="F151" s="197" t="s">
        <v>52</v>
      </c>
      <c r="G151" s="242">
        <v>266.18</v>
      </c>
      <c r="H151" s="242">
        <v>266.18</v>
      </c>
      <c r="I151" s="246">
        <v>1</v>
      </c>
    </row>
    <row r="152" spans="1:9" ht="32.25" customHeight="1" x14ac:dyDescent="0.2">
      <c r="A152" s="193"/>
      <c r="B152" s="200" t="s">
        <v>51</v>
      </c>
      <c r="C152" s="199">
        <v>1</v>
      </c>
      <c r="D152" s="199">
        <v>6</v>
      </c>
      <c r="E152" s="198" t="s">
        <v>767</v>
      </c>
      <c r="F152" s="197" t="s">
        <v>9</v>
      </c>
      <c r="G152" s="242">
        <v>204.44200000000001</v>
      </c>
      <c r="H152" s="242">
        <v>204.44</v>
      </c>
      <c r="I152" s="246">
        <v>1</v>
      </c>
    </row>
    <row r="153" spans="1:9" ht="32.25" customHeight="1" x14ac:dyDescent="0.2">
      <c r="A153" s="193"/>
      <c r="B153" s="200" t="s">
        <v>50</v>
      </c>
      <c r="C153" s="199">
        <v>1</v>
      </c>
      <c r="D153" s="199">
        <v>6</v>
      </c>
      <c r="E153" s="198" t="s">
        <v>767</v>
      </c>
      <c r="F153" s="197" t="s">
        <v>7</v>
      </c>
      <c r="G153" s="242">
        <v>61.738</v>
      </c>
      <c r="H153" s="242">
        <v>61.74</v>
      </c>
      <c r="I153" s="246">
        <v>1</v>
      </c>
    </row>
    <row r="154" spans="1:9" ht="21.75" customHeight="1" x14ac:dyDescent="0.2">
      <c r="A154" s="193"/>
      <c r="B154" s="200" t="s">
        <v>469</v>
      </c>
      <c r="C154" s="199">
        <v>1</v>
      </c>
      <c r="D154" s="199">
        <v>6</v>
      </c>
      <c r="E154" s="198" t="s">
        <v>468</v>
      </c>
      <c r="F154" s="197">
        <v>0</v>
      </c>
      <c r="G154" s="242">
        <v>7172.3</v>
      </c>
      <c r="H154" s="242">
        <v>4750.74</v>
      </c>
      <c r="I154" s="246">
        <v>0.66237000000000001</v>
      </c>
    </row>
    <row r="155" spans="1:9" ht="12.75" customHeight="1" x14ac:dyDescent="0.2">
      <c r="A155" s="193"/>
      <c r="B155" s="200" t="s">
        <v>467</v>
      </c>
      <c r="C155" s="199">
        <v>1</v>
      </c>
      <c r="D155" s="199">
        <v>6</v>
      </c>
      <c r="E155" s="198" t="s">
        <v>466</v>
      </c>
      <c r="F155" s="197">
        <v>0</v>
      </c>
      <c r="G155" s="242">
        <v>7172.3</v>
      </c>
      <c r="H155" s="242">
        <v>4750.74</v>
      </c>
      <c r="I155" s="246">
        <v>0.66237000000000001</v>
      </c>
    </row>
    <row r="156" spans="1:9" ht="21.75" customHeight="1" x14ac:dyDescent="0.2">
      <c r="A156" s="193"/>
      <c r="B156" s="200" t="s">
        <v>54</v>
      </c>
      <c r="C156" s="199">
        <v>1</v>
      </c>
      <c r="D156" s="199">
        <v>6</v>
      </c>
      <c r="E156" s="198" t="s">
        <v>17</v>
      </c>
      <c r="F156" s="197">
        <v>0</v>
      </c>
      <c r="G156" s="242">
        <v>7172.3</v>
      </c>
      <c r="H156" s="242">
        <v>4750.74</v>
      </c>
      <c r="I156" s="246">
        <v>0.66237000000000001</v>
      </c>
    </row>
    <row r="157" spans="1:9" ht="53.25" customHeight="1" x14ac:dyDescent="0.2">
      <c r="A157" s="193"/>
      <c r="B157" s="200" t="s">
        <v>35</v>
      </c>
      <c r="C157" s="199">
        <v>1</v>
      </c>
      <c r="D157" s="199">
        <v>6</v>
      </c>
      <c r="E157" s="198" t="s">
        <v>17</v>
      </c>
      <c r="F157" s="197" t="s">
        <v>34</v>
      </c>
      <c r="G157" s="242">
        <v>7172.3</v>
      </c>
      <c r="H157" s="242">
        <v>4750.74</v>
      </c>
      <c r="I157" s="246">
        <v>0.66237000000000001</v>
      </c>
    </row>
    <row r="158" spans="1:9" ht="21.75" customHeight="1" x14ac:dyDescent="0.2">
      <c r="A158" s="193"/>
      <c r="B158" s="200" t="s">
        <v>53</v>
      </c>
      <c r="C158" s="199">
        <v>1</v>
      </c>
      <c r="D158" s="199">
        <v>6</v>
      </c>
      <c r="E158" s="198" t="s">
        <v>17</v>
      </c>
      <c r="F158" s="197" t="s">
        <v>52</v>
      </c>
      <c r="G158" s="242">
        <v>7172.3</v>
      </c>
      <c r="H158" s="242">
        <v>4750.74</v>
      </c>
      <c r="I158" s="246">
        <v>0.66237000000000001</v>
      </c>
    </row>
    <row r="159" spans="1:9" ht="32.25" customHeight="1" x14ac:dyDescent="0.2">
      <c r="A159" s="193"/>
      <c r="B159" s="200" t="s">
        <v>51</v>
      </c>
      <c r="C159" s="199">
        <v>1</v>
      </c>
      <c r="D159" s="199">
        <v>6</v>
      </c>
      <c r="E159" s="198" t="s">
        <v>17</v>
      </c>
      <c r="F159" s="197" t="s">
        <v>9</v>
      </c>
      <c r="G159" s="242">
        <v>5508.7</v>
      </c>
      <c r="H159" s="242">
        <v>3611.81</v>
      </c>
      <c r="I159" s="246">
        <v>0.65566000000000002</v>
      </c>
    </row>
    <row r="160" spans="1:9" ht="32.25" customHeight="1" x14ac:dyDescent="0.2">
      <c r="A160" s="193"/>
      <c r="B160" s="200" t="s">
        <v>50</v>
      </c>
      <c r="C160" s="199">
        <v>1</v>
      </c>
      <c r="D160" s="199">
        <v>6</v>
      </c>
      <c r="E160" s="198" t="s">
        <v>17</v>
      </c>
      <c r="F160" s="197" t="s">
        <v>7</v>
      </c>
      <c r="G160" s="242">
        <v>1663.6</v>
      </c>
      <c r="H160" s="242">
        <v>1138.93</v>
      </c>
      <c r="I160" s="246">
        <v>0.68462000000000001</v>
      </c>
    </row>
    <row r="161" spans="1:9" ht="21.75" customHeight="1" x14ac:dyDescent="0.2">
      <c r="A161" s="193"/>
      <c r="B161" s="200" t="s">
        <v>387</v>
      </c>
      <c r="C161" s="199">
        <v>1</v>
      </c>
      <c r="D161" s="199">
        <v>6</v>
      </c>
      <c r="E161" s="198" t="s">
        <v>386</v>
      </c>
      <c r="F161" s="197">
        <v>0</v>
      </c>
      <c r="G161" s="242">
        <v>333.42</v>
      </c>
      <c r="H161" s="242">
        <v>169.24</v>
      </c>
      <c r="I161" s="246">
        <v>0.50758000000000003</v>
      </c>
    </row>
    <row r="162" spans="1:9" ht="21.75" customHeight="1" x14ac:dyDescent="0.2">
      <c r="A162" s="193"/>
      <c r="B162" s="200" t="s">
        <v>385</v>
      </c>
      <c r="C162" s="199">
        <v>1</v>
      </c>
      <c r="D162" s="199">
        <v>6</v>
      </c>
      <c r="E162" s="198" t="s">
        <v>535</v>
      </c>
      <c r="F162" s="197">
        <v>0</v>
      </c>
      <c r="G162" s="242">
        <v>333.42</v>
      </c>
      <c r="H162" s="242">
        <v>169.24</v>
      </c>
      <c r="I162" s="246">
        <v>0.50758000000000003</v>
      </c>
    </row>
    <row r="163" spans="1:9" ht="21.75" customHeight="1" x14ac:dyDescent="0.2">
      <c r="A163" s="193"/>
      <c r="B163" s="200" t="s">
        <v>157</v>
      </c>
      <c r="C163" s="199">
        <v>1</v>
      </c>
      <c r="D163" s="199">
        <v>6</v>
      </c>
      <c r="E163" s="198" t="s">
        <v>536</v>
      </c>
      <c r="F163" s="197">
        <v>0</v>
      </c>
      <c r="G163" s="242">
        <v>333.42</v>
      </c>
      <c r="H163" s="242">
        <v>169.24</v>
      </c>
      <c r="I163" s="246">
        <v>0.50758000000000003</v>
      </c>
    </row>
    <row r="164" spans="1:9" ht="53.25" customHeight="1" x14ac:dyDescent="0.2">
      <c r="A164" s="193"/>
      <c r="B164" s="200" t="s">
        <v>35</v>
      </c>
      <c r="C164" s="199">
        <v>1</v>
      </c>
      <c r="D164" s="199">
        <v>6</v>
      </c>
      <c r="E164" s="198" t="s">
        <v>536</v>
      </c>
      <c r="F164" s="197" t="s">
        <v>34</v>
      </c>
      <c r="G164" s="242">
        <v>27.6</v>
      </c>
      <c r="H164" s="242">
        <v>0</v>
      </c>
      <c r="I164" s="246">
        <v>0</v>
      </c>
    </row>
    <row r="165" spans="1:9" ht="21.75" customHeight="1" x14ac:dyDescent="0.2">
      <c r="A165" s="193"/>
      <c r="B165" s="200" t="s">
        <v>53</v>
      </c>
      <c r="C165" s="199">
        <v>1</v>
      </c>
      <c r="D165" s="199">
        <v>6</v>
      </c>
      <c r="E165" s="198" t="s">
        <v>536</v>
      </c>
      <c r="F165" s="197" t="s">
        <v>52</v>
      </c>
      <c r="G165" s="242">
        <v>27.6</v>
      </c>
      <c r="H165" s="242">
        <v>0</v>
      </c>
      <c r="I165" s="246">
        <v>0</v>
      </c>
    </row>
    <row r="166" spans="1:9" ht="32.25" customHeight="1" x14ac:dyDescent="0.2">
      <c r="A166" s="193"/>
      <c r="B166" s="200" t="s">
        <v>156</v>
      </c>
      <c r="C166" s="199">
        <v>1</v>
      </c>
      <c r="D166" s="199">
        <v>6</v>
      </c>
      <c r="E166" s="198" t="s">
        <v>536</v>
      </c>
      <c r="F166" s="197" t="s">
        <v>155</v>
      </c>
      <c r="G166" s="242">
        <v>27.6</v>
      </c>
      <c r="H166" s="242">
        <v>0</v>
      </c>
      <c r="I166" s="246">
        <v>0</v>
      </c>
    </row>
    <row r="167" spans="1:9" ht="21.75" customHeight="1" x14ac:dyDescent="0.2">
      <c r="A167" s="193"/>
      <c r="B167" s="200" t="s">
        <v>27</v>
      </c>
      <c r="C167" s="199">
        <v>1</v>
      </c>
      <c r="D167" s="199">
        <v>6</v>
      </c>
      <c r="E167" s="198" t="s">
        <v>536</v>
      </c>
      <c r="F167" s="197" t="s">
        <v>26</v>
      </c>
      <c r="G167" s="242">
        <v>302.72000000000003</v>
      </c>
      <c r="H167" s="242">
        <v>166.14</v>
      </c>
      <c r="I167" s="246">
        <v>0.54881000000000002</v>
      </c>
    </row>
    <row r="168" spans="1:9" ht="21.75" customHeight="1" x14ac:dyDescent="0.2">
      <c r="A168" s="193"/>
      <c r="B168" s="200" t="s">
        <v>25</v>
      </c>
      <c r="C168" s="199">
        <v>1</v>
      </c>
      <c r="D168" s="199">
        <v>6</v>
      </c>
      <c r="E168" s="198" t="s">
        <v>536</v>
      </c>
      <c r="F168" s="197" t="s">
        <v>24</v>
      </c>
      <c r="G168" s="242">
        <v>302.72000000000003</v>
      </c>
      <c r="H168" s="242">
        <v>166.14</v>
      </c>
      <c r="I168" s="246">
        <v>0.54881000000000002</v>
      </c>
    </row>
    <row r="169" spans="1:9" ht="21.75" customHeight="1" x14ac:dyDescent="0.2">
      <c r="A169" s="193"/>
      <c r="B169" s="200" t="s">
        <v>41</v>
      </c>
      <c r="C169" s="199">
        <v>1</v>
      </c>
      <c r="D169" s="199">
        <v>6</v>
      </c>
      <c r="E169" s="198" t="s">
        <v>536</v>
      </c>
      <c r="F169" s="197" t="s">
        <v>40</v>
      </c>
      <c r="G169" s="242">
        <v>185.74</v>
      </c>
      <c r="H169" s="242">
        <v>86.55</v>
      </c>
      <c r="I169" s="246">
        <v>0.46597</v>
      </c>
    </row>
    <row r="170" spans="1:9" ht="12.75" customHeight="1" x14ac:dyDescent="0.2">
      <c r="A170" s="193"/>
      <c r="B170" s="200" t="s">
        <v>23</v>
      </c>
      <c r="C170" s="199">
        <v>1</v>
      </c>
      <c r="D170" s="199">
        <v>6</v>
      </c>
      <c r="E170" s="198" t="s">
        <v>536</v>
      </c>
      <c r="F170" s="197" t="s">
        <v>22</v>
      </c>
      <c r="G170" s="242">
        <v>116.98</v>
      </c>
      <c r="H170" s="242">
        <v>79.59</v>
      </c>
      <c r="I170" s="246">
        <v>0.68035999999999996</v>
      </c>
    </row>
    <row r="171" spans="1:9" ht="12.75" customHeight="1" x14ac:dyDescent="0.2">
      <c r="A171" s="193"/>
      <c r="B171" s="200" t="s">
        <v>69</v>
      </c>
      <c r="C171" s="199">
        <v>1</v>
      </c>
      <c r="D171" s="199">
        <v>6</v>
      </c>
      <c r="E171" s="198" t="s">
        <v>536</v>
      </c>
      <c r="F171" s="197" t="s">
        <v>68</v>
      </c>
      <c r="G171" s="242">
        <v>3.1</v>
      </c>
      <c r="H171" s="242">
        <v>3.1</v>
      </c>
      <c r="I171" s="246">
        <v>1</v>
      </c>
    </row>
    <row r="172" spans="1:9" ht="12.75" customHeight="1" x14ac:dyDescent="0.2">
      <c r="A172" s="193"/>
      <c r="B172" s="200" t="s">
        <v>67</v>
      </c>
      <c r="C172" s="199">
        <v>1</v>
      </c>
      <c r="D172" s="199">
        <v>6</v>
      </c>
      <c r="E172" s="198" t="s">
        <v>536</v>
      </c>
      <c r="F172" s="197" t="s">
        <v>66</v>
      </c>
      <c r="G172" s="242">
        <v>3.1</v>
      </c>
      <c r="H172" s="242">
        <v>3.1</v>
      </c>
      <c r="I172" s="246">
        <v>1</v>
      </c>
    </row>
    <row r="173" spans="1:9" ht="21.75" customHeight="1" x14ac:dyDescent="0.2">
      <c r="A173" s="193"/>
      <c r="B173" s="200" t="s">
        <v>65</v>
      </c>
      <c r="C173" s="199">
        <v>1</v>
      </c>
      <c r="D173" s="199">
        <v>6</v>
      </c>
      <c r="E173" s="198" t="s">
        <v>536</v>
      </c>
      <c r="F173" s="197" t="s">
        <v>64</v>
      </c>
      <c r="G173" s="242">
        <v>3.1</v>
      </c>
      <c r="H173" s="242">
        <v>3.1</v>
      </c>
      <c r="I173" s="246">
        <v>1</v>
      </c>
    </row>
    <row r="174" spans="1:9" ht="21.75" customHeight="1" x14ac:dyDescent="0.2">
      <c r="A174" s="193"/>
      <c r="B174" s="200" t="s">
        <v>387</v>
      </c>
      <c r="C174" s="199">
        <v>1</v>
      </c>
      <c r="D174" s="199">
        <v>6</v>
      </c>
      <c r="E174" s="198" t="s">
        <v>386</v>
      </c>
      <c r="F174" s="197">
        <v>0</v>
      </c>
      <c r="G174" s="242">
        <v>115.991</v>
      </c>
      <c r="H174" s="242">
        <v>115.99</v>
      </c>
      <c r="I174" s="246">
        <v>1</v>
      </c>
    </row>
    <row r="175" spans="1:9" ht="21.75" customHeight="1" x14ac:dyDescent="0.2">
      <c r="A175" s="193"/>
      <c r="B175" s="200" t="s">
        <v>385</v>
      </c>
      <c r="C175" s="199">
        <v>1</v>
      </c>
      <c r="D175" s="199">
        <v>6</v>
      </c>
      <c r="E175" s="198" t="s">
        <v>535</v>
      </c>
      <c r="F175" s="197">
        <v>0</v>
      </c>
      <c r="G175" s="242">
        <v>115.991</v>
      </c>
      <c r="H175" s="242">
        <v>115.99</v>
      </c>
      <c r="I175" s="246">
        <v>1</v>
      </c>
    </row>
    <row r="176" spans="1:9" ht="12.75" customHeight="1" x14ac:dyDescent="0.2">
      <c r="A176" s="193"/>
      <c r="B176" s="200" t="s">
        <v>742</v>
      </c>
      <c r="C176" s="199">
        <v>1</v>
      </c>
      <c r="D176" s="199">
        <v>6</v>
      </c>
      <c r="E176" s="198" t="s">
        <v>766</v>
      </c>
      <c r="F176" s="197">
        <v>0</v>
      </c>
      <c r="G176" s="242">
        <v>115.991</v>
      </c>
      <c r="H176" s="242">
        <v>115.99</v>
      </c>
      <c r="I176" s="246">
        <v>1</v>
      </c>
    </row>
    <row r="177" spans="1:9" ht="53.25" customHeight="1" x14ac:dyDescent="0.2">
      <c r="A177" s="193"/>
      <c r="B177" s="200" t="s">
        <v>35</v>
      </c>
      <c r="C177" s="199">
        <v>1</v>
      </c>
      <c r="D177" s="199">
        <v>6</v>
      </c>
      <c r="E177" s="198" t="s">
        <v>766</v>
      </c>
      <c r="F177" s="197" t="s">
        <v>34</v>
      </c>
      <c r="G177" s="242">
        <v>115.991</v>
      </c>
      <c r="H177" s="242">
        <v>115.99</v>
      </c>
      <c r="I177" s="246">
        <v>1</v>
      </c>
    </row>
    <row r="178" spans="1:9" ht="21.75" customHeight="1" x14ac:dyDescent="0.2">
      <c r="A178" s="193"/>
      <c r="B178" s="200" t="s">
        <v>53</v>
      </c>
      <c r="C178" s="199">
        <v>1</v>
      </c>
      <c r="D178" s="199">
        <v>6</v>
      </c>
      <c r="E178" s="198" t="s">
        <v>766</v>
      </c>
      <c r="F178" s="197" t="s">
        <v>52</v>
      </c>
      <c r="G178" s="242">
        <v>115.991</v>
      </c>
      <c r="H178" s="242">
        <v>115.99</v>
      </c>
      <c r="I178" s="246">
        <v>1</v>
      </c>
    </row>
    <row r="179" spans="1:9" ht="32.25" customHeight="1" x14ac:dyDescent="0.2">
      <c r="A179" s="193"/>
      <c r="B179" s="200" t="s">
        <v>51</v>
      </c>
      <c r="C179" s="199">
        <v>1</v>
      </c>
      <c r="D179" s="199">
        <v>6</v>
      </c>
      <c r="E179" s="198" t="s">
        <v>766</v>
      </c>
      <c r="F179" s="197" t="s">
        <v>9</v>
      </c>
      <c r="G179" s="242">
        <v>89.087000000000003</v>
      </c>
      <c r="H179" s="242">
        <v>89.09</v>
      </c>
      <c r="I179" s="246">
        <v>1</v>
      </c>
    </row>
    <row r="180" spans="1:9" ht="32.25" customHeight="1" x14ac:dyDescent="0.2">
      <c r="A180" s="193"/>
      <c r="B180" s="200" t="s">
        <v>50</v>
      </c>
      <c r="C180" s="199">
        <v>1</v>
      </c>
      <c r="D180" s="199">
        <v>6</v>
      </c>
      <c r="E180" s="198" t="s">
        <v>766</v>
      </c>
      <c r="F180" s="197" t="s">
        <v>7</v>
      </c>
      <c r="G180" s="242">
        <v>26.904</v>
      </c>
      <c r="H180" s="242">
        <v>26.9</v>
      </c>
      <c r="I180" s="246">
        <v>1</v>
      </c>
    </row>
    <row r="181" spans="1:9" ht="21.75" customHeight="1" x14ac:dyDescent="0.2">
      <c r="A181" s="193"/>
      <c r="B181" s="200" t="s">
        <v>387</v>
      </c>
      <c r="C181" s="199">
        <v>1</v>
      </c>
      <c r="D181" s="199">
        <v>6</v>
      </c>
      <c r="E181" s="198" t="s">
        <v>386</v>
      </c>
      <c r="F181" s="197">
        <v>0</v>
      </c>
      <c r="G181" s="242">
        <v>2361.8000000000002</v>
      </c>
      <c r="H181" s="242">
        <v>1607.93</v>
      </c>
      <c r="I181" s="246">
        <v>0.68081000000000003</v>
      </c>
    </row>
    <row r="182" spans="1:9" ht="21.75" customHeight="1" x14ac:dyDescent="0.2">
      <c r="A182" s="193"/>
      <c r="B182" s="200" t="s">
        <v>385</v>
      </c>
      <c r="C182" s="199">
        <v>1</v>
      </c>
      <c r="D182" s="199">
        <v>6</v>
      </c>
      <c r="E182" s="198" t="s">
        <v>535</v>
      </c>
      <c r="F182" s="197">
        <v>0</v>
      </c>
      <c r="G182" s="242">
        <v>2361.8000000000002</v>
      </c>
      <c r="H182" s="242">
        <v>1607.93</v>
      </c>
      <c r="I182" s="246">
        <v>0.68081000000000003</v>
      </c>
    </row>
    <row r="183" spans="1:9" ht="21.75" customHeight="1" x14ac:dyDescent="0.2">
      <c r="A183" s="193"/>
      <c r="B183" s="200" t="s">
        <v>54</v>
      </c>
      <c r="C183" s="199">
        <v>1</v>
      </c>
      <c r="D183" s="199">
        <v>6</v>
      </c>
      <c r="E183" s="198" t="s">
        <v>534</v>
      </c>
      <c r="F183" s="197">
        <v>0</v>
      </c>
      <c r="G183" s="242">
        <v>2361.8000000000002</v>
      </c>
      <c r="H183" s="242">
        <v>1607.93</v>
      </c>
      <c r="I183" s="246">
        <v>0.68081000000000003</v>
      </c>
    </row>
    <row r="184" spans="1:9" ht="53.25" customHeight="1" x14ac:dyDescent="0.2">
      <c r="A184" s="193"/>
      <c r="B184" s="200" t="s">
        <v>35</v>
      </c>
      <c r="C184" s="199">
        <v>1</v>
      </c>
      <c r="D184" s="199">
        <v>6</v>
      </c>
      <c r="E184" s="198" t="s">
        <v>534</v>
      </c>
      <c r="F184" s="197" t="s">
        <v>34</v>
      </c>
      <c r="G184" s="242">
        <v>2361.8000000000002</v>
      </c>
      <c r="H184" s="242">
        <v>1607.93</v>
      </c>
      <c r="I184" s="246">
        <v>0.68081000000000003</v>
      </c>
    </row>
    <row r="185" spans="1:9" ht="21.75" customHeight="1" x14ac:dyDescent="0.2">
      <c r="A185" s="193"/>
      <c r="B185" s="200" t="s">
        <v>53</v>
      </c>
      <c r="C185" s="199">
        <v>1</v>
      </c>
      <c r="D185" s="199">
        <v>6</v>
      </c>
      <c r="E185" s="198" t="s">
        <v>534</v>
      </c>
      <c r="F185" s="197" t="s">
        <v>52</v>
      </c>
      <c r="G185" s="242">
        <v>2361.8000000000002</v>
      </c>
      <c r="H185" s="242">
        <v>1607.93</v>
      </c>
      <c r="I185" s="246">
        <v>0.68081000000000003</v>
      </c>
    </row>
    <row r="186" spans="1:9" ht="32.25" customHeight="1" x14ac:dyDescent="0.2">
      <c r="A186" s="193"/>
      <c r="B186" s="200" t="s">
        <v>51</v>
      </c>
      <c r="C186" s="199">
        <v>1</v>
      </c>
      <c r="D186" s="199">
        <v>6</v>
      </c>
      <c r="E186" s="198" t="s">
        <v>534</v>
      </c>
      <c r="F186" s="197" t="s">
        <v>9</v>
      </c>
      <c r="G186" s="242">
        <v>1814</v>
      </c>
      <c r="H186" s="242">
        <v>1234.97</v>
      </c>
      <c r="I186" s="246">
        <v>0.68079999999999996</v>
      </c>
    </row>
    <row r="187" spans="1:9" ht="32.25" customHeight="1" x14ac:dyDescent="0.2">
      <c r="A187" s="193"/>
      <c r="B187" s="200" t="s">
        <v>50</v>
      </c>
      <c r="C187" s="199">
        <v>1</v>
      </c>
      <c r="D187" s="199">
        <v>6</v>
      </c>
      <c r="E187" s="198" t="s">
        <v>534</v>
      </c>
      <c r="F187" s="197" t="s">
        <v>7</v>
      </c>
      <c r="G187" s="242">
        <v>547.79999999999995</v>
      </c>
      <c r="H187" s="242">
        <v>372.96</v>
      </c>
      <c r="I187" s="246">
        <v>0.68084</v>
      </c>
    </row>
    <row r="188" spans="1:9" ht="12.75" customHeight="1" x14ac:dyDescent="0.2">
      <c r="A188" s="193"/>
      <c r="B188" s="204" t="s">
        <v>765</v>
      </c>
      <c r="C188" s="203">
        <v>1</v>
      </c>
      <c r="D188" s="203">
        <v>7</v>
      </c>
      <c r="E188" s="202">
        <v>0</v>
      </c>
      <c r="F188" s="201">
        <v>0</v>
      </c>
      <c r="G188" s="241">
        <v>203.40199999999999</v>
      </c>
      <c r="H188" s="241">
        <v>0</v>
      </c>
      <c r="I188" s="245">
        <v>0</v>
      </c>
    </row>
    <row r="189" spans="1:9" ht="21.75" customHeight="1" x14ac:dyDescent="0.2">
      <c r="A189" s="193"/>
      <c r="B189" s="200" t="s">
        <v>387</v>
      </c>
      <c r="C189" s="199">
        <v>1</v>
      </c>
      <c r="D189" s="199">
        <v>7</v>
      </c>
      <c r="E189" s="198" t="s">
        <v>386</v>
      </c>
      <c r="F189" s="197">
        <v>0</v>
      </c>
      <c r="G189" s="242">
        <v>203.40199999999999</v>
      </c>
      <c r="H189" s="242">
        <v>0</v>
      </c>
      <c r="I189" s="246">
        <v>0</v>
      </c>
    </row>
    <row r="190" spans="1:9" ht="21.75" customHeight="1" x14ac:dyDescent="0.2">
      <c r="A190" s="193"/>
      <c r="B190" s="200" t="s">
        <v>387</v>
      </c>
      <c r="C190" s="199">
        <v>1</v>
      </c>
      <c r="D190" s="199">
        <v>7</v>
      </c>
      <c r="E190" s="198" t="s">
        <v>763</v>
      </c>
      <c r="F190" s="197">
        <v>0</v>
      </c>
      <c r="G190" s="242">
        <v>203.40199999999999</v>
      </c>
      <c r="H190" s="242">
        <v>0</v>
      </c>
      <c r="I190" s="246">
        <v>0</v>
      </c>
    </row>
    <row r="191" spans="1:9" ht="12.75" customHeight="1" x14ac:dyDescent="0.2">
      <c r="A191" s="193"/>
      <c r="B191" s="200" t="s">
        <v>69</v>
      </c>
      <c r="C191" s="199">
        <v>1</v>
      </c>
      <c r="D191" s="199">
        <v>7</v>
      </c>
      <c r="E191" s="198" t="s">
        <v>763</v>
      </c>
      <c r="F191" s="197" t="s">
        <v>68</v>
      </c>
      <c r="G191" s="242">
        <v>203.40199999999999</v>
      </c>
      <c r="H191" s="242">
        <v>0</v>
      </c>
      <c r="I191" s="246">
        <v>0</v>
      </c>
    </row>
    <row r="192" spans="1:9" ht="12.75" customHeight="1" x14ac:dyDescent="0.2">
      <c r="A192" s="193"/>
      <c r="B192" s="200" t="s">
        <v>764</v>
      </c>
      <c r="C192" s="199">
        <v>1</v>
      </c>
      <c r="D192" s="199">
        <v>7</v>
      </c>
      <c r="E192" s="198" t="s">
        <v>763</v>
      </c>
      <c r="F192" s="197" t="s">
        <v>762</v>
      </c>
      <c r="G192" s="242">
        <v>203.40199999999999</v>
      </c>
      <c r="H192" s="242">
        <v>0</v>
      </c>
      <c r="I192" s="246">
        <v>0</v>
      </c>
    </row>
    <row r="193" spans="1:9" ht="12.75" customHeight="1" x14ac:dyDescent="0.2">
      <c r="A193" s="193"/>
      <c r="B193" s="204" t="s">
        <v>402</v>
      </c>
      <c r="C193" s="203">
        <v>1</v>
      </c>
      <c r="D193" s="203">
        <v>11</v>
      </c>
      <c r="E193" s="202">
        <v>0</v>
      </c>
      <c r="F193" s="201">
        <v>0</v>
      </c>
      <c r="G193" s="241">
        <v>700</v>
      </c>
      <c r="H193" s="241">
        <v>0</v>
      </c>
      <c r="I193" s="245">
        <v>0</v>
      </c>
    </row>
    <row r="194" spans="1:9" ht="12.75" customHeight="1" x14ac:dyDescent="0.2">
      <c r="A194" s="193"/>
      <c r="B194" s="200" t="s">
        <v>400</v>
      </c>
      <c r="C194" s="199">
        <v>1</v>
      </c>
      <c r="D194" s="199">
        <v>11</v>
      </c>
      <c r="E194" s="198" t="s">
        <v>401</v>
      </c>
      <c r="F194" s="197">
        <v>0</v>
      </c>
      <c r="G194" s="242">
        <v>700</v>
      </c>
      <c r="H194" s="242">
        <v>0</v>
      </c>
      <c r="I194" s="246">
        <v>0</v>
      </c>
    </row>
    <row r="195" spans="1:9" ht="12.75" customHeight="1" x14ac:dyDescent="0.2">
      <c r="A195" s="193"/>
      <c r="B195" s="200" t="s">
        <v>400</v>
      </c>
      <c r="C195" s="199">
        <v>1</v>
      </c>
      <c r="D195" s="199">
        <v>11</v>
      </c>
      <c r="E195" s="198" t="s">
        <v>398</v>
      </c>
      <c r="F195" s="197">
        <v>0</v>
      </c>
      <c r="G195" s="242">
        <v>700</v>
      </c>
      <c r="H195" s="242">
        <v>0</v>
      </c>
      <c r="I195" s="246">
        <v>0</v>
      </c>
    </row>
    <row r="196" spans="1:9" ht="12.75" customHeight="1" x14ac:dyDescent="0.2">
      <c r="A196" s="193"/>
      <c r="B196" s="200" t="s">
        <v>69</v>
      </c>
      <c r="C196" s="199">
        <v>1</v>
      </c>
      <c r="D196" s="199">
        <v>11</v>
      </c>
      <c r="E196" s="198" t="s">
        <v>398</v>
      </c>
      <c r="F196" s="197" t="s">
        <v>68</v>
      </c>
      <c r="G196" s="242">
        <v>700</v>
      </c>
      <c r="H196" s="242">
        <v>0</v>
      </c>
      <c r="I196" s="246">
        <v>0</v>
      </c>
    </row>
    <row r="197" spans="1:9" ht="12.75" customHeight="1" x14ac:dyDescent="0.2">
      <c r="A197" s="193"/>
      <c r="B197" s="200" t="s">
        <v>399</v>
      </c>
      <c r="C197" s="199">
        <v>1</v>
      </c>
      <c r="D197" s="199">
        <v>11</v>
      </c>
      <c r="E197" s="198" t="s">
        <v>398</v>
      </c>
      <c r="F197" s="197" t="s">
        <v>397</v>
      </c>
      <c r="G197" s="242">
        <v>700</v>
      </c>
      <c r="H197" s="242">
        <v>0</v>
      </c>
      <c r="I197" s="246">
        <v>0</v>
      </c>
    </row>
    <row r="198" spans="1:9" ht="12.75" customHeight="1" x14ac:dyDescent="0.2">
      <c r="A198" s="193"/>
      <c r="B198" s="204" t="s">
        <v>396</v>
      </c>
      <c r="C198" s="203">
        <v>1</v>
      </c>
      <c r="D198" s="203">
        <v>13</v>
      </c>
      <c r="E198" s="202">
        <v>0</v>
      </c>
      <c r="F198" s="201">
        <v>0</v>
      </c>
      <c r="G198" s="241">
        <v>15972.432000000001</v>
      </c>
      <c r="H198" s="241">
        <v>3521.54</v>
      </c>
      <c r="I198" s="245">
        <v>0.22048000000000001</v>
      </c>
    </row>
    <row r="199" spans="1:9" ht="32.25" customHeight="1" x14ac:dyDescent="0.2">
      <c r="A199" s="193"/>
      <c r="B199" s="200" t="s">
        <v>138</v>
      </c>
      <c r="C199" s="199">
        <v>1</v>
      </c>
      <c r="D199" s="199">
        <v>13</v>
      </c>
      <c r="E199" s="198" t="s">
        <v>137</v>
      </c>
      <c r="F199" s="197">
        <v>0</v>
      </c>
      <c r="G199" s="242">
        <v>32.731999999999999</v>
      </c>
      <c r="H199" s="242">
        <v>32.729999999999997</v>
      </c>
      <c r="I199" s="246">
        <v>1</v>
      </c>
    </row>
    <row r="200" spans="1:9" ht="12.75" customHeight="1" x14ac:dyDescent="0.2">
      <c r="A200" s="193"/>
      <c r="B200" s="200" t="s">
        <v>742</v>
      </c>
      <c r="C200" s="199">
        <v>1</v>
      </c>
      <c r="D200" s="199">
        <v>13</v>
      </c>
      <c r="E200" s="198" t="s">
        <v>761</v>
      </c>
      <c r="F200" s="197">
        <v>0</v>
      </c>
      <c r="G200" s="242">
        <v>32.731999999999999</v>
      </c>
      <c r="H200" s="242">
        <v>32.729999999999997</v>
      </c>
      <c r="I200" s="246">
        <v>1</v>
      </c>
    </row>
    <row r="201" spans="1:9" ht="53.25" customHeight="1" x14ac:dyDescent="0.2">
      <c r="A201" s="193"/>
      <c r="B201" s="200" t="s">
        <v>35</v>
      </c>
      <c r="C201" s="199">
        <v>1</v>
      </c>
      <c r="D201" s="199">
        <v>13</v>
      </c>
      <c r="E201" s="198" t="s">
        <v>761</v>
      </c>
      <c r="F201" s="197" t="s">
        <v>34</v>
      </c>
      <c r="G201" s="242">
        <v>32.731999999999999</v>
      </c>
      <c r="H201" s="242">
        <v>32.729999999999997</v>
      </c>
      <c r="I201" s="246">
        <v>1</v>
      </c>
    </row>
    <row r="202" spans="1:9" ht="21.75" customHeight="1" x14ac:dyDescent="0.2">
      <c r="A202" s="193"/>
      <c r="B202" s="200" t="s">
        <v>53</v>
      </c>
      <c r="C202" s="199">
        <v>1</v>
      </c>
      <c r="D202" s="199">
        <v>13</v>
      </c>
      <c r="E202" s="198" t="s">
        <v>761</v>
      </c>
      <c r="F202" s="197" t="s">
        <v>52</v>
      </c>
      <c r="G202" s="242">
        <v>32.731999999999999</v>
      </c>
      <c r="H202" s="242">
        <v>32.729999999999997</v>
      </c>
      <c r="I202" s="246">
        <v>1</v>
      </c>
    </row>
    <row r="203" spans="1:9" ht="32.25" customHeight="1" x14ac:dyDescent="0.2">
      <c r="A203" s="193"/>
      <c r="B203" s="200" t="s">
        <v>51</v>
      </c>
      <c r="C203" s="199">
        <v>1</v>
      </c>
      <c r="D203" s="199">
        <v>13</v>
      </c>
      <c r="E203" s="198" t="s">
        <v>761</v>
      </c>
      <c r="F203" s="197" t="s">
        <v>9</v>
      </c>
      <c r="G203" s="242">
        <v>25.14</v>
      </c>
      <c r="H203" s="242">
        <v>25.14</v>
      </c>
      <c r="I203" s="246">
        <v>1</v>
      </c>
    </row>
    <row r="204" spans="1:9" ht="32.25" customHeight="1" x14ac:dyDescent="0.2">
      <c r="A204" s="193"/>
      <c r="B204" s="200" t="s">
        <v>50</v>
      </c>
      <c r="C204" s="199">
        <v>1</v>
      </c>
      <c r="D204" s="199">
        <v>13</v>
      </c>
      <c r="E204" s="198" t="s">
        <v>761</v>
      </c>
      <c r="F204" s="197" t="s">
        <v>7</v>
      </c>
      <c r="G204" s="242">
        <v>7.5919999999999996</v>
      </c>
      <c r="H204" s="242">
        <v>7.59</v>
      </c>
      <c r="I204" s="246">
        <v>1</v>
      </c>
    </row>
    <row r="205" spans="1:9" ht="32.25" customHeight="1" x14ac:dyDescent="0.2">
      <c r="A205" s="193"/>
      <c r="B205" s="200" t="s">
        <v>138</v>
      </c>
      <c r="C205" s="199">
        <v>1</v>
      </c>
      <c r="D205" s="199">
        <v>13</v>
      </c>
      <c r="E205" s="198" t="s">
        <v>137</v>
      </c>
      <c r="F205" s="197">
        <v>0</v>
      </c>
      <c r="G205" s="242">
        <v>721.9</v>
      </c>
      <c r="H205" s="242">
        <v>255.82</v>
      </c>
      <c r="I205" s="246">
        <v>0.35436000000000001</v>
      </c>
    </row>
    <row r="206" spans="1:9" ht="12.75" customHeight="1" x14ac:dyDescent="0.2">
      <c r="A206" s="193"/>
      <c r="B206" s="200" t="s">
        <v>395</v>
      </c>
      <c r="C206" s="199">
        <v>1</v>
      </c>
      <c r="D206" s="199">
        <v>13</v>
      </c>
      <c r="E206" s="198" t="s">
        <v>14</v>
      </c>
      <c r="F206" s="197">
        <v>0</v>
      </c>
      <c r="G206" s="242">
        <v>721.9</v>
      </c>
      <c r="H206" s="242">
        <v>255.82</v>
      </c>
      <c r="I206" s="246">
        <v>0.35436000000000001</v>
      </c>
    </row>
    <row r="207" spans="1:9" ht="53.25" customHeight="1" x14ac:dyDescent="0.2">
      <c r="A207" s="193"/>
      <c r="B207" s="200" t="s">
        <v>35</v>
      </c>
      <c r="C207" s="199">
        <v>1</v>
      </c>
      <c r="D207" s="199">
        <v>13</v>
      </c>
      <c r="E207" s="198" t="s">
        <v>14</v>
      </c>
      <c r="F207" s="197" t="s">
        <v>34</v>
      </c>
      <c r="G207" s="242">
        <v>534.9</v>
      </c>
      <c r="H207" s="242">
        <v>255.82</v>
      </c>
      <c r="I207" s="246">
        <v>0.47825000000000001</v>
      </c>
    </row>
    <row r="208" spans="1:9" ht="21.75" customHeight="1" x14ac:dyDescent="0.2">
      <c r="A208" s="193"/>
      <c r="B208" s="200" t="s">
        <v>53</v>
      </c>
      <c r="C208" s="199">
        <v>1</v>
      </c>
      <c r="D208" s="199">
        <v>13</v>
      </c>
      <c r="E208" s="198" t="s">
        <v>14</v>
      </c>
      <c r="F208" s="197" t="s">
        <v>52</v>
      </c>
      <c r="G208" s="242">
        <v>534.9</v>
      </c>
      <c r="H208" s="242">
        <v>255.82</v>
      </c>
      <c r="I208" s="246">
        <v>0.47825000000000001</v>
      </c>
    </row>
    <row r="209" spans="1:9" ht="32.25" customHeight="1" x14ac:dyDescent="0.2">
      <c r="A209" s="193"/>
      <c r="B209" s="200" t="s">
        <v>51</v>
      </c>
      <c r="C209" s="199">
        <v>1</v>
      </c>
      <c r="D209" s="199">
        <v>13</v>
      </c>
      <c r="E209" s="198" t="s">
        <v>14</v>
      </c>
      <c r="F209" s="197" t="s">
        <v>9</v>
      </c>
      <c r="G209" s="242">
        <v>410.8</v>
      </c>
      <c r="H209" s="242">
        <v>196.48</v>
      </c>
      <c r="I209" s="246">
        <v>0.47827999999999998</v>
      </c>
    </row>
    <row r="210" spans="1:9" ht="32.25" customHeight="1" x14ac:dyDescent="0.2">
      <c r="A210" s="193"/>
      <c r="B210" s="200" t="s">
        <v>50</v>
      </c>
      <c r="C210" s="199">
        <v>1</v>
      </c>
      <c r="D210" s="199">
        <v>13</v>
      </c>
      <c r="E210" s="198" t="s">
        <v>14</v>
      </c>
      <c r="F210" s="197" t="s">
        <v>7</v>
      </c>
      <c r="G210" s="242">
        <v>124.1</v>
      </c>
      <c r="H210" s="242">
        <v>59.34</v>
      </c>
      <c r="I210" s="246">
        <v>0.47814000000000001</v>
      </c>
    </row>
    <row r="211" spans="1:9" ht="21.75" customHeight="1" x14ac:dyDescent="0.2">
      <c r="A211" s="193"/>
      <c r="B211" s="200" t="s">
        <v>27</v>
      </c>
      <c r="C211" s="199">
        <v>1</v>
      </c>
      <c r="D211" s="199">
        <v>13</v>
      </c>
      <c r="E211" s="198" t="s">
        <v>14</v>
      </c>
      <c r="F211" s="197" t="s">
        <v>26</v>
      </c>
      <c r="G211" s="242">
        <v>187</v>
      </c>
      <c r="H211" s="242">
        <v>0</v>
      </c>
      <c r="I211" s="246">
        <v>0</v>
      </c>
    </row>
    <row r="212" spans="1:9" ht="21.75" customHeight="1" x14ac:dyDescent="0.2">
      <c r="A212" s="193"/>
      <c r="B212" s="200" t="s">
        <v>25</v>
      </c>
      <c r="C212" s="199">
        <v>1</v>
      </c>
      <c r="D212" s="199">
        <v>13</v>
      </c>
      <c r="E212" s="198" t="s">
        <v>14</v>
      </c>
      <c r="F212" s="197" t="s">
        <v>24</v>
      </c>
      <c r="G212" s="242">
        <v>187</v>
      </c>
      <c r="H212" s="242">
        <v>0</v>
      </c>
      <c r="I212" s="246">
        <v>0</v>
      </c>
    </row>
    <row r="213" spans="1:9" ht="12.75" customHeight="1" x14ac:dyDescent="0.2">
      <c r="A213" s="193"/>
      <c r="B213" s="200" t="s">
        <v>23</v>
      </c>
      <c r="C213" s="199">
        <v>1</v>
      </c>
      <c r="D213" s="199">
        <v>13</v>
      </c>
      <c r="E213" s="198" t="s">
        <v>14</v>
      </c>
      <c r="F213" s="197" t="s">
        <v>22</v>
      </c>
      <c r="G213" s="242">
        <v>187</v>
      </c>
      <c r="H213" s="242">
        <v>0</v>
      </c>
      <c r="I213" s="246">
        <v>0</v>
      </c>
    </row>
    <row r="214" spans="1:9" ht="21.75" customHeight="1" x14ac:dyDescent="0.2">
      <c r="A214" s="193"/>
      <c r="B214" s="200" t="s">
        <v>394</v>
      </c>
      <c r="C214" s="199">
        <v>1</v>
      </c>
      <c r="D214" s="199">
        <v>13</v>
      </c>
      <c r="E214" s="198" t="s">
        <v>393</v>
      </c>
      <c r="F214" s="197">
        <v>0</v>
      </c>
      <c r="G214" s="242">
        <v>180</v>
      </c>
      <c r="H214" s="242">
        <v>79.97</v>
      </c>
      <c r="I214" s="246">
        <v>0.44428000000000001</v>
      </c>
    </row>
    <row r="215" spans="1:9" ht="32.25" customHeight="1" x14ac:dyDescent="0.2">
      <c r="A215" s="193"/>
      <c r="B215" s="200" t="s">
        <v>392</v>
      </c>
      <c r="C215" s="199">
        <v>1</v>
      </c>
      <c r="D215" s="199">
        <v>13</v>
      </c>
      <c r="E215" s="198" t="s">
        <v>391</v>
      </c>
      <c r="F215" s="197">
        <v>0</v>
      </c>
      <c r="G215" s="242">
        <v>180</v>
      </c>
      <c r="H215" s="242">
        <v>79.97</v>
      </c>
      <c r="I215" s="246">
        <v>0.44428000000000001</v>
      </c>
    </row>
    <row r="216" spans="1:9" ht="21.75" customHeight="1" x14ac:dyDescent="0.2">
      <c r="A216" s="193"/>
      <c r="B216" s="200" t="s">
        <v>27</v>
      </c>
      <c r="C216" s="199">
        <v>1</v>
      </c>
      <c r="D216" s="199">
        <v>13</v>
      </c>
      <c r="E216" s="198" t="s">
        <v>391</v>
      </c>
      <c r="F216" s="197" t="s">
        <v>26</v>
      </c>
      <c r="G216" s="242">
        <v>180</v>
      </c>
      <c r="H216" s="242">
        <v>79.97</v>
      </c>
      <c r="I216" s="246">
        <v>0.44428000000000001</v>
      </c>
    </row>
    <row r="217" spans="1:9" ht="21.75" customHeight="1" x14ac:dyDescent="0.2">
      <c r="A217" s="193"/>
      <c r="B217" s="200" t="s">
        <v>25</v>
      </c>
      <c r="C217" s="199">
        <v>1</v>
      </c>
      <c r="D217" s="199">
        <v>13</v>
      </c>
      <c r="E217" s="198" t="s">
        <v>391</v>
      </c>
      <c r="F217" s="197" t="s">
        <v>24</v>
      </c>
      <c r="G217" s="242">
        <v>180</v>
      </c>
      <c r="H217" s="242">
        <v>79.97</v>
      </c>
      <c r="I217" s="246">
        <v>0.44428000000000001</v>
      </c>
    </row>
    <row r="218" spans="1:9" ht="21.75" customHeight="1" x14ac:dyDescent="0.2">
      <c r="A218" s="193"/>
      <c r="B218" s="200" t="s">
        <v>41</v>
      </c>
      <c r="C218" s="199">
        <v>1</v>
      </c>
      <c r="D218" s="199">
        <v>13</v>
      </c>
      <c r="E218" s="198" t="s">
        <v>391</v>
      </c>
      <c r="F218" s="197" t="s">
        <v>40</v>
      </c>
      <c r="G218" s="242">
        <v>30</v>
      </c>
      <c r="H218" s="242">
        <v>30</v>
      </c>
      <c r="I218" s="246">
        <v>1</v>
      </c>
    </row>
    <row r="219" spans="1:9" ht="12.75" customHeight="1" x14ac:dyDescent="0.2">
      <c r="A219" s="193"/>
      <c r="B219" s="200" t="s">
        <v>23</v>
      </c>
      <c r="C219" s="199">
        <v>1</v>
      </c>
      <c r="D219" s="199">
        <v>13</v>
      </c>
      <c r="E219" s="198" t="s">
        <v>391</v>
      </c>
      <c r="F219" s="197" t="s">
        <v>22</v>
      </c>
      <c r="G219" s="242">
        <v>150</v>
      </c>
      <c r="H219" s="242">
        <v>49.97</v>
      </c>
      <c r="I219" s="246">
        <v>0.33313999999999999</v>
      </c>
    </row>
    <row r="220" spans="1:9" ht="12.75" customHeight="1" x14ac:dyDescent="0.2">
      <c r="A220" s="193"/>
      <c r="B220" s="200" t="s">
        <v>465</v>
      </c>
      <c r="C220" s="199">
        <v>1</v>
      </c>
      <c r="D220" s="199">
        <v>13</v>
      </c>
      <c r="E220" s="198" t="s">
        <v>464</v>
      </c>
      <c r="F220" s="197">
        <v>0</v>
      </c>
      <c r="G220" s="242">
        <v>9070</v>
      </c>
      <c r="H220" s="242">
        <v>0</v>
      </c>
      <c r="I220" s="246">
        <v>0</v>
      </c>
    </row>
    <row r="221" spans="1:9" ht="12.75" customHeight="1" x14ac:dyDescent="0.2">
      <c r="A221" s="193"/>
      <c r="B221" s="200" t="s">
        <v>463</v>
      </c>
      <c r="C221" s="199">
        <v>1</v>
      </c>
      <c r="D221" s="199">
        <v>13</v>
      </c>
      <c r="E221" s="198" t="s">
        <v>462</v>
      </c>
      <c r="F221" s="197">
        <v>0</v>
      </c>
      <c r="G221" s="242">
        <v>9070</v>
      </c>
      <c r="H221" s="242">
        <v>0</v>
      </c>
      <c r="I221" s="246">
        <v>0</v>
      </c>
    </row>
    <row r="222" spans="1:9" ht="12.75" customHeight="1" x14ac:dyDescent="0.2">
      <c r="A222" s="193"/>
      <c r="B222" s="200" t="s">
        <v>69</v>
      </c>
      <c r="C222" s="199">
        <v>1</v>
      </c>
      <c r="D222" s="199">
        <v>13</v>
      </c>
      <c r="E222" s="198" t="s">
        <v>462</v>
      </c>
      <c r="F222" s="197" t="s">
        <v>68</v>
      </c>
      <c r="G222" s="242">
        <v>9070</v>
      </c>
      <c r="H222" s="242">
        <v>0</v>
      </c>
      <c r="I222" s="246">
        <v>0</v>
      </c>
    </row>
    <row r="223" spans="1:9" ht="12.75" customHeight="1" x14ac:dyDescent="0.2">
      <c r="A223" s="193"/>
      <c r="B223" s="200" t="s">
        <v>399</v>
      </c>
      <c r="C223" s="199">
        <v>1</v>
      </c>
      <c r="D223" s="199">
        <v>13</v>
      </c>
      <c r="E223" s="198" t="s">
        <v>462</v>
      </c>
      <c r="F223" s="197" t="s">
        <v>397</v>
      </c>
      <c r="G223" s="242">
        <v>9070</v>
      </c>
      <c r="H223" s="242">
        <v>0</v>
      </c>
      <c r="I223" s="246">
        <v>0</v>
      </c>
    </row>
    <row r="224" spans="1:9" ht="21.75" customHeight="1" x14ac:dyDescent="0.2">
      <c r="A224" s="193"/>
      <c r="B224" s="200" t="s">
        <v>389</v>
      </c>
      <c r="C224" s="199">
        <v>1</v>
      </c>
      <c r="D224" s="199">
        <v>13</v>
      </c>
      <c r="E224" s="198" t="s">
        <v>390</v>
      </c>
      <c r="F224" s="197">
        <v>0</v>
      </c>
      <c r="G224" s="242">
        <v>301</v>
      </c>
      <c r="H224" s="242">
        <v>0</v>
      </c>
      <c r="I224" s="246">
        <v>0</v>
      </c>
    </row>
    <row r="225" spans="1:9" ht="21.75" customHeight="1" x14ac:dyDescent="0.2">
      <c r="A225" s="193"/>
      <c r="B225" s="200" t="s">
        <v>389</v>
      </c>
      <c r="C225" s="199">
        <v>1</v>
      </c>
      <c r="D225" s="199">
        <v>13</v>
      </c>
      <c r="E225" s="198" t="s">
        <v>388</v>
      </c>
      <c r="F225" s="197">
        <v>0</v>
      </c>
      <c r="G225" s="242">
        <v>301</v>
      </c>
      <c r="H225" s="242">
        <v>0</v>
      </c>
      <c r="I225" s="246">
        <v>0</v>
      </c>
    </row>
    <row r="226" spans="1:9" ht="21.75" customHeight="1" x14ac:dyDescent="0.2">
      <c r="A226" s="193"/>
      <c r="B226" s="200" t="s">
        <v>27</v>
      </c>
      <c r="C226" s="199">
        <v>1</v>
      </c>
      <c r="D226" s="199">
        <v>13</v>
      </c>
      <c r="E226" s="198" t="s">
        <v>388</v>
      </c>
      <c r="F226" s="197" t="s">
        <v>26</v>
      </c>
      <c r="G226" s="242">
        <v>301</v>
      </c>
      <c r="H226" s="242">
        <v>0</v>
      </c>
      <c r="I226" s="246">
        <v>0</v>
      </c>
    </row>
    <row r="227" spans="1:9" ht="21.75" customHeight="1" x14ac:dyDescent="0.2">
      <c r="A227" s="193"/>
      <c r="B227" s="200" t="s">
        <v>25</v>
      </c>
      <c r="C227" s="199">
        <v>1</v>
      </c>
      <c r="D227" s="199">
        <v>13</v>
      </c>
      <c r="E227" s="198" t="s">
        <v>388</v>
      </c>
      <c r="F227" s="197" t="s">
        <v>24</v>
      </c>
      <c r="G227" s="242">
        <v>301</v>
      </c>
      <c r="H227" s="242">
        <v>0</v>
      </c>
      <c r="I227" s="246">
        <v>0</v>
      </c>
    </row>
    <row r="228" spans="1:9" ht="12.75" customHeight="1" x14ac:dyDescent="0.2">
      <c r="A228" s="193"/>
      <c r="B228" s="200" t="s">
        <v>23</v>
      </c>
      <c r="C228" s="199">
        <v>1</v>
      </c>
      <c r="D228" s="199">
        <v>13</v>
      </c>
      <c r="E228" s="198" t="s">
        <v>388</v>
      </c>
      <c r="F228" s="197" t="s">
        <v>22</v>
      </c>
      <c r="G228" s="242">
        <v>301</v>
      </c>
      <c r="H228" s="242">
        <v>0</v>
      </c>
      <c r="I228" s="246">
        <v>0</v>
      </c>
    </row>
    <row r="229" spans="1:9" ht="21.75" customHeight="1" x14ac:dyDescent="0.2">
      <c r="A229" s="193"/>
      <c r="B229" s="200" t="s">
        <v>387</v>
      </c>
      <c r="C229" s="199">
        <v>1</v>
      </c>
      <c r="D229" s="199">
        <v>13</v>
      </c>
      <c r="E229" s="198" t="s">
        <v>386</v>
      </c>
      <c r="F229" s="197">
        <v>0</v>
      </c>
      <c r="G229" s="242">
        <v>5656.8</v>
      </c>
      <c r="H229" s="242">
        <v>3153.02</v>
      </c>
      <c r="I229" s="246">
        <v>0.55739000000000005</v>
      </c>
    </row>
    <row r="230" spans="1:9" ht="21.75" customHeight="1" x14ac:dyDescent="0.2">
      <c r="A230" s="193"/>
      <c r="B230" s="200" t="s">
        <v>385</v>
      </c>
      <c r="C230" s="199">
        <v>1</v>
      </c>
      <c r="D230" s="199">
        <v>13</v>
      </c>
      <c r="E230" s="198" t="s">
        <v>384</v>
      </c>
      <c r="F230" s="197">
        <v>0</v>
      </c>
      <c r="G230" s="242">
        <v>5656.8</v>
      </c>
      <c r="H230" s="242">
        <v>3153.02</v>
      </c>
      <c r="I230" s="246">
        <v>0.55739000000000005</v>
      </c>
    </row>
    <row r="231" spans="1:9" ht="21.75" customHeight="1" x14ac:dyDescent="0.2">
      <c r="A231" s="193"/>
      <c r="B231" s="200" t="s">
        <v>54</v>
      </c>
      <c r="C231" s="199">
        <v>1</v>
      </c>
      <c r="D231" s="199">
        <v>13</v>
      </c>
      <c r="E231" s="198" t="s">
        <v>13</v>
      </c>
      <c r="F231" s="197">
        <v>0</v>
      </c>
      <c r="G231" s="242">
        <v>5656.8</v>
      </c>
      <c r="H231" s="242">
        <v>3153.02</v>
      </c>
      <c r="I231" s="246">
        <v>0.55739000000000005</v>
      </c>
    </row>
    <row r="232" spans="1:9" ht="53.25" customHeight="1" x14ac:dyDescent="0.2">
      <c r="A232" s="193"/>
      <c r="B232" s="200" t="s">
        <v>35</v>
      </c>
      <c r="C232" s="199">
        <v>1</v>
      </c>
      <c r="D232" s="199">
        <v>13</v>
      </c>
      <c r="E232" s="198" t="s">
        <v>13</v>
      </c>
      <c r="F232" s="197" t="s">
        <v>34</v>
      </c>
      <c r="G232" s="242">
        <v>5656.8</v>
      </c>
      <c r="H232" s="242">
        <v>3153.02</v>
      </c>
      <c r="I232" s="246">
        <v>0.55739000000000005</v>
      </c>
    </row>
    <row r="233" spans="1:9" ht="21.75" customHeight="1" x14ac:dyDescent="0.2">
      <c r="A233" s="193"/>
      <c r="B233" s="200" t="s">
        <v>53</v>
      </c>
      <c r="C233" s="199">
        <v>1</v>
      </c>
      <c r="D233" s="199">
        <v>13</v>
      </c>
      <c r="E233" s="198" t="s">
        <v>13</v>
      </c>
      <c r="F233" s="197" t="s">
        <v>52</v>
      </c>
      <c r="G233" s="242">
        <v>5656.8</v>
      </c>
      <c r="H233" s="242">
        <v>3153.02</v>
      </c>
      <c r="I233" s="246">
        <v>0.55739000000000005</v>
      </c>
    </row>
    <row r="234" spans="1:9" ht="32.25" customHeight="1" x14ac:dyDescent="0.2">
      <c r="A234" s="193"/>
      <c r="B234" s="200" t="s">
        <v>51</v>
      </c>
      <c r="C234" s="199">
        <v>1</v>
      </c>
      <c r="D234" s="199">
        <v>13</v>
      </c>
      <c r="E234" s="198" t="s">
        <v>13</v>
      </c>
      <c r="F234" s="197" t="s">
        <v>9</v>
      </c>
      <c r="G234" s="242">
        <v>4344.7</v>
      </c>
      <c r="H234" s="242">
        <v>2515.04</v>
      </c>
      <c r="I234" s="246">
        <v>0.57887999999999995</v>
      </c>
    </row>
    <row r="235" spans="1:9" ht="32.25" customHeight="1" x14ac:dyDescent="0.2">
      <c r="A235" s="193"/>
      <c r="B235" s="200" t="s">
        <v>50</v>
      </c>
      <c r="C235" s="199">
        <v>1</v>
      </c>
      <c r="D235" s="199">
        <v>13</v>
      </c>
      <c r="E235" s="198" t="s">
        <v>13</v>
      </c>
      <c r="F235" s="197" t="s">
        <v>7</v>
      </c>
      <c r="G235" s="242">
        <v>1312.1</v>
      </c>
      <c r="H235" s="242">
        <v>637.98</v>
      </c>
      <c r="I235" s="246">
        <v>0.48621999999999999</v>
      </c>
    </row>
    <row r="236" spans="1:9" ht="21.75" customHeight="1" x14ac:dyDescent="0.2">
      <c r="A236" s="193"/>
      <c r="B236" s="200" t="s">
        <v>426</v>
      </c>
      <c r="C236" s="199">
        <v>1</v>
      </c>
      <c r="D236" s="199">
        <v>13</v>
      </c>
      <c r="E236" s="198" t="s">
        <v>425</v>
      </c>
      <c r="F236" s="197">
        <v>0</v>
      </c>
      <c r="G236" s="242">
        <v>10</v>
      </c>
      <c r="H236" s="242">
        <v>0</v>
      </c>
      <c r="I236" s="246">
        <v>0</v>
      </c>
    </row>
    <row r="237" spans="1:9" ht="42.75" customHeight="1" x14ac:dyDescent="0.2">
      <c r="A237" s="193"/>
      <c r="B237" s="200" t="s">
        <v>461</v>
      </c>
      <c r="C237" s="199">
        <v>1</v>
      </c>
      <c r="D237" s="199">
        <v>13</v>
      </c>
      <c r="E237" s="198" t="s">
        <v>460</v>
      </c>
      <c r="F237" s="197">
        <v>0</v>
      </c>
      <c r="G237" s="242">
        <v>10</v>
      </c>
      <c r="H237" s="242">
        <v>0</v>
      </c>
      <c r="I237" s="246">
        <v>0</v>
      </c>
    </row>
    <row r="238" spans="1:9" ht="12.75" customHeight="1" x14ac:dyDescent="0.2">
      <c r="A238" s="193"/>
      <c r="B238" s="200" t="s">
        <v>347</v>
      </c>
      <c r="C238" s="199">
        <v>1</v>
      </c>
      <c r="D238" s="199">
        <v>13</v>
      </c>
      <c r="E238" s="198" t="s">
        <v>460</v>
      </c>
      <c r="F238" s="197" t="s">
        <v>346</v>
      </c>
      <c r="G238" s="242">
        <v>10</v>
      </c>
      <c r="H238" s="242">
        <v>0</v>
      </c>
      <c r="I238" s="246">
        <v>0</v>
      </c>
    </row>
    <row r="239" spans="1:9" ht="12.75" customHeight="1" x14ac:dyDescent="0.2">
      <c r="A239" s="193"/>
      <c r="B239" s="200" t="s">
        <v>452</v>
      </c>
      <c r="C239" s="199">
        <v>1</v>
      </c>
      <c r="D239" s="199">
        <v>13</v>
      </c>
      <c r="E239" s="198" t="s">
        <v>460</v>
      </c>
      <c r="F239" s="197" t="s">
        <v>450</v>
      </c>
      <c r="G239" s="242">
        <v>10</v>
      </c>
      <c r="H239" s="242">
        <v>0</v>
      </c>
      <c r="I239" s="246">
        <v>0</v>
      </c>
    </row>
    <row r="240" spans="1:9" ht="12.75" customHeight="1" x14ac:dyDescent="0.2">
      <c r="A240" s="193"/>
      <c r="B240" s="208" t="s">
        <v>459</v>
      </c>
      <c r="C240" s="207">
        <v>2</v>
      </c>
      <c r="D240" s="207">
        <v>0</v>
      </c>
      <c r="E240" s="206">
        <v>0</v>
      </c>
      <c r="F240" s="205">
        <v>0</v>
      </c>
      <c r="G240" s="240">
        <v>1377.5</v>
      </c>
      <c r="H240" s="240">
        <v>688.75</v>
      </c>
      <c r="I240" s="244">
        <v>0.5</v>
      </c>
    </row>
    <row r="241" spans="1:9" ht="12.75" customHeight="1" x14ac:dyDescent="0.2">
      <c r="A241" s="193"/>
      <c r="B241" s="204" t="s">
        <v>458</v>
      </c>
      <c r="C241" s="203">
        <v>2</v>
      </c>
      <c r="D241" s="203">
        <v>3</v>
      </c>
      <c r="E241" s="202">
        <v>0</v>
      </c>
      <c r="F241" s="201">
        <v>0</v>
      </c>
      <c r="G241" s="241">
        <v>1377.5</v>
      </c>
      <c r="H241" s="241">
        <v>688.75</v>
      </c>
      <c r="I241" s="245">
        <v>0.5</v>
      </c>
    </row>
    <row r="242" spans="1:9" ht="21.75" customHeight="1" x14ac:dyDescent="0.2">
      <c r="A242" s="193"/>
      <c r="B242" s="200" t="s">
        <v>457</v>
      </c>
      <c r="C242" s="199">
        <v>2</v>
      </c>
      <c r="D242" s="199">
        <v>3</v>
      </c>
      <c r="E242" s="198" t="s">
        <v>456</v>
      </c>
      <c r="F242" s="197">
        <v>0</v>
      </c>
      <c r="G242" s="242">
        <v>1377.5</v>
      </c>
      <c r="H242" s="242">
        <v>688.75</v>
      </c>
      <c r="I242" s="246">
        <v>0.5</v>
      </c>
    </row>
    <row r="243" spans="1:9" ht="21.75" customHeight="1" x14ac:dyDescent="0.2">
      <c r="A243" s="193"/>
      <c r="B243" s="200" t="s">
        <v>455</v>
      </c>
      <c r="C243" s="199">
        <v>2</v>
      </c>
      <c r="D243" s="199">
        <v>3</v>
      </c>
      <c r="E243" s="198" t="s">
        <v>454</v>
      </c>
      <c r="F243" s="197">
        <v>0</v>
      </c>
      <c r="G243" s="242">
        <v>1377.5</v>
      </c>
      <c r="H243" s="242">
        <v>688.75</v>
      </c>
      <c r="I243" s="246">
        <v>0.5</v>
      </c>
    </row>
    <row r="244" spans="1:9" ht="12.75" customHeight="1" x14ac:dyDescent="0.2">
      <c r="A244" s="193"/>
      <c r="B244" s="200" t="s">
        <v>347</v>
      </c>
      <c r="C244" s="199">
        <v>2</v>
      </c>
      <c r="D244" s="199">
        <v>3</v>
      </c>
      <c r="E244" s="198" t="s">
        <v>454</v>
      </c>
      <c r="F244" s="197" t="s">
        <v>346</v>
      </c>
      <c r="G244" s="242">
        <v>1377.5</v>
      </c>
      <c r="H244" s="242">
        <v>688.75</v>
      </c>
      <c r="I244" s="246">
        <v>0.5</v>
      </c>
    </row>
    <row r="245" spans="1:9" ht="12.75" customHeight="1" x14ac:dyDescent="0.2">
      <c r="A245" s="193"/>
      <c r="B245" s="200" t="s">
        <v>452</v>
      </c>
      <c r="C245" s="199">
        <v>2</v>
      </c>
      <c r="D245" s="199">
        <v>3</v>
      </c>
      <c r="E245" s="198" t="s">
        <v>454</v>
      </c>
      <c r="F245" s="197" t="s">
        <v>450</v>
      </c>
      <c r="G245" s="242">
        <v>1377.5</v>
      </c>
      <c r="H245" s="242">
        <v>688.75</v>
      </c>
      <c r="I245" s="246">
        <v>0.5</v>
      </c>
    </row>
    <row r="246" spans="1:9" ht="23.25" customHeight="1" x14ac:dyDescent="0.2">
      <c r="A246" s="193"/>
      <c r="B246" s="208" t="s">
        <v>383</v>
      </c>
      <c r="C246" s="207">
        <v>3</v>
      </c>
      <c r="D246" s="207">
        <v>0</v>
      </c>
      <c r="E246" s="206">
        <v>0</v>
      </c>
      <c r="F246" s="205">
        <v>0</v>
      </c>
      <c r="G246" s="240">
        <v>2530.8000000000002</v>
      </c>
      <c r="H246" s="240">
        <v>1385.37</v>
      </c>
      <c r="I246" s="244">
        <v>0.5474</v>
      </c>
    </row>
    <row r="247" spans="1:9" ht="30" customHeight="1" x14ac:dyDescent="0.2">
      <c r="A247" s="193"/>
      <c r="B247" s="204" t="s">
        <v>382</v>
      </c>
      <c r="C247" s="203">
        <v>3</v>
      </c>
      <c r="D247" s="203">
        <v>10</v>
      </c>
      <c r="E247" s="202">
        <v>0</v>
      </c>
      <c r="F247" s="201">
        <v>0</v>
      </c>
      <c r="G247" s="241">
        <v>2430.8000000000002</v>
      </c>
      <c r="H247" s="241">
        <v>1385.37</v>
      </c>
      <c r="I247" s="245">
        <v>0.56991999999999998</v>
      </c>
    </row>
    <row r="248" spans="1:9" ht="53.25" customHeight="1" x14ac:dyDescent="0.2">
      <c r="A248" s="193"/>
      <c r="B248" s="200" t="s">
        <v>379</v>
      </c>
      <c r="C248" s="199">
        <v>3</v>
      </c>
      <c r="D248" s="199">
        <v>10</v>
      </c>
      <c r="E248" s="198" t="s">
        <v>378</v>
      </c>
      <c r="F248" s="197">
        <v>0</v>
      </c>
      <c r="G248" s="242">
        <v>562</v>
      </c>
      <c r="H248" s="242">
        <v>107.55</v>
      </c>
      <c r="I248" s="246">
        <v>0.19137000000000001</v>
      </c>
    </row>
    <row r="249" spans="1:9" ht="63.75" customHeight="1" x14ac:dyDescent="0.2">
      <c r="A249" s="193"/>
      <c r="B249" s="200" t="s">
        <v>381</v>
      </c>
      <c r="C249" s="199">
        <v>3</v>
      </c>
      <c r="D249" s="199">
        <v>10</v>
      </c>
      <c r="E249" s="198" t="s">
        <v>380</v>
      </c>
      <c r="F249" s="197">
        <v>0</v>
      </c>
      <c r="G249" s="242">
        <v>562</v>
      </c>
      <c r="H249" s="242">
        <v>107.55</v>
      </c>
      <c r="I249" s="246">
        <v>0.19137000000000001</v>
      </c>
    </row>
    <row r="250" spans="1:9" ht="21.75" customHeight="1" x14ac:dyDescent="0.2">
      <c r="A250" s="193"/>
      <c r="B250" s="200" t="s">
        <v>27</v>
      </c>
      <c r="C250" s="199">
        <v>3</v>
      </c>
      <c r="D250" s="199">
        <v>10</v>
      </c>
      <c r="E250" s="198" t="s">
        <v>380</v>
      </c>
      <c r="F250" s="197" t="s">
        <v>26</v>
      </c>
      <c r="G250" s="242">
        <v>562</v>
      </c>
      <c r="H250" s="242">
        <v>107.55</v>
      </c>
      <c r="I250" s="246">
        <v>0.19137000000000001</v>
      </c>
    </row>
    <row r="251" spans="1:9" ht="21.75" customHeight="1" x14ac:dyDescent="0.2">
      <c r="A251" s="193"/>
      <c r="B251" s="200" t="s">
        <v>25</v>
      </c>
      <c r="C251" s="199">
        <v>3</v>
      </c>
      <c r="D251" s="199">
        <v>10</v>
      </c>
      <c r="E251" s="198" t="s">
        <v>380</v>
      </c>
      <c r="F251" s="197" t="s">
        <v>24</v>
      </c>
      <c r="G251" s="242">
        <v>562</v>
      </c>
      <c r="H251" s="242">
        <v>107.55</v>
      </c>
      <c r="I251" s="246">
        <v>0.19137000000000001</v>
      </c>
    </row>
    <row r="252" spans="1:9" ht="21.75" customHeight="1" x14ac:dyDescent="0.2">
      <c r="A252" s="193"/>
      <c r="B252" s="200" t="s">
        <v>41</v>
      </c>
      <c r="C252" s="199">
        <v>3</v>
      </c>
      <c r="D252" s="199">
        <v>10</v>
      </c>
      <c r="E252" s="198" t="s">
        <v>380</v>
      </c>
      <c r="F252" s="197" t="s">
        <v>40</v>
      </c>
      <c r="G252" s="242">
        <v>337</v>
      </c>
      <c r="H252" s="242">
        <v>32.549999999999997</v>
      </c>
      <c r="I252" s="246">
        <v>9.6589999999999995E-2</v>
      </c>
    </row>
    <row r="253" spans="1:9" ht="12.75" customHeight="1" x14ac:dyDescent="0.2">
      <c r="A253" s="193"/>
      <c r="B253" s="200" t="s">
        <v>23</v>
      </c>
      <c r="C253" s="199">
        <v>3</v>
      </c>
      <c r="D253" s="199">
        <v>10</v>
      </c>
      <c r="E253" s="198" t="s">
        <v>380</v>
      </c>
      <c r="F253" s="197" t="s">
        <v>22</v>
      </c>
      <c r="G253" s="242">
        <v>225</v>
      </c>
      <c r="H253" s="242">
        <v>75</v>
      </c>
      <c r="I253" s="246">
        <v>0.33333000000000002</v>
      </c>
    </row>
    <row r="254" spans="1:9" ht="53.25" customHeight="1" x14ac:dyDescent="0.2">
      <c r="A254" s="193"/>
      <c r="B254" s="200" t="s">
        <v>379</v>
      </c>
      <c r="C254" s="199">
        <v>3</v>
      </c>
      <c r="D254" s="199">
        <v>10</v>
      </c>
      <c r="E254" s="198" t="s">
        <v>378</v>
      </c>
      <c r="F254" s="197">
        <v>0</v>
      </c>
      <c r="G254" s="242">
        <v>1868.8</v>
      </c>
      <c r="H254" s="242">
        <v>1277.82</v>
      </c>
      <c r="I254" s="246">
        <v>0.68376000000000003</v>
      </c>
    </row>
    <row r="255" spans="1:9" ht="12.75" customHeight="1" x14ac:dyDescent="0.2">
      <c r="A255" s="193"/>
      <c r="B255" s="200" t="s">
        <v>377</v>
      </c>
      <c r="C255" s="199">
        <v>3</v>
      </c>
      <c r="D255" s="199">
        <v>10</v>
      </c>
      <c r="E255" s="198" t="s">
        <v>376</v>
      </c>
      <c r="F255" s="197">
        <v>0</v>
      </c>
      <c r="G255" s="242">
        <v>1868.8</v>
      </c>
      <c r="H255" s="242">
        <v>1277.82</v>
      </c>
      <c r="I255" s="246">
        <v>0.68376000000000003</v>
      </c>
    </row>
    <row r="256" spans="1:9" ht="21.75" customHeight="1" x14ac:dyDescent="0.2">
      <c r="A256" s="193"/>
      <c r="B256" s="200" t="s">
        <v>60</v>
      </c>
      <c r="C256" s="199">
        <v>3</v>
      </c>
      <c r="D256" s="199">
        <v>10</v>
      </c>
      <c r="E256" s="198" t="s">
        <v>11</v>
      </c>
      <c r="F256" s="197">
        <v>0</v>
      </c>
      <c r="G256" s="242">
        <v>1868.8</v>
      </c>
      <c r="H256" s="242">
        <v>1277.82</v>
      </c>
      <c r="I256" s="246">
        <v>0.68376000000000003</v>
      </c>
    </row>
    <row r="257" spans="1:9" ht="53.25" customHeight="1" x14ac:dyDescent="0.2">
      <c r="A257" s="193"/>
      <c r="B257" s="200" t="s">
        <v>35</v>
      </c>
      <c r="C257" s="199">
        <v>3</v>
      </c>
      <c r="D257" s="199">
        <v>10</v>
      </c>
      <c r="E257" s="198" t="s">
        <v>11</v>
      </c>
      <c r="F257" s="197" t="s">
        <v>34</v>
      </c>
      <c r="G257" s="242">
        <v>1868.8</v>
      </c>
      <c r="H257" s="242">
        <v>1277.82</v>
      </c>
      <c r="I257" s="246">
        <v>0.68376000000000003</v>
      </c>
    </row>
    <row r="258" spans="1:9" ht="12.75" customHeight="1" x14ac:dyDescent="0.2">
      <c r="A258" s="193"/>
      <c r="B258" s="200" t="s">
        <v>33</v>
      </c>
      <c r="C258" s="199">
        <v>3</v>
      </c>
      <c r="D258" s="199">
        <v>10</v>
      </c>
      <c r="E258" s="198" t="s">
        <v>11</v>
      </c>
      <c r="F258" s="197" t="s">
        <v>32</v>
      </c>
      <c r="G258" s="242">
        <v>1868.8</v>
      </c>
      <c r="H258" s="242">
        <v>1277.82</v>
      </c>
      <c r="I258" s="246">
        <v>0.68376000000000003</v>
      </c>
    </row>
    <row r="259" spans="1:9" ht="12.75" customHeight="1" x14ac:dyDescent="0.2">
      <c r="A259" s="193"/>
      <c r="B259" s="200" t="s">
        <v>31</v>
      </c>
      <c r="C259" s="199">
        <v>3</v>
      </c>
      <c r="D259" s="199">
        <v>10</v>
      </c>
      <c r="E259" s="198" t="s">
        <v>11</v>
      </c>
      <c r="F259" s="197" t="s">
        <v>12</v>
      </c>
      <c r="G259" s="242">
        <v>1435.3</v>
      </c>
      <c r="H259" s="242">
        <v>1012.3</v>
      </c>
      <c r="I259" s="246">
        <v>0.70528999999999997</v>
      </c>
    </row>
    <row r="260" spans="1:9" ht="32.25" customHeight="1" x14ac:dyDescent="0.2">
      <c r="A260" s="193"/>
      <c r="B260" s="200" t="s">
        <v>30</v>
      </c>
      <c r="C260" s="199">
        <v>3</v>
      </c>
      <c r="D260" s="199">
        <v>10</v>
      </c>
      <c r="E260" s="198" t="s">
        <v>11</v>
      </c>
      <c r="F260" s="197" t="s">
        <v>10</v>
      </c>
      <c r="G260" s="242">
        <v>433.5</v>
      </c>
      <c r="H260" s="242">
        <v>265.52</v>
      </c>
      <c r="I260" s="246">
        <v>0.61250000000000004</v>
      </c>
    </row>
    <row r="261" spans="1:9" ht="30" customHeight="1" x14ac:dyDescent="0.2">
      <c r="A261" s="193"/>
      <c r="B261" s="204" t="s">
        <v>375</v>
      </c>
      <c r="C261" s="203">
        <v>3</v>
      </c>
      <c r="D261" s="203">
        <v>14</v>
      </c>
      <c r="E261" s="202">
        <v>0</v>
      </c>
      <c r="F261" s="201">
        <v>0</v>
      </c>
      <c r="G261" s="241">
        <v>100</v>
      </c>
      <c r="H261" s="241">
        <v>0</v>
      </c>
      <c r="I261" s="245">
        <v>0</v>
      </c>
    </row>
    <row r="262" spans="1:9" ht="32.25" customHeight="1" x14ac:dyDescent="0.2">
      <c r="A262" s="193"/>
      <c r="B262" s="200" t="s">
        <v>138</v>
      </c>
      <c r="C262" s="199">
        <v>3</v>
      </c>
      <c r="D262" s="199">
        <v>14</v>
      </c>
      <c r="E262" s="198" t="s">
        <v>137</v>
      </c>
      <c r="F262" s="197">
        <v>0</v>
      </c>
      <c r="G262" s="242">
        <v>100</v>
      </c>
      <c r="H262" s="242">
        <v>0</v>
      </c>
      <c r="I262" s="246">
        <v>0</v>
      </c>
    </row>
    <row r="263" spans="1:9" ht="32.25" customHeight="1" x14ac:dyDescent="0.2">
      <c r="A263" s="193"/>
      <c r="B263" s="200" t="s">
        <v>136</v>
      </c>
      <c r="C263" s="199">
        <v>3</v>
      </c>
      <c r="D263" s="199">
        <v>14</v>
      </c>
      <c r="E263" s="198" t="s">
        <v>132</v>
      </c>
      <c r="F263" s="197">
        <v>0</v>
      </c>
      <c r="G263" s="242">
        <v>100</v>
      </c>
      <c r="H263" s="242">
        <v>0</v>
      </c>
      <c r="I263" s="246">
        <v>0</v>
      </c>
    </row>
    <row r="264" spans="1:9" ht="21.75" customHeight="1" x14ac:dyDescent="0.2">
      <c r="A264" s="193"/>
      <c r="B264" s="200" t="s">
        <v>27</v>
      </c>
      <c r="C264" s="199">
        <v>3</v>
      </c>
      <c r="D264" s="199">
        <v>14</v>
      </c>
      <c r="E264" s="198" t="s">
        <v>132</v>
      </c>
      <c r="F264" s="197" t="s">
        <v>26</v>
      </c>
      <c r="G264" s="242">
        <v>100</v>
      </c>
      <c r="H264" s="242">
        <v>0</v>
      </c>
      <c r="I264" s="246">
        <v>0</v>
      </c>
    </row>
    <row r="265" spans="1:9" ht="21.75" customHeight="1" x14ac:dyDescent="0.2">
      <c r="A265" s="193"/>
      <c r="B265" s="200" t="s">
        <v>25</v>
      </c>
      <c r="C265" s="199">
        <v>3</v>
      </c>
      <c r="D265" s="199">
        <v>14</v>
      </c>
      <c r="E265" s="198" t="s">
        <v>132</v>
      </c>
      <c r="F265" s="197" t="s">
        <v>24</v>
      </c>
      <c r="G265" s="242">
        <v>100</v>
      </c>
      <c r="H265" s="242">
        <v>0</v>
      </c>
      <c r="I265" s="246">
        <v>0</v>
      </c>
    </row>
    <row r="266" spans="1:9" ht="21.75" customHeight="1" x14ac:dyDescent="0.2">
      <c r="A266" s="193"/>
      <c r="B266" s="200" t="s">
        <v>41</v>
      </c>
      <c r="C266" s="199">
        <v>3</v>
      </c>
      <c r="D266" s="199">
        <v>14</v>
      </c>
      <c r="E266" s="198" t="s">
        <v>132</v>
      </c>
      <c r="F266" s="197" t="s">
        <v>40</v>
      </c>
      <c r="G266" s="242">
        <v>50</v>
      </c>
      <c r="H266" s="242">
        <v>0</v>
      </c>
      <c r="I266" s="246">
        <v>0</v>
      </c>
    </row>
    <row r="267" spans="1:9" ht="12.75" customHeight="1" x14ac:dyDescent="0.2">
      <c r="A267" s="193"/>
      <c r="B267" s="200" t="s">
        <v>23</v>
      </c>
      <c r="C267" s="199">
        <v>3</v>
      </c>
      <c r="D267" s="199">
        <v>14</v>
      </c>
      <c r="E267" s="198" t="s">
        <v>132</v>
      </c>
      <c r="F267" s="197" t="s">
        <v>22</v>
      </c>
      <c r="G267" s="242">
        <v>50</v>
      </c>
      <c r="H267" s="242">
        <v>0</v>
      </c>
      <c r="I267" s="246">
        <v>0</v>
      </c>
    </row>
    <row r="268" spans="1:9" ht="12.75" customHeight="1" x14ac:dyDescent="0.2">
      <c r="A268" s="193"/>
      <c r="B268" s="208" t="s">
        <v>177</v>
      </c>
      <c r="C268" s="207">
        <v>4</v>
      </c>
      <c r="D268" s="207">
        <v>0</v>
      </c>
      <c r="E268" s="206">
        <v>0</v>
      </c>
      <c r="F268" s="205">
        <v>0</v>
      </c>
      <c r="G268" s="240">
        <v>26397.214</v>
      </c>
      <c r="H268" s="240">
        <v>6573.31</v>
      </c>
      <c r="I268" s="244">
        <v>0.24901999999999999</v>
      </c>
    </row>
    <row r="269" spans="1:9" ht="12.75" customHeight="1" x14ac:dyDescent="0.2">
      <c r="A269" s="193"/>
      <c r="B269" s="204" t="s">
        <v>374</v>
      </c>
      <c r="C269" s="203">
        <v>4</v>
      </c>
      <c r="D269" s="203">
        <v>1</v>
      </c>
      <c r="E269" s="202">
        <v>0</v>
      </c>
      <c r="F269" s="201">
        <v>0</v>
      </c>
      <c r="G269" s="241">
        <v>170</v>
      </c>
      <c r="H269" s="241">
        <v>9</v>
      </c>
      <c r="I269" s="245">
        <v>5.2940000000000001E-2</v>
      </c>
    </row>
    <row r="270" spans="1:9" ht="21.75" customHeight="1" x14ac:dyDescent="0.2">
      <c r="A270" s="193"/>
      <c r="B270" s="200" t="s">
        <v>356</v>
      </c>
      <c r="C270" s="199">
        <v>4</v>
      </c>
      <c r="D270" s="199">
        <v>1</v>
      </c>
      <c r="E270" s="198" t="s">
        <v>355</v>
      </c>
      <c r="F270" s="197">
        <v>0</v>
      </c>
      <c r="G270" s="242">
        <v>30</v>
      </c>
      <c r="H270" s="242">
        <v>9</v>
      </c>
      <c r="I270" s="246">
        <v>0.3</v>
      </c>
    </row>
    <row r="271" spans="1:9" ht="21.75" customHeight="1" x14ac:dyDescent="0.2">
      <c r="A271" s="193"/>
      <c r="B271" s="200" t="s">
        <v>373</v>
      </c>
      <c r="C271" s="199">
        <v>4</v>
      </c>
      <c r="D271" s="199">
        <v>1</v>
      </c>
      <c r="E271" s="198" t="s">
        <v>372</v>
      </c>
      <c r="F271" s="197">
        <v>0</v>
      </c>
      <c r="G271" s="242">
        <v>30</v>
      </c>
      <c r="H271" s="242">
        <v>9</v>
      </c>
      <c r="I271" s="246">
        <v>0.3</v>
      </c>
    </row>
    <row r="272" spans="1:9" ht="21.75" customHeight="1" x14ac:dyDescent="0.2">
      <c r="A272" s="193"/>
      <c r="B272" s="200" t="s">
        <v>371</v>
      </c>
      <c r="C272" s="199">
        <v>4</v>
      </c>
      <c r="D272" s="199">
        <v>1</v>
      </c>
      <c r="E272" s="198" t="s">
        <v>370</v>
      </c>
      <c r="F272" s="197">
        <v>0</v>
      </c>
      <c r="G272" s="242">
        <v>30</v>
      </c>
      <c r="H272" s="242">
        <v>9</v>
      </c>
      <c r="I272" s="246">
        <v>0.3</v>
      </c>
    </row>
    <row r="273" spans="1:9" ht="21.75" customHeight="1" x14ac:dyDescent="0.2">
      <c r="A273" s="193"/>
      <c r="B273" s="200" t="s">
        <v>27</v>
      </c>
      <c r="C273" s="199">
        <v>4</v>
      </c>
      <c r="D273" s="199">
        <v>1</v>
      </c>
      <c r="E273" s="198" t="s">
        <v>370</v>
      </c>
      <c r="F273" s="197" t="s">
        <v>26</v>
      </c>
      <c r="G273" s="242">
        <v>30</v>
      </c>
      <c r="H273" s="242">
        <v>9</v>
      </c>
      <c r="I273" s="246">
        <v>0.3</v>
      </c>
    </row>
    <row r="274" spans="1:9" ht="21.75" customHeight="1" x14ac:dyDescent="0.2">
      <c r="A274" s="193"/>
      <c r="B274" s="200" t="s">
        <v>25</v>
      </c>
      <c r="C274" s="199">
        <v>4</v>
      </c>
      <c r="D274" s="199">
        <v>1</v>
      </c>
      <c r="E274" s="198" t="s">
        <v>370</v>
      </c>
      <c r="F274" s="197" t="s">
        <v>24</v>
      </c>
      <c r="G274" s="242">
        <v>30</v>
      </c>
      <c r="H274" s="242">
        <v>9</v>
      </c>
      <c r="I274" s="246">
        <v>0.3</v>
      </c>
    </row>
    <row r="275" spans="1:9" ht="12.75" customHeight="1" x14ac:dyDescent="0.2">
      <c r="A275" s="193"/>
      <c r="B275" s="200" t="s">
        <v>23</v>
      </c>
      <c r="C275" s="199">
        <v>4</v>
      </c>
      <c r="D275" s="199">
        <v>1</v>
      </c>
      <c r="E275" s="198" t="s">
        <v>370</v>
      </c>
      <c r="F275" s="197" t="s">
        <v>22</v>
      </c>
      <c r="G275" s="242">
        <v>30</v>
      </c>
      <c r="H275" s="242">
        <v>9</v>
      </c>
      <c r="I275" s="246">
        <v>0.3</v>
      </c>
    </row>
    <row r="276" spans="1:9" ht="21.75" customHeight="1" x14ac:dyDescent="0.2">
      <c r="A276" s="193"/>
      <c r="B276" s="200" t="s">
        <v>356</v>
      </c>
      <c r="C276" s="199">
        <v>4</v>
      </c>
      <c r="D276" s="199">
        <v>1</v>
      </c>
      <c r="E276" s="198" t="s">
        <v>355</v>
      </c>
      <c r="F276" s="197">
        <v>0</v>
      </c>
      <c r="G276" s="242">
        <v>140</v>
      </c>
      <c r="H276" s="242">
        <v>0</v>
      </c>
      <c r="I276" s="246">
        <v>0</v>
      </c>
    </row>
    <row r="277" spans="1:9" ht="21.75" customHeight="1" x14ac:dyDescent="0.2">
      <c r="A277" s="193"/>
      <c r="B277" s="200" t="s">
        <v>369</v>
      </c>
      <c r="C277" s="199">
        <v>4</v>
      </c>
      <c r="D277" s="199">
        <v>1</v>
      </c>
      <c r="E277" s="198" t="s">
        <v>368</v>
      </c>
      <c r="F277" s="197">
        <v>0</v>
      </c>
      <c r="G277" s="242">
        <v>140</v>
      </c>
      <c r="H277" s="242">
        <v>0</v>
      </c>
      <c r="I277" s="246">
        <v>0</v>
      </c>
    </row>
    <row r="278" spans="1:9" ht="32.25" customHeight="1" x14ac:dyDescent="0.2">
      <c r="A278" s="193"/>
      <c r="B278" s="200" t="s">
        <v>367</v>
      </c>
      <c r="C278" s="199">
        <v>4</v>
      </c>
      <c r="D278" s="199">
        <v>1</v>
      </c>
      <c r="E278" s="198" t="s">
        <v>366</v>
      </c>
      <c r="F278" s="197">
        <v>0</v>
      </c>
      <c r="G278" s="242">
        <v>140</v>
      </c>
      <c r="H278" s="242">
        <v>0</v>
      </c>
      <c r="I278" s="246">
        <v>0</v>
      </c>
    </row>
    <row r="279" spans="1:9" ht="21.75" customHeight="1" x14ac:dyDescent="0.2">
      <c r="A279" s="193"/>
      <c r="B279" s="200" t="s">
        <v>27</v>
      </c>
      <c r="C279" s="199">
        <v>4</v>
      </c>
      <c r="D279" s="199">
        <v>1</v>
      </c>
      <c r="E279" s="198" t="s">
        <v>366</v>
      </c>
      <c r="F279" s="197" t="s">
        <v>26</v>
      </c>
      <c r="G279" s="242">
        <v>110</v>
      </c>
      <c r="H279" s="242">
        <v>0</v>
      </c>
      <c r="I279" s="246">
        <v>0</v>
      </c>
    </row>
    <row r="280" spans="1:9" ht="21.75" customHeight="1" x14ac:dyDescent="0.2">
      <c r="A280" s="193"/>
      <c r="B280" s="200" t="s">
        <v>25</v>
      </c>
      <c r="C280" s="199">
        <v>4</v>
      </c>
      <c r="D280" s="199">
        <v>1</v>
      </c>
      <c r="E280" s="198" t="s">
        <v>366</v>
      </c>
      <c r="F280" s="197" t="s">
        <v>24</v>
      </c>
      <c r="G280" s="242">
        <v>110</v>
      </c>
      <c r="H280" s="242">
        <v>0</v>
      </c>
      <c r="I280" s="246">
        <v>0</v>
      </c>
    </row>
    <row r="281" spans="1:9" ht="12.75" customHeight="1" x14ac:dyDescent="0.2">
      <c r="A281" s="193"/>
      <c r="B281" s="200" t="s">
        <v>23</v>
      </c>
      <c r="C281" s="199">
        <v>4</v>
      </c>
      <c r="D281" s="199">
        <v>1</v>
      </c>
      <c r="E281" s="198" t="s">
        <v>366</v>
      </c>
      <c r="F281" s="197" t="s">
        <v>22</v>
      </c>
      <c r="G281" s="242">
        <v>110</v>
      </c>
      <c r="H281" s="242">
        <v>0</v>
      </c>
      <c r="I281" s="246">
        <v>0</v>
      </c>
    </row>
    <row r="282" spans="1:9" ht="12.75" customHeight="1" x14ac:dyDescent="0.2">
      <c r="A282" s="193"/>
      <c r="B282" s="200" t="s">
        <v>69</v>
      </c>
      <c r="C282" s="199">
        <v>4</v>
      </c>
      <c r="D282" s="199">
        <v>1</v>
      </c>
      <c r="E282" s="198" t="s">
        <v>366</v>
      </c>
      <c r="F282" s="197" t="s">
        <v>68</v>
      </c>
      <c r="G282" s="242">
        <v>30</v>
      </c>
      <c r="H282" s="242">
        <v>0</v>
      </c>
      <c r="I282" s="246">
        <v>0</v>
      </c>
    </row>
    <row r="283" spans="1:9" ht="32.25" customHeight="1" x14ac:dyDescent="0.2">
      <c r="A283" s="193"/>
      <c r="B283" s="200" t="s">
        <v>135</v>
      </c>
      <c r="C283" s="199">
        <v>4</v>
      </c>
      <c r="D283" s="199">
        <v>1</v>
      </c>
      <c r="E283" s="198" t="s">
        <v>366</v>
      </c>
      <c r="F283" s="197" t="s">
        <v>134</v>
      </c>
      <c r="G283" s="242">
        <v>30</v>
      </c>
      <c r="H283" s="242">
        <v>0</v>
      </c>
      <c r="I283" s="246">
        <v>0</v>
      </c>
    </row>
    <row r="284" spans="1:9" ht="74.25" customHeight="1" x14ac:dyDescent="0.2">
      <c r="A284" s="193"/>
      <c r="B284" s="200" t="s">
        <v>133</v>
      </c>
      <c r="C284" s="199">
        <v>4</v>
      </c>
      <c r="D284" s="199">
        <v>1</v>
      </c>
      <c r="E284" s="198" t="s">
        <v>366</v>
      </c>
      <c r="F284" s="197" t="s">
        <v>131</v>
      </c>
      <c r="G284" s="242">
        <v>30</v>
      </c>
      <c r="H284" s="242">
        <v>0</v>
      </c>
      <c r="I284" s="246">
        <v>0</v>
      </c>
    </row>
    <row r="285" spans="1:9" ht="12.75" customHeight="1" x14ac:dyDescent="0.2">
      <c r="A285" s="193"/>
      <c r="B285" s="204" t="s">
        <v>176</v>
      </c>
      <c r="C285" s="203">
        <v>4</v>
      </c>
      <c r="D285" s="203">
        <v>5</v>
      </c>
      <c r="E285" s="202">
        <v>0</v>
      </c>
      <c r="F285" s="201">
        <v>0</v>
      </c>
      <c r="G285" s="241">
        <v>11099.210999999999</v>
      </c>
      <c r="H285" s="241">
        <v>4335.2</v>
      </c>
      <c r="I285" s="245">
        <v>0.39058999999999999</v>
      </c>
    </row>
    <row r="286" spans="1:9" ht="42.75" customHeight="1" x14ac:dyDescent="0.2">
      <c r="A286" s="193"/>
      <c r="B286" s="200" t="s">
        <v>144</v>
      </c>
      <c r="C286" s="199">
        <v>4</v>
      </c>
      <c r="D286" s="199">
        <v>5</v>
      </c>
      <c r="E286" s="198" t="s">
        <v>143</v>
      </c>
      <c r="F286" s="197">
        <v>0</v>
      </c>
      <c r="G286" s="242">
        <v>220</v>
      </c>
      <c r="H286" s="242">
        <v>61.71</v>
      </c>
      <c r="I286" s="246">
        <v>0.28050000000000003</v>
      </c>
    </row>
    <row r="287" spans="1:9" ht="21.75" customHeight="1" x14ac:dyDescent="0.2">
      <c r="A287" s="193"/>
      <c r="B287" s="200" t="s">
        <v>175</v>
      </c>
      <c r="C287" s="199">
        <v>4</v>
      </c>
      <c r="D287" s="199">
        <v>5</v>
      </c>
      <c r="E287" s="198" t="s">
        <v>174</v>
      </c>
      <c r="F287" s="197">
        <v>0</v>
      </c>
      <c r="G287" s="242">
        <v>220</v>
      </c>
      <c r="H287" s="242">
        <v>61.71</v>
      </c>
      <c r="I287" s="246">
        <v>0.28050000000000003</v>
      </c>
    </row>
    <row r="288" spans="1:9" ht="12.75" customHeight="1" x14ac:dyDescent="0.2">
      <c r="A288" s="193"/>
      <c r="B288" s="200" t="s">
        <v>140</v>
      </c>
      <c r="C288" s="199">
        <v>4</v>
      </c>
      <c r="D288" s="199">
        <v>5</v>
      </c>
      <c r="E288" s="198" t="s">
        <v>173</v>
      </c>
      <c r="F288" s="197">
        <v>0</v>
      </c>
      <c r="G288" s="242">
        <v>220</v>
      </c>
      <c r="H288" s="242">
        <v>61.71</v>
      </c>
      <c r="I288" s="246">
        <v>0.28050000000000003</v>
      </c>
    </row>
    <row r="289" spans="1:9" ht="12.75" customHeight="1" x14ac:dyDescent="0.2">
      <c r="A289" s="193"/>
      <c r="B289" s="200" t="s">
        <v>69</v>
      </c>
      <c r="C289" s="199">
        <v>4</v>
      </c>
      <c r="D289" s="199">
        <v>5</v>
      </c>
      <c r="E289" s="198" t="s">
        <v>173</v>
      </c>
      <c r="F289" s="197" t="s">
        <v>68</v>
      </c>
      <c r="G289" s="242">
        <v>220</v>
      </c>
      <c r="H289" s="242">
        <v>61.71</v>
      </c>
      <c r="I289" s="246">
        <v>0.28050000000000003</v>
      </c>
    </row>
    <row r="290" spans="1:9" ht="32.25" customHeight="1" x14ac:dyDescent="0.2">
      <c r="A290" s="193"/>
      <c r="B290" s="200" t="s">
        <v>135</v>
      </c>
      <c r="C290" s="199">
        <v>4</v>
      </c>
      <c r="D290" s="199">
        <v>5</v>
      </c>
      <c r="E290" s="198" t="s">
        <v>173</v>
      </c>
      <c r="F290" s="197" t="s">
        <v>134</v>
      </c>
      <c r="G290" s="242">
        <v>220</v>
      </c>
      <c r="H290" s="242">
        <v>61.71</v>
      </c>
      <c r="I290" s="246">
        <v>0.28050000000000003</v>
      </c>
    </row>
    <row r="291" spans="1:9" ht="74.25" customHeight="1" x14ac:dyDescent="0.2">
      <c r="A291" s="193"/>
      <c r="B291" s="200" t="s">
        <v>133</v>
      </c>
      <c r="C291" s="199">
        <v>4</v>
      </c>
      <c r="D291" s="199">
        <v>5</v>
      </c>
      <c r="E291" s="198" t="s">
        <v>173</v>
      </c>
      <c r="F291" s="197" t="s">
        <v>131</v>
      </c>
      <c r="G291" s="242">
        <v>220</v>
      </c>
      <c r="H291" s="242">
        <v>61.71</v>
      </c>
      <c r="I291" s="246">
        <v>0.28050000000000003</v>
      </c>
    </row>
    <row r="292" spans="1:9" ht="42.75" customHeight="1" x14ac:dyDescent="0.2">
      <c r="A292" s="193"/>
      <c r="B292" s="200" t="s">
        <v>144</v>
      </c>
      <c r="C292" s="199">
        <v>4</v>
      </c>
      <c r="D292" s="199">
        <v>5</v>
      </c>
      <c r="E292" s="198" t="s">
        <v>143</v>
      </c>
      <c r="F292" s="197">
        <v>0</v>
      </c>
      <c r="G292" s="242">
        <v>240</v>
      </c>
      <c r="H292" s="242">
        <v>67.5</v>
      </c>
      <c r="I292" s="246">
        <v>0.28125</v>
      </c>
    </row>
    <row r="293" spans="1:9" ht="21.75" customHeight="1" x14ac:dyDescent="0.2">
      <c r="A293" s="193"/>
      <c r="B293" s="200" t="s">
        <v>172</v>
      </c>
      <c r="C293" s="199">
        <v>4</v>
      </c>
      <c r="D293" s="199">
        <v>5</v>
      </c>
      <c r="E293" s="198" t="s">
        <v>171</v>
      </c>
      <c r="F293" s="197">
        <v>0</v>
      </c>
      <c r="G293" s="242">
        <v>240</v>
      </c>
      <c r="H293" s="242">
        <v>67.5</v>
      </c>
      <c r="I293" s="246">
        <v>0.28125</v>
      </c>
    </row>
    <row r="294" spans="1:9" ht="12.75" customHeight="1" x14ac:dyDescent="0.2">
      <c r="A294" s="193"/>
      <c r="B294" s="200" t="s">
        <v>140</v>
      </c>
      <c r="C294" s="199">
        <v>4</v>
      </c>
      <c r="D294" s="199">
        <v>5</v>
      </c>
      <c r="E294" s="198" t="s">
        <v>170</v>
      </c>
      <c r="F294" s="197">
        <v>0</v>
      </c>
      <c r="G294" s="242">
        <v>240</v>
      </c>
      <c r="H294" s="242">
        <v>67.5</v>
      </c>
      <c r="I294" s="246">
        <v>0.28125</v>
      </c>
    </row>
    <row r="295" spans="1:9" ht="12.75" customHeight="1" x14ac:dyDescent="0.2">
      <c r="A295" s="193"/>
      <c r="B295" s="200" t="s">
        <v>69</v>
      </c>
      <c r="C295" s="199">
        <v>4</v>
      </c>
      <c r="D295" s="199">
        <v>5</v>
      </c>
      <c r="E295" s="198" t="s">
        <v>170</v>
      </c>
      <c r="F295" s="197" t="s">
        <v>68</v>
      </c>
      <c r="G295" s="242">
        <v>240</v>
      </c>
      <c r="H295" s="242">
        <v>67.5</v>
      </c>
      <c r="I295" s="246">
        <v>0.28125</v>
      </c>
    </row>
    <row r="296" spans="1:9" ht="32.25" customHeight="1" x14ac:dyDescent="0.2">
      <c r="A296" s="193"/>
      <c r="B296" s="200" t="s">
        <v>135</v>
      </c>
      <c r="C296" s="199">
        <v>4</v>
      </c>
      <c r="D296" s="199">
        <v>5</v>
      </c>
      <c r="E296" s="198" t="s">
        <v>170</v>
      </c>
      <c r="F296" s="197" t="s">
        <v>134</v>
      </c>
      <c r="G296" s="242">
        <v>240</v>
      </c>
      <c r="H296" s="242">
        <v>67.5</v>
      </c>
      <c r="I296" s="246">
        <v>0.28125</v>
      </c>
    </row>
    <row r="297" spans="1:9" ht="74.25" customHeight="1" x14ac:dyDescent="0.2">
      <c r="A297" s="193"/>
      <c r="B297" s="200" t="s">
        <v>133</v>
      </c>
      <c r="C297" s="199">
        <v>4</v>
      </c>
      <c r="D297" s="199">
        <v>5</v>
      </c>
      <c r="E297" s="198" t="s">
        <v>170</v>
      </c>
      <c r="F297" s="197" t="s">
        <v>131</v>
      </c>
      <c r="G297" s="242">
        <v>240</v>
      </c>
      <c r="H297" s="242">
        <v>67.5</v>
      </c>
      <c r="I297" s="246">
        <v>0.28125</v>
      </c>
    </row>
    <row r="298" spans="1:9" ht="42.75" customHeight="1" x14ac:dyDescent="0.2">
      <c r="A298" s="193"/>
      <c r="B298" s="200" t="s">
        <v>144</v>
      </c>
      <c r="C298" s="199">
        <v>4</v>
      </c>
      <c r="D298" s="199">
        <v>5</v>
      </c>
      <c r="E298" s="198" t="s">
        <v>143</v>
      </c>
      <c r="F298" s="197">
        <v>0</v>
      </c>
      <c r="G298" s="242">
        <v>50</v>
      </c>
      <c r="H298" s="242">
        <v>50</v>
      </c>
      <c r="I298" s="246">
        <v>1</v>
      </c>
    </row>
    <row r="299" spans="1:9" ht="12.75" customHeight="1" x14ac:dyDescent="0.2">
      <c r="A299" s="193"/>
      <c r="B299" s="200" t="s">
        <v>169</v>
      </c>
      <c r="C299" s="199">
        <v>4</v>
      </c>
      <c r="D299" s="199">
        <v>5</v>
      </c>
      <c r="E299" s="198" t="s">
        <v>168</v>
      </c>
      <c r="F299" s="197">
        <v>0</v>
      </c>
      <c r="G299" s="242">
        <v>50</v>
      </c>
      <c r="H299" s="242">
        <v>50</v>
      </c>
      <c r="I299" s="246">
        <v>1</v>
      </c>
    </row>
    <row r="300" spans="1:9" ht="32.25" customHeight="1" x14ac:dyDescent="0.2">
      <c r="A300" s="193"/>
      <c r="B300" s="200" t="s">
        <v>167</v>
      </c>
      <c r="C300" s="199">
        <v>4</v>
      </c>
      <c r="D300" s="199">
        <v>5</v>
      </c>
      <c r="E300" s="198" t="s">
        <v>166</v>
      </c>
      <c r="F300" s="197">
        <v>0</v>
      </c>
      <c r="G300" s="242">
        <v>50</v>
      </c>
      <c r="H300" s="242">
        <v>50</v>
      </c>
      <c r="I300" s="246">
        <v>1</v>
      </c>
    </row>
    <row r="301" spans="1:9" ht="12.75" customHeight="1" x14ac:dyDescent="0.2">
      <c r="A301" s="193"/>
      <c r="B301" s="200" t="s">
        <v>69</v>
      </c>
      <c r="C301" s="199">
        <v>4</v>
      </c>
      <c r="D301" s="199">
        <v>5</v>
      </c>
      <c r="E301" s="198" t="s">
        <v>166</v>
      </c>
      <c r="F301" s="197" t="s">
        <v>68</v>
      </c>
      <c r="G301" s="242">
        <v>50</v>
      </c>
      <c r="H301" s="242">
        <v>50</v>
      </c>
      <c r="I301" s="246">
        <v>1</v>
      </c>
    </row>
    <row r="302" spans="1:9" ht="32.25" customHeight="1" x14ac:dyDescent="0.2">
      <c r="A302" s="193"/>
      <c r="B302" s="200" t="s">
        <v>135</v>
      </c>
      <c r="C302" s="199">
        <v>4</v>
      </c>
      <c r="D302" s="199">
        <v>5</v>
      </c>
      <c r="E302" s="198" t="s">
        <v>166</v>
      </c>
      <c r="F302" s="197" t="s">
        <v>134</v>
      </c>
      <c r="G302" s="242">
        <v>50</v>
      </c>
      <c r="H302" s="242">
        <v>50</v>
      </c>
      <c r="I302" s="246">
        <v>1</v>
      </c>
    </row>
    <row r="303" spans="1:9" ht="74.25" customHeight="1" x14ac:dyDescent="0.2">
      <c r="A303" s="193"/>
      <c r="B303" s="200" t="s">
        <v>133</v>
      </c>
      <c r="C303" s="199">
        <v>4</v>
      </c>
      <c r="D303" s="199">
        <v>5</v>
      </c>
      <c r="E303" s="198" t="s">
        <v>166</v>
      </c>
      <c r="F303" s="197" t="s">
        <v>131</v>
      </c>
      <c r="G303" s="242">
        <v>50</v>
      </c>
      <c r="H303" s="242">
        <v>50</v>
      </c>
      <c r="I303" s="246">
        <v>1</v>
      </c>
    </row>
    <row r="304" spans="1:9" ht="42.75" customHeight="1" x14ac:dyDescent="0.2">
      <c r="A304" s="193"/>
      <c r="B304" s="200" t="s">
        <v>144</v>
      </c>
      <c r="C304" s="199">
        <v>4</v>
      </c>
      <c r="D304" s="199">
        <v>5</v>
      </c>
      <c r="E304" s="198" t="s">
        <v>143</v>
      </c>
      <c r="F304" s="197">
        <v>0</v>
      </c>
      <c r="G304" s="242">
        <v>50</v>
      </c>
      <c r="H304" s="242">
        <v>0</v>
      </c>
      <c r="I304" s="246">
        <v>0</v>
      </c>
    </row>
    <row r="305" spans="1:9" ht="21.75" customHeight="1" x14ac:dyDescent="0.2">
      <c r="A305" s="193"/>
      <c r="B305" s="200" t="s">
        <v>165</v>
      </c>
      <c r="C305" s="199">
        <v>4</v>
      </c>
      <c r="D305" s="199">
        <v>5</v>
      </c>
      <c r="E305" s="198" t="s">
        <v>164</v>
      </c>
      <c r="F305" s="197">
        <v>0</v>
      </c>
      <c r="G305" s="242">
        <v>50</v>
      </c>
      <c r="H305" s="242">
        <v>0</v>
      </c>
      <c r="I305" s="246">
        <v>0</v>
      </c>
    </row>
    <row r="306" spans="1:9" ht="12.75" customHeight="1" x14ac:dyDescent="0.2">
      <c r="A306" s="193"/>
      <c r="B306" s="200" t="s">
        <v>163</v>
      </c>
      <c r="C306" s="199">
        <v>4</v>
      </c>
      <c r="D306" s="199">
        <v>5</v>
      </c>
      <c r="E306" s="198" t="s">
        <v>162</v>
      </c>
      <c r="F306" s="197">
        <v>0</v>
      </c>
      <c r="G306" s="242">
        <v>50</v>
      </c>
      <c r="H306" s="242">
        <v>0</v>
      </c>
      <c r="I306" s="246">
        <v>0</v>
      </c>
    </row>
    <row r="307" spans="1:9" ht="12.75" customHeight="1" x14ac:dyDescent="0.2">
      <c r="A307" s="193"/>
      <c r="B307" s="200" t="s">
        <v>69</v>
      </c>
      <c r="C307" s="199">
        <v>4</v>
      </c>
      <c r="D307" s="199">
        <v>5</v>
      </c>
      <c r="E307" s="198" t="s">
        <v>162</v>
      </c>
      <c r="F307" s="197" t="s">
        <v>68</v>
      </c>
      <c r="G307" s="242">
        <v>50</v>
      </c>
      <c r="H307" s="242">
        <v>0</v>
      </c>
      <c r="I307" s="246">
        <v>0</v>
      </c>
    </row>
    <row r="308" spans="1:9" ht="32.25" customHeight="1" x14ac:dyDescent="0.2">
      <c r="A308" s="193"/>
      <c r="B308" s="200" t="s">
        <v>135</v>
      </c>
      <c r="C308" s="199">
        <v>4</v>
      </c>
      <c r="D308" s="199">
        <v>5</v>
      </c>
      <c r="E308" s="198" t="s">
        <v>162</v>
      </c>
      <c r="F308" s="197" t="s">
        <v>134</v>
      </c>
      <c r="G308" s="242">
        <v>50</v>
      </c>
      <c r="H308" s="242">
        <v>0</v>
      </c>
      <c r="I308" s="246">
        <v>0</v>
      </c>
    </row>
    <row r="309" spans="1:9" ht="74.25" customHeight="1" x14ac:dyDescent="0.2">
      <c r="A309" s="193"/>
      <c r="B309" s="200" t="s">
        <v>133</v>
      </c>
      <c r="C309" s="199">
        <v>4</v>
      </c>
      <c r="D309" s="199">
        <v>5</v>
      </c>
      <c r="E309" s="198" t="s">
        <v>162</v>
      </c>
      <c r="F309" s="197" t="s">
        <v>131</v>
      </c>
      <c r="G309" s="242">
        <v>50</v>
      </c>
      <c r="H309" s="242">
        <v>0</v>
      </c>
      <c r="I309" s="246">
        <v>0</v>
      </c>
    </row>
    <row r="310" spans="1:9" ht="42.75" customHeight="1" x14ac:dyDescent="0.2">
      <c r="A310" s="193"/>
      <c r="B310" s="200" t="s">
        <v>144</v>
      </c>
      <c r="C310" s="199">
        <v>4</v>
      </c>
      <c r="D310" s="199">
        <v>5</v>
      </c>
      <c r="E310" s="198" t="s">
        <v>143</v>
      </c>
      <c r="F310" s="197">
        <v>0</v>
      </c>
      <c r="G310" s="242">
        <v>210</v>
      </c>
      <c r="H310" s="242">
        <v>0</v>
      </c>
      <c r="I310" s="246">
        <v>0</v>
      </c>
    </row>
    <row r="311" spans="1:9" ht="21.75" customHeight="1" x14ac:dyDescent="0.2">
      <c r="A311" s="193"/>
      <c r="B311" s="200" t="s">
        <v>161</v>
      </c>
      <c r="C311" s="199">
        <v>4</v>
      </c>
      <c r="D311" s="199">
        <v>5</v>
      </c>
      <c r="E311" s="198" t="s">
        <v>160</v>
      </c>
      <c r="F311" s="197">
        <v>0</v>
      </c>
      <c r="G311" s="242">
        <v>210</v>
      </c>
      <c r="H311" s="242">
        <v>0</v>
      </c>
      <c r="I311" s="246">
        <v>0</v>
      </c>
    </row>
    <row r="312" spans="1:9" ht="12.75" customHeight="1" x14ac:dyDescent="0.2">
      <c r="A312" s="193"/>
      <c r="B312" s="200" t="s">
        <v>159</v>
      </c>
      <c r="C312" s="199">
        <v>4</v>
      </c>
      <c r="D312" s="199">
        <v>5</v>
      </c>
      <c r="E312" s="198" t="s">
        <v>158</v>
      </c>
      <c r="F312" s="197">
        <v>0</v>
      </c>
      <c r="G312" s="242">
        <v>210</v>
      </c>
      <c r="H312" s="242">
        <v>0</v>
      </c>
      <c r="I312" s="246">
        <v>0</v>
      </c>
    </row>
    <row r="313" spans="1:9" ht="12.75" customHeight="1" x14ac:dyDescent="0.2">
      <c r="A313" s="193"/>
      <c r="B313" s="200" t="s">
        <v>69</v>
      </c>
      <c r="C313" s="199">
        <v>4</v>
      </c>
      <c r="D313" s="199">
        <v>5</v>
      </c>
      <c r="E313" s="198" t="s">
        <v>158</v>
      </c>
      <c r="F313" s="197" t="s">
        <v>68</v>
      </c>
      <c r="G313" s="242">
        <v>210</v>
      </c>
      <c r="H313" s="242">
        <v>0</v>
      </c>
      <c r="I313" s="246">
        <v>0</v>
      </c>
    </row>
    <row r="314" spans="1:9" ht="32.25" customHeight="1" x14ac:dyDescent="0.2">
      <c r="A314" s="193"/>
      <c r="B314" s="200" t="s">
        <v>135</v>
      </c>
      <c r="C314" s="199">
        <v>4</v>
      </c>
      <c r="D314" s="199">
        <v>5</v>
      </c>
      <c r="E314" s="198" t="s">
        <v>158</v>
      </c>
      <c r="F314" s="197" t="s">
        <v>134</v>
      </c>
      <c r="G314" s="242">
        <v>210</v>
      </c>
      <c r="H314" s="242">
        <v>0</v>
      </c>
      <c r="I314" s="246">
        <v>0</v>
      </c>
    </row>
    <row r="315" spans="1:9" ht="74.25" customHeight="1" x14ac:dyDescent="0.2">
      <c r="A315" s="193"/>
      <c r="B315" s="200" t="s">
        <v>133</v>
      </c>
      <c r="C315" s="199">
        <v>4</v>
      </c>
      <c r="D315" s="199">
        <v>5</v>
      </c>
      <c r="E315" s="198" t="s">
        <v>158</v>
      </c>
      <c r="F315" s="197" t="s">
        <v>131</v>
      </c>
      <c r="G315" s="242">
        <v>210</v>
      </c>
      <c r="H315" s="242">
        <v>0</v>
      </c>
      <c r="I315" s="246">
        <v>0</v>
      </c>
    </row>
    <row r="316" spans="1:9" ht="42.75" customHeight="1" x14ac:dyDescent="0.2">
      <c r="A316" s="193"/>
      <c r="B316" s="200" t="s">
        <v>144</v>
      </c>
      <c r="C316" s="199">
        <v>4</v>
      </c>
      <c r="D316" s="199">
        <v>5</v>
      </c>
      <c r="E316" s="198" t="s">
        <v>143</v>
      </c>
      <c r="F316" s="197">
        <v>0</v>
      </c>
      <c r="G316" s="242">
        <v>1620</v>
      </c>
      <c r="H316" s="242">
        <v>458.57</v>
      </c>
      <c r="I316" s="246">
        <v>0.28306999999999999</v>
      </c>
    </row>
    <row r="317" spans="1:9" ht="21.75" customHeight="1" x14ac:dyDescent="0.2">
      <c r="A317" s="193"/>
      <c r="B317" s="200" t="s">
        <v>151</v>
      </c>
      <c r="C317" s="199">
        <v>4</v>
      </c>
      <c r="D317" s="199">
        <v>5</v>
      </c>
      <c r="E317" s="198" t="s">
        <v>150</v>
      </c>
      <c r="F317" s="197">
        <v>0</v>
      </c>
      <c r="G317" s="242">
        <v>1620</v>
      </c>
      <c r="H317" s="242">
        <v>458.57</v>
      </c>
      <c r="I317" s="246">
        <v>0.28306999999999999</v>
      </c>
    </row>
    <row r="318" spans="1:9" ht="21.75" customHeight="1" x14ac:dyDescent="0.2">
      <c r="A318" s="193"/>
      <c r="B318" s="200" t="s">
        <v>157</v>
      </c>
      <c r="C318" s="199">
        <v>4</v>
      </c>
      <c r="D318" s="199">
        <v>5</v>
      </c>
      <c r="E318" s="198" t="s">
        <v>153</v>
      </c>
      <c r="F318" s="197">
        <v>0</v>
      </c>
      <c r="G318" s="242">
        <v>1620</v>
      </c>
      <c r="H318" s="242">
        <v>458.57</v>
      </c>
      <c r="I318" s="246">
        <v>0.28306999999999999</v>
      </c>
    </row>
    <row r="319" spans="1:9" ht="53.25" customHeight="1" x14ac:dyDescent="0.2">
      <c r="A319" s="193"/>
      <c r="B319" s="200" t="s">
        <v>35</v>
      </c>
      <c r="C319" s="199">
        <v>4</v>
      </c>
      <c r="D319" s="199">
        <v>5</v>
      </c>
      <c r="E319" s="198" t="s">
        <v>153</v>
      </c>
      <c r="F319" s="197" t="s">
        <v>34</v>
      </c>
      <c r="G319" s="242">
        <v>121</v>
      </c>
      <c r="H319" s="242">
        <v>1.9</v>
      </c>
      <c r="I319" s="246">
        <v>1.5699999999999999E-2</v>
      </c>
    </row>
    <row r="320" spans="1:9" ht="21.75" customHeight="1" x14ac:dyDescent="0.2">
      <c r="A320" s="193"/>
      <c r="B320" s="200" t="s">
        <v>53</v>
      </c>
      <c r="C320" s="199">
        <v>4</v>
      </c>
      <c r="D320" s="199">
        <v>5</v>
      </c>
      <c r="E320" s="198" t="s">
        <v>153</v>
      </c>
      <c r="F320" s="197" t="s">
        <v>52</v>
      </c>
      <c r="G320" s="242">
        <v>121</v>
      </c>
      <c r="H320" s="242">
        <v>1.9</v>
      </c>
      <c r="I320" s="246">
        <v>1.5699999999999999E-2</v>
      </c>
    </row>
    <row r="321" spans="1:9" ht="32.25" customHeight="1" x14ac:dyDescent="0.2">
      <c r="A321" s="193"/>
      <c r="B321" s="200" t="s">
        <v>156</v>
      </c>
      <c r="C321" s="199">
        <v>4</v>
      </c>
      <c r="D321" s="199">
        <v>5</v>
      </c>
      <c r="E321" s="198" t="s">
        <v>153</v>
      </c>
      <c r="F321" s="197" t="s">
        <v>155</v>
      </c>
      <c r="G321" s="242">
        <v>121</v>
      </c>
      <c r="H321" s="242">
        <v>1.9</v>
      </c>
      <c r="I321" s="246">
        <v>1.5699999999999999E-2</v>
      </c>
    </row>
    <row r="322" spans="1:9" ht="21.75" customHeight="1" x14ac:dyDescent="0.2">
      <c r="A322" s="193"/>
      <c r="B322" s="200" t="s">
        <v>27</v>
      </c>
      <c r="C322" s="199">
        <v>4</v>
      </c>
      <c r="D322" s="199">
        <v>5</v>
      </c>
      <c r="E322" s="198" t="s">
        <v>153</v>
      </c>
      <c r="F322" s="197" t="s">
        <v>26</v>
      </c>
      <c r="G322" s="242">
        <v>1466</v>
      </c>
      <c r="H322" s="242">
        <v>456.67</v>
      </c>
      <c r="I322" s="246">
        <v>0.31151000000000001</v>
      </c>
    </row>
    <row r="323" spans="1:9" ht="21.75" customHeight="1" x14ac:dyDescent="0.2">
      <c r="A323" s="193"/>
      <c r="B323" s="200" t="s">
        <v>25</v>
      </c>
      <c r="C323" s="199">
        <v>4</v>
      </c>
      <c r="D323" s="199">
        <v>5</v>
      </c>
      <c r="E323" s="198" t="s">
        <v>153</v>
      </c>
      <c r="F323" s="197" t="s">
        <v>24</v>
      </c>
      <c r="G323" s="242">
        <v>1466</v>
      </c>
      <c r="H323" s="242">
        <v>456.67</v>
      </c>
      <c r="I323" s="246">
        <v>0.31151000000000001</v>
      </c>
    </row>
    <row r="324" spans="1:9" ht="21.75" customHeight="1" x14ac:dyDescent="0.2">
      <c r="A324" s="193"/>
      <c r="B324" s="200" t="s">
        <v>41</v>
      </c>
      <c r="C324" s="199">
        <v>4</v>
      </c>
      <c r="D324" s="199">
        <v>5</v>
      </c>
      <c r="E324" s="198" t="s">
        <v>153</v>
      </c>
      <c r="F324" s="197" t="s">
        <v>40</v>
      </c>
      <c r="G324" s="242">
        <v>211</v>
      </c>
      <c r="H324" s="242">
        <v>63.25</v>
      </c>
      <c r="I324" s="246">
        <v>0.29976000000000003</v>
      </c>
    </row>
    <row r="325" spans="1:9" ht="12.75" customHeight="1" x14ac:dyDescent="0.2">
      <c r="A325" s="193"/>
      <c r="B325" s="200" t="s">
        <v>23</v>
      </c>
      <c r="C325" s="199">
        <v>4</v>
      </c>
      <c r="D325" s="199">
        <v>5</v>
      </c>
      <c r="E325" s="198" t="s">
        <v>153</v>
      </c>
      <c r="F325" s="197" t="s">
        <v>22</v>
      </c>
      <c r="G325" s="242">
        <v>1255</v>
      </c>
      <c r="H325" s="242">
        <v>393.42</v>
      </c>
      <c r="I325" s="246">
        <v>0.31347999999999998</v>
      </c>
    </row>
    <row r="326" spans="1:9" ht="12.75" customHeight="1" x14ac:dyDescent="0.2">
      <c r="A326" s="193"/>
      <c r="B326" s="200" t="s">
        <v>69</v>
      </c>
      <c r="C326" s="199">
        <v>4</v>
      </c>
      <c r="D326" s="199">
        <v>5</v>
      </c>
      <c r="E326" s="198" t="s">
        <v>153</v>
      </c>
      <c r="F326" s="197" t="s">
        <v>68</v>
      </c>
      <c r="G326" s="242">
        <v>33</v>
      </c>
      <c r="H326" s="242">
        <v>0</v>
      </c>
      <c r="I326" s="246">
        <v>0</v>
      </c>
    </row>
    <row r="327" spans="1:9" ht="12.75" customHeight="1" x14ac:dyDescent="0.2">
      <c r="A327" s="193"/>
      <c r="B327" s="200" t="s">
        <v>67</v>
      </c>
      <c r="C327" s="199">
        <v>4</v>
      </c>
      <c r="D327" s="199">
        <v>5</v>
      </c>
      <c r="E327" s="198" t="s">
        <v>153</v>
      </c>
      <c r="F327" s="197" t="s">
        <v>66</v>
      </c>
      <c r="G327" s="242">
        <v>33</v>
      </c>
      <c r="H327" s="242">
        <v>0</v>
      </c>
      <c r="I327" s="246">
        <v>0</v>
      </c>
    </row>
    <row r="328" spans="1:9" ht="21.75" customHeight="1" x14ac:dyDescent="0.2">
      <c r="A328" s="193"/>
      <c r="B328" s="200" t="s">
        <v>65</v>
      </c>
      <c r="C328" s="199">
        <v>4</v>
      </c>
      <c r="D328" s="199">
        <v>5</v>
      </c>
      <c r="E328" s="198" t="s">
        <v>153</v>
      </c>
      <c r="F328" s="197" t="s">
        <v>64</v>
      </c>
      <c r="G328" s="242">
        <v>20</v>
      </c>
      <c r="H328" s="242">
        <v>0</v>
      </c>
      <c r="I328" s="246">
        <v>0</v>
      </c>
    </row>
    <row r="329" spans="1:9" ht="12.75" customHeight="1" x14ac:dyDescent="0.2">
      <c r="A329" s="193"/>
      <c r="B329" s="200" t="s">
        <v>63</v>
      </c>
      <c r="C329" s="199">
        <v>4</v>
      </c>
      <c r="D329" s="199">
        <v>5</v>
      </c>
      <c r="E329" s="198" t="s">
        <v>153</v>
      </c>
      <c r="F329" s="197" t="s">
        <v>61</v>
      </c>
      <c r="G329" s="242">
        <v>5</v>
      </c>
      <c r="H329" s="242">
        <v>0</v>
      </c>
      <c r="I329" s="246">
        <v>0</v>
      </c>
    </row>
    <row r="330" spans="1:9" ht="12.75" customHeight="1" x14ac:dyDescent="0.2">
      <c r="A330" s="193"/>
      <c r="B330" s="200" t="s">
        <v>154</v>
      </c>
      <c r="C330" s="199">
        <v>4</v>
      </c>
      <c r="D330" s="199">
        <v>5</v>
      </c>
      <c r="E330" s="198" t="s">
        <v>153</v>
      </c>
      <c r="F330" s="197" t="s">
        <v>152</v>
      </c>
      <c r="G330" s="242">
        <v>8</v>
      </c>
      <c r="H330" s="242">
        <v>0</v>
      </c>
      <c r="I330" s="246">
        <v>0</v>
      </c>
    </row>
    <row r="331" spans="1:9" ht="42.75" customHeight="1" x14ac:dyDescent="0.2">
      <c r="A331" s="193"/>
      <c r="B331" s="200" t="s">
        <v>144</v>
      </c>
      <c r="C331" s="199">
        <v>4</v>
      </c>
      <c r="D331" s="199">
        <v>5</v>
      </c>
      <c r="E331" s="198" t="s">
        <v>143</v>
      </c>
      <c r="F331" s="197">
        <v>0</v>
      </c>
      <c r="G331" s="242">
        <v>214.291</v>
      </c>
      <c r="H331" s="242">
        <v>214.29</v>
      </c>
      <c r="I331" s="246">
        <v>1</v>
      </c>
    </row>
    <row r="332" spans="1:9" ht="21.75" customHeight="1" x14ac:dyDescent="0.2">
      <c r="A332" s="193"/>
      <c r="B332" s="200" t="s">
        <v>151</v>
      </c>
      <c r="C332" s="199">
        <v>4</v>
      </c>
      <c r="D332" s="199">
        <v>5</v>
      </c>
      <c r="E332" s="198" t="s">
        <v>150</v>
      </c>
      <c r="F332" s="197">
        <v>0</v>
      </c>
      <c r="G332" s="242">
        <v>214.291</v>
      </c>
      <c r="H332" s="242">
        <v>214.29</v>
      </c>
      <c r="I332" s="246">
        <v>1</v>
      </c>
    </row>
    <row r="333" spans="1:9" ht="12.75" customHeight="1" x14ac:dyDescent="0.2">
      <c r="A333" s="193"/>
      <c r="B333" s="200" t="s">
        <v>742</v>
      </c>
      <c r="C333" s="199">
        <v>4</v>
      </c>
      <c r="D333" s="199">
        <v>5</v>
      </c>
      <c r="E333" s="198" t="s">
        <v>760</v>
      </c>
      <c r="F333" s="197">
        <v>0</v>
      </c>
      <c r="G333" s="242">
        <v>214.291</v>
      </c>
      <c r="H333" s="242">
        <v>214.29</v>
      </c>
      <c r="I333" s="246">
        <v>1</v>
      </c>
    </row>
    <row r="334" spans="1:9" ht="53.25" customHeight="1" x14ac:dyDescent="0.2">
      <c r="A334" s="193"/>
      <c r="B334" s="200" t="s">
        <v>35</v>
      </c>
      <c r="C334" s="199">
        <v>4</v>
      </c>
      <c r="D334" s="199">
        <v>5</v>
      </c>
      <c r="E334" s="198" t="s">
        <v>760</v>
      </c>
      <c r="F334" s="197" t="s">
        <v>34</v>
      </c>
      <c r="G334" s="242">
        <v>214.291</v>
      </c>
      <c r="H334" s="242">
        <v>214.29</v>
      </c>
      <c r="I334" s="246">
        <v>1</v>
      </c>
    </row>
    <row r="335" spans="1:9" ht="21.75" customHeight="1" x14ac:dyDescent="0.2">
      <c r="A335" s="193"/>
      <c r="B335" s="200" t="s">
        <v>53</v>
      </c>
      <c r="C335" s="199">
        <v>4</v>
      </c>
      <c r="D335" s="199">
        <v>5</v>
      </c>
      <c r="E335" s="198" t="s">
        <v>760</v>
      </c>
      <c r="F335" s="197" t="s">
        <v>52</v>
      </c>
      <c r="G335" s="242">
        <v>214.291</v>
      </c>
      <c r="H335" s="242">
        <v>214.29</v>
      </c>
      <c r="I335" s="246">
        <v>1</v>
      </c>
    </row>
    <row r="336" spans="1:9" ht="32.25" customHeight="1" x14ac:dyDescent="0.2">
      <c r="A336" s="193"/>
      <c r="B336" s="200" t="s">
        <v>51</v>
      </c>
      <c r="C336" s="199">
        <v>4</v>
      </c>
      <c r="D336" s="199">
        <v>5</v>
      </c>
      <c r="E336" s="198" t="s">
        <v>760</v>
      </c>
      <c r="F336" s="197" t="s">
        <v>9</v>
      </c>
      <c r="G336" s="242">
        <v>164.58600000000001</v>
      </c>
      <c r="H336" s="242">
        <v>164.59</v>
      </c>
      <c r="I336" s="246">
        <v>1</v>
      </c>
    </row>
    <row r="337" spans="1:9" ht="32.25" customHeight="1" x14ac:dyDescent="0.2">
      <c r="A337" s="193"/>
      <c r="B337" s="200" t="s">
        <v>50</v>
      </c>
      <c r="C337" s="199">
        <v>4</v>
      </c>
      <c r="D337" s="199">
        <v>5</v>
      </c>
      <c r="E337" s="198" t="s">
        <v>760</v>
      </c>
      <c r="F337" s="197" t="s">
        <v>7</v>
      </c>
      <c r="G337" s="242">
        <v>49.704999999999998</v>
      </c>
      <c r="H337" s="242">
        <v>49.7</v>
      </c>
      <c r="I337" s="246">
        <v>1</v>
      </c>
    </row>
    <row r="338" spans="1:9" ht="42.75" customHeight="1" x14ac:dyDescent="0.2">
      <c r="A338" s="193"/>
      <c r="B338" s="200" t="s">
        <v>144</v>
      </c>
      <c r="C338" s="199">
        <v>4</v>
      </c>
      <c r="D338" s="199">
        <v>5</v>
      </c>
      <c r="E338" s="198" t="s">
        <v>143</v>
      </c>
      <c r="F338" s="197">
        <v>0</v>
      </c>
      <c r="G338" s="242">
        <v>5195.82</v>
      </c>
      <c r="H338" s="242">
        <v>3264.03</v>
      </c>
      <c r="I338" s="246">
        <v>0.62819999999999998</v>
      </c>
    </row>
    <row r="339" spans="1:9" ht="21.75" customHeight="1" x14ac:dyDescent="0.2">
      <c r="A339" s="193"/>
      <c r="B339" s="200" t="s">
        <v>151</v>
      </c>
      <c r="C339" s="199">
        <v>4</v>
      </c>
      <c r="D339" s="199">
        <v>5</v>
      </c>
      <c r="E339" s="198" t="s">
        <v>150</v>
      </c>
      <c r="F339" s="197">
        <v>0</v>
      </c>
      <c r="G339" s="242">
        <v>5195.82</v>
      </c>
      <c r="H339" s="242">
        <v>3264.03</v>
      </c>
      <c r="I339" s="246">
        <v>0.62819999999999998</v>
      </c>
    </row>
    <row r="340" spans="1:9" ht="21.75" customHeight="1" x14ac:dyDescent="0.2">
      <c r="A340" s="193"/>
      <c r="B340" s="200" t="s">
        <v>54</v>
      </c>
      <c r="C340" s="199">
        <v>4</v>
      </c>
      <c r="D340" s="199">
        <v>5</v>
      </c>
      <c r="E340" s="198" t="s">
        <v>149</v>
      </c>
      <c r="F340" s="197">
        <v>0</v>
      </c>
      <c r="G340" s="242">
        <v>5111.3999999999996</v>
      </c>
      <c r="H340" s="242">
        <v>3233.4</v>
      </c>
      <c r="I340" s="246">
        <v>0.63258999999999999</v>
      </c>
    </row>
    <row r="341" spans="1:9" ht="53.25" customHeight="1" x14ac:dyDescent="0.2">
      <c r="A341" s="193"/>
      <c r="B341" s="200" t="s">
        <v>35</v>
      </c>
      <c r="C341" s="199">
        <v>4</v>
      </c>
      <c r="D341" s="199">
        <v>5</v>
      </c>
      <c r="E341" s="198" t="s">
        <v>149</v>
      </c>
      <c r="F341" s="197" t="s">
        <v>34</v>
      </c>
      <c r="G341" s="242">
        <v>5111.3999999999996</v>
      </c>
      <c r="H341" s="242">
        <v>3233.4</v>
      </c>
      <c r="I341" s="246">
        <v>0.63258999999999999</v>
      </c>
    </row>
    <row r="342" spans="1:9" ht="21.75" customHeight="1" x14ac:dyDescent="0.2">
      <c r="A342" s="193"/>
      <c r="B342" s="200" t="s">
        <v>53</v>
      </c>
      <c r="C342" s="199">
        <v>4</v>
      </c>
      <c r="D342" s="199">
        <v>5</v>
      </c>
      <c r="E342" s="198" t="s">
        <v>149</v>
      </c>
      <c r="F342" s="197" t="s">
        <v>52</v>
      </c>
      <c r="G342" s="242">
        <v>5111.3999999999996</v>
      </c>
      <c r="H342" s="242">
        <v>3233.4</v>
      </c>
      <c r="I342" s="246">
        <v>0.63258999999999999</v>
      </c>
    </row>
    <row r="343" spans="1:9" ht="32.25" customHeight="1" x14ac:dyDescent="0.2">
      <c r="A343" s="193"/>
      <c r="B343" s="200" t="s">
        <v>51</v>
      </c>
      <c r="C343" s="199">
        <v>4</v>
      </c>
      <c r="D343" s="199">
        <v>5</v>
      </c>
      <c r="E343" s="198" t="s">
        <v>149</v>
      </c>
      <c r="F343" s="197" t="s">
        <v>9</v>
      </c>
      <c r="G343" s="242">
        <v>3925.8</v>
      </c>
      <c r="H343" s="242">
        <v>2447.31</v>
      </c>
      <c r="I343" s="246">
        <v>0.62339</v>
      </c>
    </row>
    <row r="344" spans="1:9" ht="32.25" customHeight="1" x14ac:dyDescent="0.2">
      <c r="A344" s="193"/>
      <c r="B344" s="200" t="s">
        <v>50</v>
      </c>
      <c r="C344" s="199">
        <v>4</v>
      </c>
      <c r="D344" s="199">
        <v>5</v>
      </c>
      <c r="E344" s="198" t="s">
        <v>149</v>
      </c>
      <c r="F344" s="197" t="s">
        <v>7</v>
      </c>
      <c r="G344" s="242">
        <v>1185.5999999999999</v>
      </c>
      <c r="H344" s="242">
        <v>786.09</v>
      </c>
      <c r="I344" s="246">
        <v>0.66303000000000001</v>
      </c>
    </row>
    <row r="345" spans="1:9" ht="21.75" customHeight="1" x14ac:dyDescent="0.2">
      <c r="A345" s="193"/>
      <c r="B345" s="200" t="s">
        <v>105</v>
      </c>
      <c r="C345" s="199">
        <v>4</v>
      </c>
      <c r="D345" s="199">
        <v>5</v>
      </c>
      <c r="E345" s="198" t="s">
        <v>148</v>
      </c>
      <c r="F345" s="197">
        <v>0</v>
      </c>
      <c r="G345" s="242">
        <v>84.42</v>
      </c>
      <c r="H345" s="242">
        <v>30.63</v>
      </c>
      <c r="I345" s="246">
        <v>0.36277999999999999</v>
      </c>
    </row>
    <row r="346" spans="1:9" ht="21.75" customHeight="1" x14ac:dyDescent="0.2">
      <c r="A346" s="193"/>
      <c r="B346" s="200" t="s">
        <v>27</v>
      </c>
      <c r="C346" s="199">
        <v>4</v>
      </c>
      <c r="D346" s="199">
        <v>5</v>
      </c>
      <c r="E346" s="198" t="s">
        <v>148</v>
      </c>
      <c r="F346" s="197" t="s">
        <v>26</v>
      </c>
      <c r="G346" s="242">
        <v>84.42</v>
      </c>
      <c r="H346" s="242">
        <v>30.63</v>
      </c>
      <c r="I346" s="246">
        <v>0.36277999999999999</v>
      </c>
    </row>
    <row r="347" spans="1:9" ht="21.75" customHeight="1" x14ac:dyDescent="0.2">
      <c r="A347" s="193"/>
      <c r="B347" s="200" t="s">
        <v>25</v>
      </c>
      <c r="C347" s="199">
        <v>4</v>
      </c>
      <c r="D347" s="199">
        <v>5</v>
      </c>
      <c r="E347" s="198" t="s">
        <v>148</v>
      </c>
      <c r="F347" s="197" t="s">
        <v>24</v>
      </c>
      <c r="G347" s="242">
        <v>84.42</v>
      </c>
      <c r="H347" s="242">
        <v>30.63</v>
      </c>
      <c r="I347" s="246">
        <v>0.36277999999999999</v>
      </c>
    </row>
    <row r="348" spans="1:9" ht="12.75" customHeight="1" x14ac:dyDescent="0.2">
      <c r="A348" s="193"/>
      <c r="B348" s="200" t="s">
        <v>21</v>
      </c>
      <c r="C348" s="199">
        <v>4</v>
      </c>
      <c r="D348" s="199">
        <v>5</v>
      </c>
      <c r="E348" s="198" t="s">
        <v>148</v>
      </c>
      <c r="F348" s="197" t="s">
        <v>20</v>
      </c>
      <c r="G348" s="242">
        <v>84.42</v>
      </c>
      <c r="H348" s="242">
        <v>30.63</v>
      </c>
      <c r="I348" s="246">
        <v>0.36277999999999999</v>
      </c>
    </row>
    <row r="349" spans="1:9" ht="42.75" customHeight="1" x14ac:dyDescent="0.2">
      <c r="A349" s="193"/>
      <c r="B349" s="200" t="s">
        <v>144</v>
      </c>
      <c r="C349" s="199">
        <v>4</v>
      </c>
      <c r="D349" s="199">
        <v>5</v>
      </c>
      <c r="E349" s="198" t="s">
        <v>143</v>
      </c>
      <c r="F349" s="197">
        <v>0</v>
      </c>
      <c r="G349" s="242">
        <v>120</v>
      </c>
      <c r="H349" s="242">
        <v>0</v>
      </c>
      <c r="I349" s="246">
        <v>0</v>
      </c>
    </row>
    <row r="350" spans="1:9" ht="21.75" customHeight="1" x14ac:dyDescent="0.2">
      <c r="A350" s="193"/>
      <c r="B350" s="200" t="s">
        <v>147</v>
      </c>
      <c r="C350" s="199">
        <v>4</v>
      </c>
      <c r="D350" s="199">
        <v>5</v>
      </c>
      <c r="E350" s="198" t="s">
        <v>146</v>
      </c>
      <c r="F350" s="197">
        <v>0</v>
      </c>
      <c r="G350" s="242">
        <v>120</v>
      </c>
      <c r="H350" s="242">
        <v>0</v>
      </c>
      <c r="I350" s="246">
        <v>0</v>
      </c>
    </row>
    <row r="351" spans="1:9" ht="12.75" customHeight="1" x14ac:dyDescent="0.2">
      <c r="A351" s="193"/>
      <c r="B351" s="200" t="s">
        <v>140</v>
      </c>
      <c r="C351" s="199">
        <v>4</v>
      </c>
      <c r="D351" s="199">
        <v>5</v>
      </c>
      <c r="E351" s="198" t="s">
        <v>145</v>
      </c>
      <c r="F351" s="197">
        <v>0</v>
      </c>
      <c r="G351" s="242">
        <v>120</v>
      </c>
      <c r="H351" s="242">
        <v>0</v>
      </c>
      <c r="I351" s="246">
        <v>0</v>
      </c>
    </row>
    <row r="352" spans="1:9" ht="12.75" customHeight="1" x14ac:dyDescent="0.2">
      <c r="A352" s="193"/>
      <c r="B352" s="200" t="s">
        <v>69</v>
      </c>
      <c r="C352" s="199">
        <v>4</v>
      </c>
      <c r="D352" s="199">
        <v>5</v>
      </c>
      <c r="E352" s="198" t="s">
        <v>145</v>
      </c>
      <c r="F352" s="197" t="s">
        <v>68</v>
      </c>
      <c r="G352" s="242">
        <v>120</v>
      </c>
      <c r="H352" s="242">
        <v>0</v>
      </c>
      <c r="I352" s="246">
        <v>0</v>
      </c>
    </row>
    <row r="353" spans="1:9" ht="32.25" customHeight="1" x14ac:dyDescent="0.2">
      <c r="A353" s="193"/>
      <c r="B353" s="200" t="s">
        <v>135</v>
      </c>
      <c r="C353" s="199">
        <v>4</v>
      </c>
      <c r="D353" s="199">
        <v>5</v>
      </c>
      <c r="E353" s="198" t="s">
        <v>145</v>
      </c>
      <c r="F353" s="197" t="s">
        <v>134</v>
      </c>
      <c r="G353" s="242">
        <v>120</v>
      </c>
      <c r="H353" s="242">
        <v>0</v>
      </c>
      <c r="I353" s="246">
        <v>0</v>
      </c>
    </row>
    <row r="354" spans="1:9" ht="74.25" customHeight="1" x14ac:dyDescent="0.2">
      <c r="A354" s="193"/>
      <c r="B354" s="200" t="s">
        <v>133</v>
      </c>
      <c r="C354" s="199">
        <v>4</v>
      </c>
      <c r="D354" s="199">
        <v>5</v>
      </c>
      <c r="E354" s="198" t="s">
        <v>145</v>
      </c>
      <c r="F354" s="197" t="s">
        <v>131</v>
      </c>
      <c r="G354" s="242">
        <v>120</v>
      </c>
      <c r="H354" s="242">
        <v>0</v>
      </c>
      <c r="I354" s="246">
        <v>0</v>
      </c>
    </row>
    <row r="355" spans="1:9" ht="42.75" customHeight="1" x14ac:dyDescent="0.2">
      <c r="A355" s="193"/>
      <c r="B355" s="200" t="s">
        <v>144</v>
      </c>
      <c r="C355" s="199">
        <v>4</v>
      </c>
      <c r="D355" s="199">
        <v>5</v>
      </c>
      <c r="E355" s="198" t="s">
        <v>143</v>
      </c>
      <c r="F355" s="197">
        <v>0</v>
      </c>
      <c r="G355" s="242">
        <v>50</v>
      </c>
      <c r="H355" s="242">
        <v>0</v>
      </c>
      <c r="I355" s="246">
        <v>0</v>
      </c>
    </row>
    <row r="356" spans="1:9" ht="12.75" customHeight="1" x14ac:dyDescent="0.2">
      <c r="A356" s="193"/>
      <c r="B356" s="200" t="s">
        <v>142</v>
      </c>
      <c r="C356" s="199">
        <v>4</v>
      </c>
      <c r="D356" s="199">
        <v>5</v>
      </c>
      <c r="E356" s="198" t="s">
        <v>141</v>
      </c>
      <c r="F356" s="197">
        <v>0</v>
      </c>
      <c r="G356" s="242">
        <v>50</v>
      </c>
      <c r="H356" s="242">
        <v>0</v>
      </c>
      <c r="I356" s="246">
        <v>0</v>
      </c>
    </row>
    <row r="357" spans="1:9" ht="12.75" customHeight="1" x14ac:dyDescent="0.2">
      <c r="A357" s="193"/>
      <c r="B357" s="200" t="s">
        <v>140</v>
      </c>
      <c r="C357" s="199">
        <v>4</v>
      </c>
      <c r="D357" s="199">
        <v>5</v>
      </c>
      <c r="E357" s="198" t="s">
        <v>139</v>
      </c>
      <c r="F357" s="197">
        <v>0</v>
      </c>
      <c r="G357" s="242">
        <v>50</v>
      </c>
      <c r="H357" s="242">
        <v>0</v>
      </c>
      <c r="I357" s="246">
        <v>0</v>
      </c>
    </row>
    <row r="358" spans="1:9" ht="12.75" customHeight="1" x14ac:dyDescent="0.2">
      <c r="A358" s="193"/>
      <c r="B358" s="200" t="s">
        <v>69</v>
      </c>
      <c r="C358" s="199">
        <v>4</v>
      </c>
      <c r="D358" s="199">
        <v>5</v>
      </c>
      <c r="E358" s="198" t="s">
        <v>139</v>
      </c>
      <c r="F358" s="197" t="s">
        <v>68</v>
      </c>
      <c r="G358" s="242">
        <v>50</v>
      </c>
      <c r="H358" s="242">
        <v>0</v>
      </c>
      <c r="I358" s="246">
        <v>0</v>
      </c>
    </row>
    <row r="359" spans="1:9" ht="32.25" customHeight="1" x14ac:dyDescent="0.2">
      <c r="A359" s="193"/>
      <c r="B359" s="200" t="s">
        <v>135</v>
      </c>
      <c r="C359" s="199">
        <v>4</v>
      </c>
      <c r="D359" s="199">
        <v>5</v>
      </c>
      <c r="E359" s="198" t="s">
        <v>139</v>
      </c>
      <c r="F359" s="197" t="s">
        <v>134</v>
      </c>
      <c r="G359" s="242">
        <v>50</v>
      </c>
      <c r="H359" s="242">
        <v>0</v>
      </c>
      <c r="I359" s="246">
        <v>0</v>
      </c>
    </row>
    <row r="360" spans="1:9" ht="74.25" customHeight="1" x14ac:dyDescent="0.2">
      <c r="A360" s="193"/>
      <c r="B360" s="200" t="s">
        <v>133</v>
      </c>
      <c r="C360" s="199">
        <v>4</v>
      </c>
      <c r="D360" s="199">
        <v>5</v>
      </c>
      <c r="E360" s="198" t="s">
        <v>139</v>
      </c>
      <c r="F360" s="197" t="s">
        <v>131</v>
      </c>
      <c r="G360" s="242">
        <v>50</v>
      </c>
      <c r="H360" s="242">
        <v>0</v>
      </c>
      <c r="I360" s="246">
        <v>0</v>
      </c>
    </row>
    <row r="361" spans="1:9" ht="32.25" customHeight="1" x14ac:dyDescent="0.2">
      <c r="A361" s="193"/>
      <c r="B361" s="200" t="s">
        <v>138</v>
      </c>
      <c r="C361" s="199">
        <v>4</v>
      </c>
      <c r="D361" s="199">
        <v>5</v>
      </c>
      <c r="E361" s="198" t="s">
        <v>137</v>
      </c>
      <c r="F361" s="197">
        <v>0</v>
      </c>
      <c r="G361" s="242">
        <v>2910</v>
      </c>
      <c r="H361" s="242">
        <v>0</v>
      </c>
      <c r="I361" s="246">
        <v>0</v>
      </c>
    </row>
    <row r="362" spans="1:9" ht="42.75" customHeight="1" x14ac:dyDescent="0.2">
      <c r="A362" s="193"/>
      <c r="B362" s="200" t="s">
        <v>365</v>
      </c>
      <c r="C362" s="199">
        <v>4</v>
      </c>
      <c r="D362" s="199">
        <v>5</v>
      </c>
      <c r="E362" s="198" t="s">
        <v>759</v>
      </c>
      <c r="F362" s="197">
        <v>0</v>
      </c>
      <c r="G362" s="242">
        <v>2820</v>
      </c>
      <c r="H362" s="242">
        <v>0</v>
      </c>
      <c r="I362" s="246">
        <v>0</v>
      </c>
    </row>
    <row r="363" spans="1:9" ht="12.75" customHeight="1" x14ac:dyDescent="0.2">
      <c r="A363" s="193"/>
      <c r="B363" s="200" t="s">
        <v>69</v>
      </c>
      <c r="C363" s="199">
        <v>4</v>
      </c>
      <c r="D363" s="199">
        <v>5</v>
      </c>
      <c r="E363" s="198" t="s">
        <v>759</v>
      </c>
      <c r="F363" s="197" t="s">
        <v>68</v>
      </c>
      <c r="G363" s="242">
        <v>2820</v>
      </c>
      <c r="H363" s="242">
        <v>0</v>
      </c>
      <c r="I363" s="246">
        <v>0</v>
      </c>
    </row>
    <row r="364" spans="1:9" ht="32.25" customHeight="1" x14ac:dyDescent="0.2">
      <c r="A364" s="193"/>
      <c r="B364" s="200" t="s">
        <v>135</v>
      </c>
      <c r="C364" s="199">
        <v>4</v>
      </c>
      <c r="D364" s="199">
        <v>5</v>
      </c>
      <c r="E364" s="198" t="s">
        <v>759</v>
      </c>
      <c r="F364" s="197" t="s">
        <v>134</v>
      </c>
      <c r="G364" s="242">
        <v>2820</v>
      </c>
      <c r="H364" s="242">
        <v>0</v>
      </c>
      <c r="I364" s="246">
        <v>0</v>
      </c>
    </row>
    <row r="365" spans="1:9" ht="74.25" customHeight="1" x14ac:dyDescent="0.2">
      <c r="A365" s="193"/>
      <c r="B365" s="200" t="s">
        <v>133</v>
      </c>
      <c r="C365" s="199">
        <v>4</v>
      </c>
      <c r="D365" s="199">
        <v>5</v>
      </c>
      <c r="E365" s="198" t="s">
        <v>759</v>
      </c>
      <c r="F365" s="197" t="s">
        <v>131</v>
      </c>
      <c r="G365" s="242">
        <v>2820</v>
      </c>
      <c r="H365" s="242">
        <v>0</v>
      </c>
      <c r="I365" s="246">
        <v>0</v>
      </c>
    </row>
    <row r="366" spans="1:9" ht="32.25" customHeight="1" x14ac:dyDescent="0.2">
      <c r="A366" s="193"/>
      <c r="B366" s="200" t="s">
        <v>136</v>
      </c>
      <c r="C366" s="199">
        <v>4</v>
      </c>
      <c r="D366" s="199">
        <v>5</v>
      </c>
      <c r="E366" s="198" t="s">
        <v>132</v>
      </c>
      <c r="F366" s="197">
        <v>0</v>
      </c>
      <c r="G366" s="242">
        <v>90</v>
      </c>
      <c r="H366" s="242">
        <v>0</v>
      </c>
      <c r="I366" s="246">
        <v>0</v>
      </c>
    </row>
    <row r="367" spans="1:9" ht="12.75" customHeight="1" x14ac:dyDescent="0.2">
      <c r="A367" s="193"/>
      <c r="B367" s="200" t="s">
        <v>69</v>
      </c>
      <c r="C367" s="199">
        <v>4</v>
      </c>
      <c r="D367" s="199">
        <v>5</v>
      </c>
      <c r="E367" s="198" t="s">
        <v>132</v>
      </c>
      <c r="F367" s="197" t="s">
        <v>68</v>
      </c>
      <c r="G367" s="242">
        <v>90</v>
      </c>
      <c r="H367" s="242">
        <v>0</v>
      </c>
      <c r="I367" s="246">
        <v>0</v>
      </c>
    </row>
    <row r="368" spans="1:9" ht="32.25" customHeight="1" x14ac:dyDescent="0.2">
      <c r="A368" s="193"/>
      <c r="B368" s="200" t="s">
        <v>135</v>
      </c>
      <c r="C368" s="199">
        <v>4</v>
      </c>
      <c r="D368" s="199">
        <v>5</v>
      </c>
      <c r="E368" s="198" t="s">
        <v>132</v>
      </c>
      <c r="F368" s="197" t="s">
        <v>134</v>
      </c>
      <c r="G368" s="242">
        <v>90</v>
      </c>
      <c r="H368" s="242">
        <v>0</v>
      </c>
      <c r="I368" s="246">
        <v>0</v>
      </c>
    </row>
    <row r="369" spans="1:9" ht="74.25" customHeight="1" x14ac:dyDescent="0.2">
      <c r="A369" s="193"/>
      <c r="B369" s="200" t="s">
        <v>133</v>
      </c>
      <c r="C369" s="199">
        <v>4</v>
      </c>
      <c r="D369" s="199">
        <v>5</v>
      </c>
      <c r="E369" s="198" t="s">
        <v>132</v>
      </c>
      <c r="F369" s="197" t="s">
        <v>131</v>
      </c>
      <c r="G369" s="242">
        <v>90</v>
      </c>
      <c r="H369" s="242">
        <v>0</v>
      </c>
      <c r="I369" s="246">
        <v>0</v>
      </c>
    </row>
    <row r="370" spans="1:9" ht="21.75" customHeight="1" x14ac:dyDescent="0.2">
      <c r="A370" s="193"/>
      <c r="B370" s="200" t="s">
        <v>426</v>
      </c>
      <c r="C370" s="199">
        <v>4</v>
      </c>
      <c r="D370" s="199">
        <v>5</v>
      </c>
      <c r="E370" s="198" t="s">
        <v>425</v>
      </c>
      <c r="F370" s="197">
        <v>0</v>
      </c>
      <c r="G370" s="242">
        <v>219.1</v>
      </c>
      <c r="H370" s="242">
        <v>219.1</v>
      </c>
      <c r="I370" s="246">
        <v>1</v>
      </c>
    </row>
    <row r="371" spans="1:9" ht="42.75" customHeight="1" x14ac:dyDescent="0.2">
      <c r="A371" s="193"/>
      <c r="B371" s="200" t="s">
        <v>453</v>
      </c>
      <c r="C371" s="199">
        <v>4</v>
      </c>
      <c r="D371" s="199">
        <v>5</v>
      </c>
      <c r="E371" s="198" t="s">
        <v>451</v>
      </c>
      <c r="F371" s="197">
        <v>0</v>
      </c>
      <c r="G371" s="242">
        <v>219.1</v>
      </c>
      <c r="H371" s="242">
        <v>219.1</v>
      </c>
      <c r="I371" s="246">
        <v>1</v>
      </c>
    </row>
    <row r="372" spans="1:9" ht="12.75" customHeight="1" x14ac:dyDescent="0.2">
      <c r="A372" s="193"/>
      <c r="B372" s="200" t="s">
        <v>347</v>
      </c>
      <c r="C372" s="199">
        <v>4</v>
      </c>
      <c r="D372" s="199">
        <v>5</v>
      </c>
      <c r="E372" s="198" t="s">
        <v>451</v>
      </c>
      <c r="F372" s="197" t="s">
        <v>346</v>
      </c>
      <c r="G372" s="242">
        <v>219.1</v>
      </c>
      <c r="H372" s="242">
        <v>219.1</v>
      </c>
      <c r="I372" s="246">
        <v>1</v>
      </c>
    </row>
    <row r="373" spans="1:9" ht="12.75" customHeight="1" x14ac:dyDescent="0.2">
      <c r="A373" s="193"/>
      <c r="B373" s="200" t="s">
        <v>452</v>
      </c>
      <c r="C373" s="199">
        <v>4</v>
      </c>
      <c r="D373" s="199">
        <v>5</v>
      </c>
      <c r="E373" s="198" t="s">
        <v>451</v>
      </c>
      <c r="F373" s="197" t="s">
        <v>450</v>
      </c>
      <c r="G373" s="242">
        <v>219.1</v>
      </c>
      <c r="H373" s="242">
        <v>219.1</v>
      </c>
      <c r="I373" s="246">
        <v>1</v>
      </c>
    </row>
    <row r="374" spans="1:9" ht="12.75" customHeight="1" x14ac:dyDescent="0.2">
      <c r="A374" s="193"/>
      <c r="B374" s="204" t="s">
        <v>364</v>
      </c>
      <c r="C374" s="203">
        <v>4</v>
      </c>
      <c r="D374" s="203">
        <v>9</v>
      </c>
      <c r="E374" s="202">
        <v>0</v>
      </c>
      <c r="F374" s="201">
        <v>0</v>
      </c>
      <c r="G374" s="241">
        <v>8114.8130000000001</v>
      </c>
      <c r="H374" s="241">
        <v>0</v>
      </c>
      <c r="I374" s="245">
        <v>0</v>
      </c>
    </row>
    <row r="375" spans="1:9" ht="21.75" customHeight="1" x14ac:dyDescent="0.2">
      <c r="A375" s="193"/>
      <c r="B375" s="200" t="s">
        <v>363</v>
      </c>
      <c r="C375" s="199">
        <v>4</v>
      </c>
      <c r="D375" s="199">
        <v>9</v>
      </c>
      <c r="E375" s="198" t="s">
        <v>362</v>
      </c>
      <c r="F375" s="197">
        <v>0</v>
      </c>
      <c r="G375" s="242">
        <v>7114.8130000000001</v>
      </c>
      <c r="H375" s="242">
        <v>0</v>
      </c>
      <c r="I375" s="246">
        <v>0</v>
      </c>
    </row>
    <row r="376" spans="1:9" ht="42.75" customHeight="1" x14ac:dyDescent="0.2">
      <c r="A376" s="193"/>
      <c r="B376" s="200" t="s">
        <v>758</v>
      </c>
      <c r="C376" s="199">
        <v>4</v>
      </c>
      <c r="D376" s="199">
        <v>9</v>
      </c>
      <c r="E376" s="198" t="s">
        <v>757</v>
      </c>
      <c r="F376" s="197">
        <v>0</v>
      </c>
      <c r="G376" s="242">
        <v>5000</v>
      </c>
      <c r="H376" s="242">
        <v>0</v>
      </c>
      <c r="I376" s="246">
        <v>0</v>
      </c>
    </row>
    <row r="377" spans="1:9" ht="21.75" customHeight="1" x14ac:dyDescent="0.2">
      <c r="A377" s="193"/>
      <c r="B377" s="200" t="s">
        <v>27</v>
      </c>
      <c r="C377" s="199">
        <v>4</v>
      </c>
      <c r="D377" s="199">
        <v>9</v>
      </c>
      <c r="E377" s="198" t="s">
        <v>757</v>
      </c>
      <c r="F377" s="197" t="s">
        <v>26</v>
      </c>
      <c r="G377" s="242">
        <v>5000</v>
      </c>
      <c r="H377" s="242">
        <v>0</v>
      </c>
      <c r="I377" s="246">
        <v>0</v>
      </c>
    </row>
    <row r="378" spans="1:9" ht="21.75" customHeight="1" x14ac:dyDescent="0.2">
      <c r="A378" s="193"/>
      <c r="B378" s="200" t="s">
        <v>25</v>
      </c>
      <c r="C378" s="199">
        <v>4</v>
      </c>
      <c r="D378" s="199">
        <v>9</v>
      </c>
      <c r="E378" s="198" t="s">
        <v>757</v>
      </c>
      <c r="F378" s="197" t="s">
        <v>24</v>
      </c>
      <c r="G378" s="242">
        <v>5000</v>
      </c>
      <c r="H378" s="242">
        <v>0</v>
      </c>
      <c r="I378" s="246">
        <v>0</v>
      </c>
    </row>
    <row r="379" spans="1:9" ht="12.75" customHeight="1" x14ac:dyDescent="0.2">
      <c r="A379" s="193"/>
      <c r="B379" s="200" t="s">
        <v>23</v>
      </c>
      <c r="C379" s="199">
        <v>4</v>
      </c>
      <c r="D379" s="199">
        <v>9</v>
      </c>
      <c r="E379" s="198" t="s">
        <v>757</v>
      </c>
      <c r="F379" s="197" t="s">
        <v>22</v>
      </c>
      <c r="G379" s="242">
        <v>5000</v>
      </c>
      <c r="H379" s="242">
        <v>0</v>
      </c>
      <c r="I379" s="246">
        <v>0</v>
      </c>
    </row>
    <row r="380" spans="1:9" ht="21.75" customHeight="1" x14ac:dyDescent="0.2">
      <c r="A380" s="193"/>
      <c r="B380" s="200" t="s">
        <v>361</v>
      </c>
      <c r="C380" s="199">
        <v>4</v>
      </c>
      <c r="D380" s="199">
        <v>9</v>
      </c>
      <c r="E380" s="198" t="s">
        <v>360</v>
      </c>
      <c r="F380" s="197">
        <v>0</v>
      </c>
      <c r="G380" s="242">
        <v>2114.8130000000001</v>
      </c>
      <c r="H380" s="242">
        <v>0</v>
      </c>
      <c r="I380" s="246">
        <v>0</v>
      </c>
    </row>
    <row r="381" spans="1:9" ht="21.75" customHeight="1" x14ac:dyDescent="0.2">
      <c r="A381" s="193"/>
      <c r="B381" s="200" t="s">
        <v>27</v>
      </c>
      <c r="C381" s="199">
        <v>4</v>
      </c>
      <c r="D381" s="199">
        <v>9</v>
      </c>
      <c r="E381" s="198" t="s">
        <v>360</v>
      </c>
      <c r="F381" s="197" t="s">
        <v>26</v>
      </c>
      <c r="G381" s="242">
        <v>1664.8130000000001</v>
      </c>
      <c r="H381" s="242">
        <v>0</v>
      </c>
      <c r="I381" s="246">
        <v>0</v>
      </c>
    </row>
    <row r="382" spans="1:9" ht="21.75" customHeight="1" x14ac:dyDescent="0.2">
      <c r="A382" s="193"/>
      <c r="B382" s="200" t="s">
        <v>25</v>
      </c>
      <c r="C382" s="199">
        <v>4</v>
      </c>
      <c r="D382" s="199">
        <v>9</v>
      </c>
      <c r="E382" s="198" t="s">
        <v>360</v>
      </c>
      <c r="F382" s="197" t="s">
        <v>24</v>
      </c>
      <c r="G382" s="242">
        <v>1664.8130000000001</v>
      </c>
      <c r="H382" s="242">
        <v>0</v>
      </c>
      <c r="I382" s="246">
        <v>0</v>
      </c>
    </row>
    <row r="383" spans="1:9" ht="12.75" customHeight="1" x14ac:dyDescent="0.2">
      <c r="A383" s="193"/>
      <c r="B383" s="200" t="s">
        <v>23</v>
      </c>
      <c r="C383" s="199">
        <v>4</v>
      </c>
      <c r="D383" s="199">
        <v>9</v>
      </c>
      <c r="E383" s="198" t="s">
        <v>360</v>
      </c>
      <c r="F383" s="197" t="s">
        <v>22</v>
      </c>
      <c r="G383" s="242">
        <v>1664.8130000000001</v>
      </c>
      <c r="H383" s="242">
        <v>0</v>
      </c>
      <c r="I383" s="246">
        <v>0</v>
      </c>
    </row>
    <row r="384" spans="1:9" ht="12.75" customHeight="1" x14ac:dyDescent="0.2">
      <c r="A384" s="193"/>
      <c r="B384" s="200" t="s">
        <v>347</v>
      </c>
      <c r="C384" s="199">
        <v>4</v>
      </c>
      <c r="D384" s="199">
        <v>9</v>
      </c>
      <c r="E384" s="198" t="s">
        <v>360</v>
      </c>
      <c r="F384" s="197" t="s">
        <v>346</v>
      </c>
      <c r="G384" s="242">
        <v>450</v>
      </c>
      <c r="H384" s="242">
        <v>0</v>
      </c>
      <c r="I384" s="246">
        <v>0</v>
      </c>
    </row>
    <row r="385" spans="1:9" ht="12.75" customHeight="1" x14ac:dyDescent="0.2">
      <c r="A385" s="193"/>
      <c r="B385" s="200" t="s">
        <v>345</v>
      </c>
      <c r="C385" s="199">
        <v>4</v>
      </c>
      <c r="D385" s="199">
        <v>9</v>
      </c>
      <c r="E385" s="198" t="s">
        <v>360</v>
      </c>
      <c r="F385" s="197" t="s">
        <v>343</v>
      </c>
      <c r="G385" s="242">
        <v>450</v>
      </c>
      <c r="H385" s="242">
        <v>0</v>
      </c>
      <c r="I385" s="246">
        <v>0</v>
      </c>
    </row>
    <row r="386" spans="1:9" ht="32.25" customHeight="1" x14ac:dyDescent="0.2">
      <c r="A386" s="193"/>
      <c r="B386" s="200" t="s">
        <v>85</v>
      </c>
      <c r="C386" s="199">
        <v>4</v>
      </c>
      <c r="D386" s="199">
        <v>9</v>
      </c>
      <c r="E386" s="198" t="s">
        <v>84</v>
      </c>
      <c r="F386" s="197">
        <v>0</v>
      </c>
      <c r="G386" s="242">
        <v>1000</v>
      </c>
      <c r="H386" s="242">
        <v>0</v>
      </c>
      <c r="I386" s="246">
        <v>0</v>
      </c>
    </row>
    <row r="387" spans="1:9" ht="32.25" customHeight="1" x14ac:dyDescent="0.2">
      <c r="A387" s="193"/>
      <c r="B387" s="200" t="s">
        <v>328</v>
      </c>
      <c r="C387" s="199">
        <v>4</v>
      </c>
      <c r="D387" s="199">
        <v>9</v>
      </c>
      <c r="E387" s="198" t="s">
        <v>327</v>
      </c>
      <c r="F387" s="197">
        <v>0</v>
      </c>
      <c r="G387" s="242">
        <v>1000</v>
      </c>
      <c r="H387" s="242">
        <v>0</v>
      </c>
      <c r="I387" s="246">
        <v>0</v>
      </c>
    </row>
    <row r="388" spans="1:9" ht="12.75" customHeight="1" x14ac:dyDescent="0.2">
      <c r="A388" s="193"/>
      <c r="B388" s="200" t="s">
        <v>347</v>
      </c>
      <c r="C388" s="199">
        <v>4</v>
      </c>
      <c r="D388" s="199">
        <v>9</v>
      </c>
      <c r="E388" s="198" t="s">
        <v>327</v>
      </c>
      <c r="F388" s="197" t="s">
        <v>346</v>
      </c>
      <c r="G388" s="242">
        <v>1000</v>
      </c>
      <c r="H388" s="242">
        <v>0</v>
      </c>
      <c r="I388" s="246">
        <v>0</v>
      </c>
    </row>
    <row r="389" spans="1:9" ht="12.75" customHeight="1" x14ac:dyDescent="0.2">
      <c r="A389" s="193"/>
      <c r="B389" s="200" t="s">
        <v>448</v>
      </c>
      <c r="C389" s="199">
        <v>4</v>
      </c>
      <c r="D389" s="199">
        <v>9</v>
      </c>
      <c r="E389" s="198" t="s">
        <v>327</v>
      </c>
      <c r="F389" s="197" t="s">
        <v>447</v>
      </c>
      <c r="G389" s="242">
        <v>1000</v>
      </c>
      <c r="H389" s="242">
        <v>0</v>
      </c>
      <c r="I389" s="246">
        <v>0</v>
      </c>
    </row>
    <row r="390" spans="1:9" ht="32.25" customHeight="1" x14ac:dyDescent="0.2">
      <c r="A390" s="193"/>
      <c r="B390" s="200" t="s">
        <v>446</v>
      </c>
      <c r="C390" s="199">
        <v>4</v>
      </c>
      <c r="D390" s="199">
        <v>9</v>
      </c>
      <c r="E390" s="198" t="s">
        <v>327</v>
      </c>
      <c r="F390" s="197" t="s">
        <v>445</v>
      </c>
      <c r="G390" s="242">
        <v>1000</v>
      </c>
      <c r="H390" s="242">
        <v>0</v>
      </c>
      <c r="I390" s="246">
        <v>0</v>
      </c>
    </row>
    <row r="391" spans="1:9" ht="20.25" customHeight="1" x14ac:dyDescent="0.2">
      <c r="A391" s="193"/>
      <c r="B391" s="204" t="s">
        <v>359</v>
      </c>
      <c r="C391" s="203">
        <v>4</v>
      </c>
      <c r="D391" s="203">
        <v>12</v>
      </c>
      <c r="E391" s="202">
        <v>0</v>
      </c>
      <c r="F391" s="201">
        <v>0</v>
      </c>
      <c r="G391" s="241">
        <v>7013.19</v>
      </c>
      <c r="H391" s="241">
        <v>2229.11</v>
      </c>
      <c r="I391" s="245">
        <v>0.31785000000000002</v>
      </c>
    </row>
    <row r="392" spans="1:9" ht="21.75" customHeight="1" x14ac:dyDescent="0.2">
      <c r="A392" s="193"/>
      <c r="B392" s="200" t="s">
        <v>356</v>
      </c>
      <c r="C392" s="199">
        <v>4</v>
      </c>
      <c r="D392" s="199">
        <v>12</v>
      </c>
      <c r="E392" s="198" t="s">
        <v>355</v>
      </c>
      <c r="F392" s="197">
        <v>0</v>
      </c>
      <c r="G392" s="242">
        <v>43</v>
      </c>
      <c r="H392" s="242">
        <v>0</v>
      </c>
      <c r="I392" s="246">
        <v>0</v>
      </c>
    </row>
    <row r="393" spans="1:9" ht="21.75" customHeight="1" x14ac:dyDescent="0.2">
      <c r="A393" s="193"/>
      <c r="B393" s="200" t="s">
        <v>354</v>
      </c>
      <c r="C393" s="199">
        <v>4</v>
      </c>
      <c r="D393" s="199">
        <v>12</v>
      </c>
      <c r="E393" s="198" t="s">
        <v>353</v>
      </c>
      <c r="F393" s="197">
        <v>0</v>
      </c>
      <c r="G393" s="242">
        <v>43</v>
      </c>
      <c r="H393" s="242">
        <v>0</v>
      </c>
      <c r="I393" s="246">
        <v>0</v>
      </c>
    </row>
    <row r="394" spans="1:9" ht="32.25" customHeight="1" x14ac:dyDescent="0.2">
      <c r="A394" s="193"/>
      <c r="B394" s="200" t="s">
        <v>358</v>
      </c>
      <c r="C394" s="199">
        <v>4</v>
      </c>
      <c r="D394" s="199">
        <v>12</v>
      </c>
      <c r="E394" s="198" t="s">
        <v>357</v>
      </c>
      <c r="F394" s="197">
        <v>0</v>
      </c>
      <c r="G394" s="242">
        <v>43</v>
      </c>
      <c r="H394" s="242">
        <v>0</v>
      </c>
      <c r="I394" s="246">
        <v>0</v>
      </c>
    </row>
    <row r="395" spans="1:9" ht="21.75" customHeight="1" x14ac:dyDescent="0.2">
      <c r="A395" s="193"/>
      <c r="B395" s="200" t="s">
        <v>27</v>
      </c>
      <c r="C395" s="199">
        <v>4</v>
      </c>
      <c r="D395" s="199">
        <v>12</v>
      </c>
      <c r="E395" s="198" t="s">
        <v>357</v>
      </c>
      <c r="F395" s="197" t="s">
        <v>26</v>
      </c>
      <c r="G395" s="242">
        <v>43</v>
      </c>
      <c r="H395" s="242">
        <v>0</v>
      </c>
      <c r="I395" s="246">
        <v>0</v>
      </c>
    </row>
    <row r="396" spans="1:9" ht="21.75" customHeight="1" x14ac:dyDescent="0.2">
      <c r="A396" s="193"/>
      <c r="B396" s="200" t="s">
        <v>25</v>
      </c>
      <c r="C396" s="199">
        <v>4</v>
      </c>
      <c r="D396" s="199">
        <v>12</v>
      </c>
      <c r="E396" s="198" t="s">
        <v>357</v>
      </c>
      <c r="F396" s="197" t="s">
        <v>24</v>
      </c>
      <c r="G396" s="242">
        <v>43</v>
      </c>
      <c r="H396" s="242">
        <v>0</v>
      </c>
      <c r="I396" s="246">
        <v>0</v>
      </c>
    </row>
    <row r="397" spans="1:9" ht="12.75" customHeight="1" x14ac:dyDescent="0.2">
      <c r="A397" s="193"/>
      <c r="B397" s="200" t="s">
        <v>23</v>
      </c>
      <c r="C397" s="199">
        <v>4</v>
      </c>
      <c r="D397" s="199">
        <v>12</v>
      </c>
      <c r="E397" s="198" t="s">
        <v>357</v>
      </c>
      <c r="F397" s="197" t="s">
        <v>22</v>
      </c>
      <c r="G397" s="242">
        <v>43</v>
      </c>
      <c r="H397" s="242">
        <v>0</v>
      </c>
      <c r="I397" s="246">
        <v>0</v>
      </c>
    </row>
    <row r="398" spans="1:9" ht="21.75" customHeight="1" x14ac:dyDescent="0.2">
      <c r="A398" s="193"/>
      <c r="B398" s="200" t="s">
        <v>45</v>
      </c>
      <c r="C398" s="199">
        <v>4</v>
      </c>
      <c r="D398" s="199">
        <v>12</v>
      </c>
      <c r="E398" s="198" t="s">
        <v>44</v>
      </c>
      <c r="F398" s="197">
        <v>0</v>
      </c>
      <c r="G398" s="242">
        <v>115</v>
      </c>
      <c r="H398" s="242">
        <v>0</v>
      </c>
      <c r="I398" s="246">
        <v>0</v>
      </c>
    </row>
    <row r="399" spans="1:9" ht="21.75" customHeight="1" x14ac:dyDescent="0.2">
      <c r="A399" s="193"/>
      <c r="B399" s="200" t="s">
        <v>43</v>
      </c>
      <c r="C399" s="199">
        <v>4</v>
      </c>
      <c r="D399" s="199">
        <v>12</v>
      </c>
      <c r="E399" s="198" t="s">
        <v>42</v>
      </c>
      <c r="F399" s="197">
        <v>0</v>
      </c>
      <c r="G399" s="242">
        <v>115</v>
      </c>
      <c r="H399" s="242">
        <v>0</v>
      </c>
      <c r="I399" s="246">
        <v>0</v>
      </c>
    </row>
    <row r="400" spans="1:9" ht="21.75" customHeight="1" x14ac:dyDescent="0.2">
      <c r="A400" s="193"/>
      <c r="B400" s="200" t="s">
        <v>27</v>
      </c>
      <c r="C400" s="199">
        <v>4</v>
      </c>
      <c r="D400" s="199">
        <v>12</v>
      </c>
      <c r="E400" s="198" t="s">
        <v>42</v>
      </c>
      <c r="F400" s="197" t="s">
        <v>26</v>
      </c>
      <c r="G400" s="242">
        <v>115</v>
      </c>
      <c r="H400" s="242">
        <v>0</v>
      </c>
      <c r="I400" s="246">
        <v>0</v>
      </c>
    </row>
    <row r="401" spans="1:9" ht="21.75" customHeight="1" x14ac:dyDescent="0.2">
      <c r="A401" s="193"/>
      <c r="B401" s="200" t="s">
        <v>25</v>
      </c>
      <c r="C401" s="199">
        <v>4</v>
      </c>
      <c r="D401" s="199">
        <v>12</v>
      </c>
      <c r="E401" s="198" t="s">
        <v>42</v>
      </c>
      <c r="F401" s="197" t="s">
        <v>24</v>
      </c>
      <c r="G401" s="242">
        <v>115</v>
      </c>
      <c r="H401" s="242">
        <v>0</v>
      </c>
      <c r="I401" s="246">
        <v>0</v>
      </c>
    </row>
    <row r="402" spans="1:9" ht="12.75" customHeight="1" x14ac:dyDescent="0.2">
      <c r="A402" s="193"/>
      <c r="B402" s="200" t="s">
        <v>23</v>
      </c>
      <c r="C402" s="199">
        <v>4</v>
      </c>
      <c r="D402" s="199">
        <v>12</v>
      </c>
      <c r="E402" s="198" t="s">
        <v>42</v>
      </c>
      <c r="F402" s="197" t="s">
        <v>22</v>
      </c>
      <c r="G402" s="242">
        <v>115</v>
      </c>
      <c r="H402" s="242">
        <v>0</v>
      </c>
      <c r="I402" s="246">
        <v>0</v>
      </c>
    </row>
    <row r="403" spans="1:9" ht="42.75" customHeight="1" x14ac:dyDescent="0.2">
      <c r="A403" s="193"/>
      <c r="B403" s="200" t="s">
        <v>352</v>
      </c>
      <c r="C403" s="199">
        <v>4</v>
      </c>
      <c r="D403" s="199">
        <v>12</v>
      </c>
      <c r="E403" s="198" t="s">
        <v>351</v>
      </c>
      <c r="F403" s="197">
        <v>0</v>
      </c>
      <c r="G403" s="242">
        <v>2292.6999999999998</v>
      </c>
      <c r="H403" s="242">
        <v>211.97</v>
      </c>
      <c r="I403" s="246">
        <v>9.2450000000000004E-2</v>
      </c>
    </row>
    <row r="404" spans="1:9" ht="21.75" customHeight="1" x14ac:dyDescent="0.2">
      <c r="A404" s="193"/>
      <c r="B404" s="200" t="s">
        <v>350</v>
      </c>
      <c r="C404" s="199">
        <v>4</v>
      </c>
      <c r="D404" s="199">
        <v>12</v>
      </c>
      <c r="E404" s="198" t="s">
        <v>349</v>
      </c>
      <c r="F404" s="197">
        <v>0</v>
      </c>
      <c r="G404" s="242">
        <v>1969.8</v>
      </c>
      <c r="H404" s="242">
        <v>0</v>
      </c>
      <c r="I404" s="246">
        <v>0</v>
      </c>
    </row>
    <row r="405" spans="1:9" ht="21.75" customHeight="1" x14ac:dyDescent="0.2">
      <c r="A405" s="193"/>
      <c r="B405" s="200" t="s">
        <v>27</v>
      </c>
      <c r="C405" s="199">
        <v>4</v>
      </c>
      <c r="D405" s="199">
        <v>12</v>
      </c>
      <c r="E405" s="198" t="s">
        <v>349</v>
      </c>
      <c r="F405" s="197" t="s">
        <v>26</v>
      </c>
      <c r="G405" s="242">
        <v>1969.8</v>
      </c>
      <c r="H405" s="242">
        <v>0</v>
      </c>
      <c r="I405" s="246">
        <v>0</v>
      </c>
    </row>
    <row r="406" spans="1:9" ht="21.75" customHeight="1" x14ac:dyDescent="0.2">
      <c r="A406" s="193"/>
      <c r="B406" s="200" t="s">
        <v>25</v>
      </c>
      <c r="C406" s="199">
        <v>4</v>
      </c>
      <c r="D406" s="199">
        <v>12</v>
      </c>
      <c r="E406" s="198" t="s">
        <v>349</v>
      </c>
      <c r="F406" s="197" t="s">
        <v>24</v>
      </c>
      <c r="G406" s="242">
        <v>1969.8</v>
      </c>
      <c r="H406" s="242">
        <v>0</v>
      </c>
      <c r="I406" s="246">
        <v>0</v>
      </c>
    </row>
    <row r="407" spans="1:9" ht="12.75" customHeight="1" x14ac:dyDescent="0.2">
      <c r="A407" s="193"/>
      <c r="B407" s="200" t="s">
        <v>23</v>
      </c>
      <c r="C407" s="199">
        <v>4</v>
      </c>
      <c r="D407" s="199">
        <v>12</v>
      </c>
      <c r="E407" s="198" t="s">
        <v>349</v>
      </c>
      <c r="F407" s="197" t="s">
        <v>22</v>
      </c>
      <c r="G407" s="242">
        <v>1969.8</v>
      </c>
      <c r="H407" s="242">
        <v>0</v>
      </c>
      <c r="I407" s="246">
        <v>0</v>
      </c>
    </row>
    <row r="408" spans="1:9" ht="42.75" customHeight="1" x14ac:dyDescent="0.2">
      <c r="A408" s="193"/>
      <c r="B408" s="200" t="s">
        <v>348</v>
      </c>
      <c r="C408" s="199">
        <v>4</v>
      </c>
      <c r="D408" s="199">
        <v>12</v>
      </c>
      <c r="E408" s="198" t="s">
        <v>344</v>
      </c>
      <c r="F408" s="197">
        <v>0</v>
      </c>
      <c r="G408" s="242">
        <v>322.89999999999998</v>
      </c>
      <c r="H408" s="242">
        <v>211.97</v>
      </c>
      <c r="I408" s="246">
        <v>0.65644999999999998</v>
      </c>
    </row>
    <row r="409" spans="1:9" ht="21.75" customHeight="1" x14ac:dyDescent="0.2">
      <c r="A409" s="193"/>
      <c r="B409" s="200" t="s">
        <v>27</v>
      </c>
      <c r="C409" s="199">
        <v>4</v>
      </c>
      <c r="D409" s="199">
        <v>12</v>
      </c>
      <c r="E409" s="198" t="s">
        <v>344</v>
      </c>
      <c r="F409" s="197" t="s">
        <v>26</v>
      </c>
      <c r="G409" s="242">
        <v>322.89999999999998</v>
      </c>
      <c r="H409" s="242">
        <v>211.97</v>
      </c>
      <c r="I409" s="246">
        <v>0.65644999999999998</v>
      </c>
    </row>
    <row r="410" spans="1:9" ht="21.75" customHeight="1" x14ac:dyDescent="0.2">
      <c r="A410" s="193"/>
      <c r="B410" s="200" t="s">
        <v>25</v>
      </c>
      <c r="C410" s="199">
        <v>4</v>
      </c>
      <c r="D410" s="199">
        <v>12</v>
      </c>
      <c r="E410" s="198" t="s">
        <v>344</v>
      </c>
      <c r="F410" s="197" t="s">
        <v>24</v>
      </c>
      <c r="G410" s="242">
        <v>322.89999999999998</v>
      </c>
      <c r="H410" s="242">
        <v>211.97</v>
      </c>
      <c r="I410" s="246">
        <v>0.65644999999999998</v>
      </c>
    </row>
    <row r="411" spans="1:9" ht="12.75" customHeight="1" x14ac:dyDescent="0.2">
      <c r="A411" s="193"/>
      <c r="B411" s="200" t="s">
        <v>23</v>
      </c>
      <c r="C411" s="199">
        <v>4</v>
      </c>
      <c r="D411" s="199">
        <v>12</v>
      </c>
      <c r="E411" s="198" t="s">
        <v>344</v>
      </c>
      <c r="F411" s="197" t="s">
        <v>22</v>
      </c>
      <c r="G411" s="242">
        <v>322.89999999999998</v>
      </c>
      <c r="H411" s="242">
        <v>211.97</v>
      </c>
      <c r="I411" s="246">
        <v>0.65644999999999998</v>
      </c>
    </row>
    <row r="412" spans="1:9" ht="21.75" customHeight="1" x14ac:dyDescent="0.2">
      <c r="A412" s="193"/>
      <c r="B412" s="200" t="s">
        <v>342</v>
      </c>
      <c r="C412" s="199">
        <v>4</v>
      </c>
      <c r="D412" s="199">
        <v>12</v>
      </c>
      <c r="E412" s="198" t="s">
        <v>341</v>
      </c>
      <c r="F412" s="197">
        <v>0</v>
      </c>
      <c r="G412" s="242">
        <v>4562.49</v>
      </c>
      <c r="H412" s="242">
        <v>2017.14</v>
      </c>
      <c r="I412" s="246">
        <v>0.44212000000000001</v>
      </c>
    </row>
    <row r="413" spans="1:9" ht="32.25" customHeight="1" x14ac:dyDescent="0.2">
      <c r="A413" s="193"/>
      <c r="B413" s="200" t="s">
        <v>339</v>
      </c>
      <c r="C413" s="199">
        <v>4</v>
      </c>
      <c r="D413" s="199">
        <v>12</v>
      </c>
      <c r="E413" s="198" t="s">
        <v>340</v>
      </c>
      <c r="F413" s="197">
        <v>0</v>
      </c>
      <c r="G413" s="242">
        <v>4562.49</v>
      </c>
      <c r="H413" s="242">
        <v>2017.14</v>
      </c>
      <c r="I413" s="246">
        <v>0.44212000000000001</v>
      </c>
    </row>
    <row r="414" spans="1:9" ht="32.25" customHeight="1" x14ac:dyDescent="0.2">
      <c r="A414" s="193"/>
      <c r="B414" s="200" t="s">
        <v>339</v>
      </c>
      <c r="C414" s="199">
        <v>4</v>
      </c>
      <c r="D414" s="199">
        <v>12</v>
      </c>
      <c r="E414" s="198" t="s">
        <v>338</v>
      </c>
      <c r="F414" s="197">
        <v>0</v>
      </c>
      <c r="G414" s="242">
        <v>4562.49</v>
      </c>
      <c r="H414" s="242">
        <v>2017.14</v>
      </c>
      <c r="I414" s="246">
        <v>0.44212000000000001</v>
      </c>
    </row>
    <row r="415" spans="1:9" ht="21.75" customHeight="1" x14ac:dyDescent="0.2">
      <c r="A415" s="193"/>
      <c r="B415" s="200" t="s">
        <v>27</v>
      </c>
      <c r="C415" s="199">
        <v>4</v>
      </c>
      <c r="D415" s="199">
        <v>12</v>
      </c>
      <c r="E415" s="198" t="s">
        <v>338</v>
      </c>
      <c r="F415" s="197" t="s">
        <v>26</v>
      </c>
      <c r="G415" s="242">
        <v>4351.49</v>
      </c>
      <c r="H415" s="242">
        <v>1887.56</v>
      </c>
      <c r="I415" s="246">
        <v>0.43376999999999999</v>
      </c>
    </row>
    <row r="416" spans="1:9" ht="21.75" customHeight="1" x14ac:dyDescent="0.2">
      <c r="A416" s="193"/>
      <c r="B416" s="200" t="s">
        <v>25</v>
      </c>
      <c r="C416" s="199">
        <v>4</v>
      </c>
      <c r="D416" s="199">
        <v>12</v>
      </c>
      <c r="E416" s="198" t="s">
        <v>338</v>
      </c>
      <c r="F416" s="197" t="s">
        <v>24</v>
      </c>
      <c r="G416" s="242">
        <v>4351.49</v>
      </c>
      <c r="H416" s="242">
        <v>1887.56</v>
      </c>
      <c r="I416" s="246">
        <v>0.43376999999999999</v>
      </c>
    </row>
    <row r="417" spans="1:9" ht="21.75" customHeight="1" x14ac:dyDescent="0.2">
      <c r="A417" s="193"/>
      <c r="B417" s="200" t="s">
        <v>41</v>
      </c>
      <c r="C417" s="199">
        <v>4</v>
      </c>
      <c r="D417" s="199">
        <v>12</v>
      </c>
      <c r="E417" s="198" t="s">
        <v>338</v>
      </c>
      <c r="F417" s="197" t="s">
        <v>40</v>
      </c>
      <c r="G417" s="242">
        <v>338.31900000000002</v>
      </c>
      <c r="H417" s="242">
        <v>171.45</v>
      </c>
      <c r="I417" s="246">
        <v>0.50678000000000001</v>
      </c>
    </row>
    <row r="418" spans="1:9" ht="12.75" customHeight="1" x14ac:dyDescent="0.2">
      <c r="A418" s="193"/>
      <c r="B418" s="200" t="s">
        <v>23</v>
      </c>
      <c r="C418" s="199">
        <v>4</v>
      </c>
      <c r="D418" s="199">
        <v>12</v>
      </c>
      <c r="E418" s="198" t="s">
        <v>338</v>
      </c>
      <c r="F418" s="197" t="s">
        <v>22</v>
      </c>
      <c r="G418" s="242">
        <v>4013.1709999999998</v>
      </c>
      <c r="H418" s="242">
        <v>1716.11</v>
      </c>
      <c r="I418" s="246">
        <v>0.42762</v>
      </c>
    </row>
    <row r="419" spans="1:9" ht="12.75" customHeight="1" x14ac:dyDescent="0.2">
      <c r="A419" s="193"/>
      <c r="B419" s="200" t="s">
        <v>69</v>
      </c>
      <c r="C419" s="199">
        <v>4</v>
      </c>
      <c r="D419" s="199">
        <v>12</v>
      </c>
      <c r="E419" s="198" t="s">
        <v>338</v>
      </c>
      <c r="F419" s="197" t="s">
        <v>68</v>
      </c>
      <c r="G419" s="242">
        <v>211</v>
      </c>
      <c r="H419" s="242">
        <v>129.58000000000001</v>
      </c>
      <c r="I419" s="246">
        <v>0.61412999999999995</v>
      </c>
    </row>
    <row r="420" spans="1:9" ht="12.75" customHeight="1" x14ac:dyDescent="0.2">
      <c r="A420" s="193"/>
      <c r="B420" s="200" t="s">
        <v>67</v>
      </c>
      <c r="C420" s="199">
        <v>4</v>
      </c>
      <c r="D420" s="199">
        <v>12</v>
      </c>
      <c r="E420" s="198" t="s">
        <v>338</v>
      </c>
      <c r="F420" s="197" t="s">
        <v>66</v>
      </c>
      <c r="G420" s="242">
        <v>211</v>
      </c>
      <c r="H420" s="242">
        <v>129.58000000000001</v>
      </c>
      <c r="I420" s="246">
        <v>0.61412999999999995</v>
      </c>
    </row>
    <row r="421" spans="1:9" ht="21.75" customHeight="1" x14ac:dyDescent="0.2">
      <c r="A421" s="193"/>
      <c r="B421" s="200" t="s">
        <v>65</v>
      </c>
      <c r="C421" s="199">
        <v>4</v>
      </c>
      <c r="D421" s="199">
        <v>12</v>
      </c>
      <c r="E421" s="198" t="s">
        <v>338</v>
      </c>
      <c r="F421" s="197" t="s">
        <v>64</v>
      </c>
      <c r="G421" s="242">
        <v>76</v>
      </c>
      <c r="H421" s="242">
        <v>26.58</v>
      </c>
      <c r="I421" s="246">
        <v>0.34976000000000002</v>
      </c>
    </row>
    <row r="422" spans="1:9" ht="12.75" customHeight="1" x14ac:dyDescent="0.2">
      <c r="A422" s="193"/>
      <c r="B422" s="200" t="s">
        <v>63</v>
      </c>
      <c r="C422" s="199">
        <v>4</v>
      </c>
      <c r="D422" s="199">
        <v>12</v>
      </c>
      <c r="E422" s="198" t="s">
        <v>338</v>
      </c>
      <c r="F422" s="197" t="s">
        <v>61</v>
      </c>
      <c r="G422" s="242">
        <v>15</v>
      </c>
      <c r="H422" s="242">
        <v>3</v>
      </c>
      <c r="I422" s="246">
        <v>0.2</v>
      </c>
    </row>
    <row r="423" spans="1:9" ht="12.75" customHeight="1" x14ac:dyDescent="0.2">
      <c r="A423" s="193"/>
      <c r="B423" s="200" t="s">
        <v>154</v>
      </c>
      <c r="C423" s="199">
        <v>4</v>
      </c>
      <c r="D423" s="199">
        <v>12</v>
      </c>
      <c r="E423" s="198" t="s">
        <v>338</v>
      </c>
      <c r="F423" s="197" t="s">
        <v>152</v>
      </c>
      <c r="G423" s="242">
        <v>120</v>
      </c>
      <c r="H423" s="242">
        <v>100</v>
      </c>
      <c r="I423" s="246">
        <v>0.83333000000000002</v>
      </c>
    </row>
    <row r="424" spans="1:9" ht="12.75" customHeight="1" x14ac:dyDescent="0.2">
      <c r="A424" s="193"/>
      <c r="B424" s="208" t="s">
        <v>337</v>
      </c>
      <c r="C424" s="207">
        <v>5</v>
      </c>
      <c r="D424" s="207">
        <v>0</v>
      </c>
      <c r="E424" s="206">
        <v>0</v>
      </c>
      <c r="F424" s="205">
        <v>0</v>
      </c>
      <c r="G424" s="240">
        <v>12131.950999999999</v>
      </c>
      <c r="H424" s="240">
        <v>2279.35</v>
      </c>
      <c r="I424" s="244">
        <v>0.18787999999999999</v>
      </c>
    </row>
    <row r="425" spans="1:9" ht="12.75" customHeight="1" x14ac:dyDescent="0.2">
      <c r="A425" s="193"/>
      <c r="B425" s="204" t="s">
        <v>336</v>
      </c>
      <c r="C425" s="203">
        <v>5</v>
      </c>
      <c r="D425" s="203">
        <v>1</v>
      </c>
      <c r="E425" s="202">
        <v>0</v>
      </c>
      <c r="F425" s="201">
        <v>0</v>
      </c>
      <c r="G425" s="241">
        <v>4855.6000000000004</v>
      </c>
      <c r="H425" s="241">
        <v>1295.77</v>
      </c>
      <c r="I425" s="245">
        <v>0.26685999999999999</v>
      </c>
    </row>
    <row r="426" spans="1:9" ht="42.75" customHeight="1" x14ac:dyDescent="0.2">
      <c r="A426" s="193"/>
      <c r="B426" s="200" t="s">
        <v>144</v>
      </c>
      <c r="C426" s="199">
        <v>5</v>
      </c>
      <c r="D426" s="199">
        <v>1</v>
      </c>
      <c r="E426" s="198" t="s">
        <v>143</v>
      </c>
      <c r="F426" s="197">
        <v>0</v>
      </c>
      <c r="G426" s="242">
        <v>4855.6000000000004</v>
      </c>
      <c r="H426" s="242">
        <v>1295.77</v>
      </c>
      <c r="I426" s="246">
        <v>0.26685999999999999</v>
      </c>
    </row>
    <row r="427" spans="1:9" ht="21.75" customHeight="1" x14ac:dyDescent="0.2">
      <c r="A427" s="193"/>
      <c r="B427" s="200" t="s">
        <v>161</v>
      </c>
      <c r="C427" s="199">
        <v>5</v>
      </c>
      <c r="D427" s="199">
        <v>1</v>
      </c>
      <c r="E427" s="198" t="s">
        <v>160</v>
      </c>
      <c r="F427" s="197">
        <v>0</v>
      </c>
      <c r="G427" s="242">
        <v>4855.6000000000004</v>
      </c>
      <c r="H427" s="242">
        <v>1295.77</v>
      </c>
      <c r="I427" s="246">
        <v>0.26685999999999999</v>
      </c>
    </row>
    <row r="428" spans="1:9" ht="21.75" customHeight="1" x14ac:dyDescent="0.2">
      <c r="A428" s="193"/>
      <c r="B428" s="200" t="s">
        <v>325</v>
      </c>
      <c r="C428" s="199">
        <v>5</v>
      </c>
      <c r="D428" s="199">
        <v>1</v>
      </c>
      <c r="E428" s="198" t="s">
        <v>324</v>
      </c>
      <c r="F428" s="197">
        <v>0</v>
      </c>
      <c r="G428" s="242">
        <v>4855.6000000000004</v>
      </c>
      <c r="H428" s="242">
        <v>1295.77</v>
      </c>
      <c r="I428" s="246">
        <v>0.26685999999999999</v>
      </c>
    </row>
    <row r="429" spans="1:9" ht="21.75" customHeight="1" x14ac:dyDescent="0.2">
      <c r="A429" s="193"/>
      <c r="B429" s="200" t="s">
        <v>335</v>
      </c>
      <c r="C429" s="199">
        <v>5</v>
      </c>
      <c r="D429" s="199">
        <v>1</v>
      </c>
      <c r="E429" s="198" t="s">
        <v>324</v>
      </c>
      <c r="F429" s="197" t="s">
        <v>334</v>
      </c>
      <c r="G429" s="242">
        <v>4855.6000000000004</v>
      </c>
      <c r="H429" s="242">
        <v>1295.77</v>
      </c>
      <c r="I429" s="246">
        <v>0.26685999999999999</v>
      </c>
    </row>
    <row r="430" spans="1:9" ht="12.75" customHeight="1" x14ac:dyDescent="0.2">
      <c r="A430" s="193"/>
      <c r="B430" s="200" t="s">
        <v>333</v>
      </c>
      <c r="C430" s="199">
        <v>5</v>
      </c>
      <c r="D430" s="199">
        <v>1</v>
      </c>
      <c r="E430" s="198" t="s">
        <v>324</v>
      </c>
      <c r="F430" s="197" t="s">
        <v>332</v>
      </c>
      <c r="G430" s="242">
        <v>4855.6000000000004</v>
      </c>
      <c r="H430" s="242">
        <v>1295.77</v>
      </c>
      <c r="I430" s="246">
        <v>0.26685999999999999</v>
      </c>
    </row>
    <row r="431" spans="1:9" ht="32.25" customHeight="1" x14ac:dyDescent="0.2">
      <c r="A431" s="193"/>
      <c r="B431" s="200" t="s">
        <v>331</v>
      </c>
      <c r="C431" s="199">
        <v>5</v>
      </c>
      <c r="D431" s="199">
        <v>1</v>
      </c>
      <c r="E431" s="198" t="s">
        <v>324</v>
      </c>
      <c r="F431" s="197" t="s">
        <v>330</v>
      </c>
      <c r="G431" s="242">
        <v>4855.6000000000004</v>
      </c>
      <c r="H431" s="242">
        <v>1295.77</v>
      </c>
      <c r="I431" s="246">
        <v>0.26685999999999999</v>
      </c>
    </row>
    <row r="432" spans="1:9" ht="12.75" customHeight="1" x14ac:dyDescent="0.2">
      <c r="A432" s="193"/>
      <c r="B432" s="204" t="s">
        <v>329</v>
      </c>
      <c r="C432" s="203">
        <v>5</v>
      </c>
      <c r="D432" s="203">
        <v>2</v>
      </c>
      <c r="E432" s="202">
        <v>0</v>
      </c>
      <c r="F432" s="201">
        <v>0</v>
      </c>
      <c r="G432" s="241">
        <v>1400</v>
      </c>
      <c r="H432" s="241">
        <v>0</v>
      </c>
      <c r="I432" s="245">
        <v>0</v>
      </c>
    </row>
    <row r="433" spans="1:9" ht="32.25" customHeight="1" x14ac:dyDescent="0.2">
      <c r="A433" s="193"/>
      <c r="B433" s="200" t="s">
        <v>85</v>
      </c>
      <c r="C433" s="199">
        <v>5</v>
      </c>
      <c r="D433" s="199">
        <v>2</v>
      </c>
      <c r="E433" s="198" t="s">
        <v>84</v>
      </c>
      <c r="F433" s="197">
        <v>0</v>
      </c>
      <c r="G433" s="242">
        <v>1400</v>
      </c>
      <c r="H433" s="242">
        <v>0</v>
      </c>
      <c r="I433" s="246">
        <v>0</v>
      </c>
    </row>
    <row r="434" spans="1:9" ht="32.25" customHeight="1" x14ac:dyDescent="0.2">
      <c r="A434" s="193"/>
      <c r="B434" s="200" t="s">
        <v>328</v>
      </c>
      <c r="C434" s="199">
        <v>5</v>
      </c>
      <c r="D434" s="199">
        <v>2</v>
      </c>
      <c r="E434" s="198" t="s">
        <v>327</v>
      </c>
      <c r="F434" s="197">
        <v>0</v>
      </c>
      <c r="G434" s="242">
        <v>1400</v>
      </c>
      <c r="H434" s="242">
        <v>0</v>
      </c>
      <c r="I434" s="246">
        <v>0</v>
      </c>
    </row>
    <row r="435" spans="1:9" ht="12.75" customHeight="1" x14ac:dyDescent="0.2">
      <c r="A435" s="193"/>
      <c r="B435" s="200" t="s">
        <v>347</v>
      </c>
      <c r="C435" s="199">
        <v>5</v>
      </c>
      <c r="D435" s="199">
        <v>2</v>
      </c>
      <c r="E435" s="198" t="s">
        <v>327</v>
      </c>
      <c r="F435" s="197" t="s">
        <v>346</v>
      </c>
      <c r="G435" s="242">
        <v>1400</v>
      </c>
      <c r="H435" s="242">
        <v>0</v>
      </c>
      <c r="I435" s="246">
        <v>0</v>
      </c>
    </row>
    <row r="436" spans="1:9" ht="12.75" customHeight="1" x14ac:dyDescent="0.2">
      <c r="A436" s="193"/>
      <c r="B436" s="200" t="s">
        <v>448</v>
      </c>
      <c r="C436" s="199">
        <v>5</v>
      </c>
      <c r="D436" s="199">
        <v>2</v>
      </c>
      <c r="E436" s="198" t="s">
        <v>327</v>
      </c>
      <c r="F436" s="197" t="s">
        <v>447</v>
      </c>
      <c r="G436" s="242">
        <v>1400</v>
      </c>
      <c r="H436" s="242">
        <v>0</v>
      </c>
      <c r="I436" s="246">
        <v>0</v>
      </c>
    </row>
    <row r="437" spans="1:9" ht="32.25" customHeight="1" x14ac:dyDescent="0.2">
      <c r="A437" s="193"/>
      <c r="B437" s="200" t="s">
        <v>446</v>
      </c>
      <c r="C437" s="199">
        <v>5</v>
      </c>
      <c r="D437" s="199">
        <v>2</v>
      </c>
      <c r="E437" s="198" t="s">
        <v>327</v>
      </c>
      <c r="F437" s="197" t="s">
        <v>445</v>
      </c>
      <c r="G437" s="242">
        <v>1400</v>
      </c>
      <c r="H437" s="242">
        <v>0</v>
      </c>
      <c r="I437" s="246">
        <v>0</v>
      </c>
    </row>
    <row r="438" spans="1:9" ht="12.75" customHeight="1" x14ac:dyDescent="0.2">
      <c r="A438" s="193"/>
      <c r="B438" s="204" t="s">
        <v>326</v>
      </c>
      <c r="C438" s="203">
        <v>5</v>
      </c>
      <c r="D438" s="203">
        <v>3</v>
      </c>
      <c r="E438" s="202">
        <v>0</v>
      </c>
      <c r="F438" s="201">
        <v>0</v>
      </c>
      <c r="G438" s="241">
        <v>5876.3509999999997</v>
      </c>
      <c r="H438" s="241">
        <v>983.58</v>
      </c>
      <c r="I438" s="245">
        <v>0.16738</v>
      </c>
    </row>
    <row r="439" spans="1:9" ht="42.75" customHeight="1" x14ac:dyDescent="0.2">
      <c r="A439" s="193"/>
      <c r="B439" s="200" t="s">
        <v>144</v>
      </c>
      <c r="C439" s="199">
        <v>5</v>
      </c>
      <c r="D439" s="199">
        <v>3</v>
      </c>
      <c r="E439" s="198" t="s">
        <v>143</v>
      </c>
      <c r="F439" s="197">
        <v>0</v>
      </c>
      <c r="G439" s="242">
        <v>2300</v>
      </c>
      <c r="H439" s="242">
        <v>0</v>
      </c>
      <c r="I439" s="246">
        <v>0</v>
      </c>
    </row>
    <row r="440" spans="1:9" ht="21.75" customHeight="1" x14ac:dyDescent="0.2">
      <c r="A440" s="193"/>
      <c r="B440" s="200" t="s">
        <v>161</v>
      </c>
      <c r="C440" s="199">
        <v>5</v>
      </c>
      <c r="D440" s="199">
        <v>3</v>
      </c>
      <c r="E440" s="198" t="s">
        <v>160</v>
      </c>
      <c r="F440" s="197">
        <v>0</v>
      </c>
      <c r="G440" s="242">
        <v>2300</v>
      </c>
      <c r="H440" s="242">
        <v>0</v>
      </c>
      <c r="I440" s="246">
        <v>0</v>
      </c>
    </row>
    <row r="441" spans="1:9" ht="21.75" customHeight="1" x14ac:dyDescent="0.2">
      <c r="A441" s="193"/>
      <c r="B441" s="200" t="s">
        <v>325</v>
      </c>
      <c r="C441" s="199">
        <v>5</v>
      </c>
      <c r="D441" s="199">
        <v>3</v>
      </c>
      <c r="E441" s="198" t="s">
        <v>324</v>
      </c>
      <c r="F441" s="197">
        <v>0</v>
      </c>
      <c r="G441" s="242">
        <v>2300</v>
      </c>
      <c r="H441" s="242">
        <v>0</v>
      </c>
      <c r="I441" s="246">
        <v>0</v>
      </c>
    </row>
    <row r="442" spans="1:9" ht="21.75" customHeight="1" x14ac:dyDescent="0.2">
      <c r="A442" s="193"/>
      <c r="B442" s="200" t="s">
        <v>27</v>
      </c>
      <c r="C442" s="199">
        <v>5</v>
      </c>
      <c r="D442" s="199">
        <v>3</v>
      </c>
      <c r="E442" s="198" t="s">
        <v>324</v>
      </c>
      <c r="F442" s="197" t="s">
        <v>26</v>
      </c>
      <c r="G442" s="242">
        <v>2300</v>
      </c>
      <c r="H442" s="242">
        <v>0</v>
      </c>
      <c r="I442" s="246">
        <v>0</v>
      </c>
    </row>
    <row r="443" spans="1:9" ht="21.75" customHeight="1" x14ac:dyDescent="0.2">
      <c r="A443" s="193"/>
      <c r="B443" s="200" t="s">
        <v>25</v>
      </c>
      <c r="C443" s="199">
        <v>5</v>
      </c>
      <c r="D443" s="199">
        <v>3</v>
      </c>
      <c r="E443" s="198" t="s">
        <v>324</v>
      </c>
      <c r="F443" s="197" t="s">
        <v>24</v>
      </c>
      <c r="G443" s="242">
        <v>2300</v>
      </c>
      <c r="H443" s="242">
        <v>0</v>
      </c>
      <c r="I443" s="246">
        <v>0</v>
      </c>
    </row>
    <row r="444" spans="1:9" ht="12.75" customHeight="1" x14ac:dyDescent="0.2">
      <c r="A444" s="193"/>
      <c r="B444" s="200" t="s">
        <v>23</v>
      </c>
      <c r="C444" s="199">
        <v>5</v>
      </c>
      <c r="D444" s="199">
        <v>3</v>
      </c>
      <c r="E444" s="198" t="s">
        <v>324</v>
      </c>
      <c r="F444" s="197" t="s">
        <v>22</v>
      </c>
      <c r="G444" s="242">
        <v>2300</v>
      </c>
      <c r="H444" s="242">
        <v>0</v>
      </c>
      <c r="I444" s="246">
        <v>0</v>
      </c>
    </row>
    <row r="445" spans="1:9" ht="32.25" customHeight="1" x14ac:dyDescent="0.2">
      <c r="A445" s="193"/>
      <c r="B445" s="200" t="s">
        <v>85</v>
      </c>
      <c r="C445" s="199">
        <v>5</v>
      </c>
      <c r="D445" s="199">
        <v>3</v>
      </c>
      <c r="E445" s="198" t="s">
        <v>84</v>
      </c>
      <c r="F445" s="197">
        <v>0</v>
      </c>
      <c r="G445" s="242">
        <v>2400</v>
      </c>
      <c r="H445" s="242">
        <v>640</v>
      </c>
      <c r="I445" s="246">
        <v>0.26667000000000002</v>
      </c>
    </row>
    <row r="446" spans="1:9" ht="32.25" customHeight="1" x14ac:dyDescent="0.2">
      <c r="A446" s="193"/>
      <c r="B446" s="200" t="s">
        <v>83</v>
      </c>
      <c r="C446" s="199">
        <v>5</v>
      </c>
      <c r="D446" s="199">
        <v>3</v>
      </c>
      <c r="E446" s="198" t="s">
        <v>82</v>
      </c>
      <c r="F446" s="197">
        <v>0</v>
      </c>
      <c r="G446" s="242">
        <v>2400</v>
      </c>
      <c r="H446" s="242">
        <v>640</v>
      </c>
      <c r="I446" s="246">
        <v>0.26667000000000002</v>
      </c>
    </row>
    <row r="447" spans="1:9" ht="21.75" customHeight="1" x14ac:dyDescent="0.2">
      <c r="A447" s="193"/>
      <c r="B447" s="200" t="s">
        <v>27</v>
      </c>
      <c r="C447" s="199">
        <v>5</v>
      </c>
      <c r="D447" s="199">
        <v>3</v>
      </c>
      <c r="E447" s="198" t="s">
        <v>82</v>
      </c>
      <c r="F447" s="197" t="s">
        <v>26</v>
      </c>
      <c r="G447" s="242">
        <v>570</v>
      </c>
      <c r="H447" s="242">
        <v>0</v>
      </c>
      <c r="I447" s="246">
        <v>0</v>
      </c>
    </row>
    <row r="448" spans="1:9" ht="21.75" customHeight="1" x14ac:dyDescent="0.2">
      <c r="A448" s="193"/>
      <c r="B448" s="200" t="s">
        <v>25</v>
      </c>
      <c r="C448" s="199">
        <v>5</v>
      </c>
      <c r="D448" s="199">
        <v>3</v>
      </c>
      <c r="E448" s="198" t="s">
        <v>82</v>
      </c>
      <c r="F448" s="197" t="s">
        <v>24</v>
      </c>
      <c r="G448" s="242">
        <v>570</v>
      </c>
      <c r="H448" s="242">
        <v>0</v>
      </c>
      <c r="I448" s="246">
        <v>0</v>
      </c>
    </row>
    <row r="449" spans="1:9" ht="12.75" customHeight="1" x14ac:dyDescent="0.2">
      <c r="A449" s="193"/>
      <c r="B449" s="200" t="s">
        <v>23</v>
      </c>
      <c r="C449" s="199">
        <v>5</v>
      </c>
      <c r="D449" s="199">
        <v>3</v>
      </c>
      <c r="E449" s="198" t="s">
        <v>82</v>
      </c>
      <c r="F449" s="197" t="s">
        <v>22</v>
      </c>
      <c r="G449" s="242">
        <v>570</v>
      </c>
      <c r="H449" s="242">
        <v>0</v>
      </c>
      <c r="I449" s="246">
        <v>0</v>
      </c>
    </row>
    <row r="450" spans="1:9" ht="12.75" customHeight="1" x14ac:dyDescent="0.2">
      <c r="A450" s="193"/>
      <c r="B450" s="200" t="s">
        <v>347</v>
      </c>
      <c r="C450" s="199">
        <v>5</v>
      </c>
      <c r="D450" s="199">
        <v>3</v>
      </c>
      <c r="E450" s="198" t="s">
        <v>82</v>
      </c>
      <c r="F450" s="197" t="s">
        <v>346</v>
      </c>
      <c r="G450" s="242">
        <v>1830</v>
      </c>
      <c r="H450" s="242">
        <v>640</v>
      </c>
      <c r="I450" s="246">
        <v>0.34972999999999999</v>
      </c>
    </row>
    <row r="451" spans="1:9" ht="12.75" customHeight="1" x14ac:dyDescent="0.2">
      <c r="A451" s="193"/>
      <c r="B451" s="200" t="s">
        <v>345</v>
      </c>
      <c r="C451" s="199">
        <v>5</v>
      </c>
      <c r="D451" s="199">
        <v>3</v>
      </c>
      <c r="E451" s="198" t="s">
        <v>82</v>
      </c>
      <c r="F451" s="197" t="s">
        <v>343</v>
      </c>
      <c r="G451" s="242">
        <v>1830</v>
      </c>
      <c r="H451" s="242">
        <v>640</v>
      </c>
      <c r="I451" s="246">
        <v>0.34972999999999999</v>
      </c>
    </row>
    <row r="452" spans="1:9" ht="21.75" customHeight="1" x14ac:dyDescent="0.2">
      <c r="A452" s="193"/>
      <c r="B452" s="200" t="s">
        <v>426</v>
      </c>
      <c r="C452" s="199">
        <v>5</v>
      </c>
      <c r="D452" s="199">
        <v>3</v>
      </c>
      <c r="E452" s="198" t="s">
        <v>425</v>
      </c>
      <c r="F452" s="197">
        <v>0</v>
      </c>
      <c r="G452" s="242">
        <v>1176.3510000000001</v>
      </c>
      <c r="H452" s="242">
        <v>343.58</v>
      </c>
      <c r="I452" s="246">
        <v>0.29207</v>
      </c>
    </row>
    <row r="453" spans="1:9" ht="32.25" customHeight="1" x14ac:dyDescent="0.2">
      <c r="A453" s="193"/>
      <c r="B453" s="200" t="s">
        <v>449</v>
      </c>
      <c r="C453" s="199">
        <v>5</v>
      </c>
      <c r="D453" s="199">
        <v>3</v>
      </c>
      <c r="E453" s="198" t="s">
        <v>444</v>
      </c>
      <c r="F453" s="197">
        <v>0</v>
      </c>
      <c r="G453" s="242">
        <v>1176.3510000000001</v>
      </c>
      <c r="H453" s="242">
        <v>343.58</v>
      </c>
      <c r="I453" s="246">
        <v>0.29207</v>
      </c>
    </row>
    <row r="454" spans="1:9" ht="12.75" customHeight="1" x14ac:dyDescent="0.2">
      <c r="A454" s="193"/>
      <c r="B454" s="200" t="s">
        <v>347</v>
      </c>
      <c r="C454" s="199">
        <v>5</v>
      </c>
      <c r="D454" s="199">
        <v>3</v>
      </c>
      <c r="E454" s="198" t="s">
        <v>444</v>
      </c>
      <c r="F454" s="197" t="s">
        <v>346</v>
      </c>
      <c r="G454" s="242">
        <v>1176.3510000000001</v>
      </c>
      <c r="H454" s="242">
        <v>343.58</v>
      </c>
      <c r="I454" s="246">
        <v>0.29207</v>
      </c>
    </row>
    <row r="455" spans="1:9" ht="12.75" customHeight="1" x14ac:dyDescent="0.2">
      <c r="A455" s="193"/>
      <c r="B455" s="200" t="s">
        <v>448</v>
      </c>
      <c r="C455" s="199">
        <v>5</v>
      </c>
      <c r="D455" s="199">
        <v>3</v>
      </c>
      <c r="E455" s="198" t="s">
        <v>444</v>
      </c>
      <c r="F455" s="197" t="s">
        <v>447</v>
      </c>
      <c r="G455" s="242">
        <v>1176.3510000000001</v>
      </c>
      <c r="H455" s="242">
        <v>343.58</v>
      </c>
      <c r="I455" s="246">
        <v>0.29207</v>
      </c>
    </row>
    <row r="456" spans="1:9" ht="32.25" customHeight="1" x14ac:dyDescent="0.2">
      <c r="A456" s="193"/>
      <c r="B456" s="200" t="s">
        <v>446</v>
      </c>
      <c r="C456" s="199">
        <v>5</v>
      </c>
      <c r="D456" s="199">
        <v>3</v>
      </c>
      <c r="E456" s="198" t="s">
        <v>444</v>
      </c>
      <c r="F456" s="197" t="s">
        <v>445</v>
      </c>
      <c r="G456" s="242">
        <v>1176.3510000000001</v>
      </c>
      <c r="H456" s="242">
        <v>343.58</v>
      </c>
      <c r="I456" s="246">
        <v>0.29207</v>
      </c>
    </row>
    <row r="457" spans="1:9" ht="12.75" customHeight="1" x14ac:dyDescent="0.2">
      <c r="A457" s="193"/>
      <c r="B457" s="208" t="s">
        <v>129</v>
      </c>
      <c r="C457" s="207">
        <v>7</v>
      </c>
      <c r="D457" s="207">
        <v>0</v>
      </c>
      <c r="E457" s="206">
        <v>0</v>
      </c>
      <c r="F457" s="205">
        <v>0</v>
      </c>
      <c r="G457" s="240">
        <v>551346.17599999998</v>
      </c>
      <c r="H457" s="240">
        <v>418274.53</v>
      </c>
      <c r="I457" s="244">
        <v>0.75863999999999998</v>
      </c>
    </row>
    <row r="458" spans="1:9" ht="12.75" customHeight="1" x14ac:dyDescent="0.2">
      <c r="A458" s="193"/>
      <c r="B458" s="204" t="s">
        <v>266</v>
      </c>
      <c r="C458" s="203">
        <v>7</v>
      </c>
      <c r="D458" s="203">
        <v>1</v>
      </c>
      <c r="E458" s="202">
        <v>0</v>
      </c>
      <c r="F458" s="201">
        <v>0</v>
      </c>
      <c r="G458" s="241">
        <v>118909.928</v>
      </c>
      <c r="H458" s="241">
        <v>97561.75</v>
      </c>
      <c r="I458" s="245">
        <v>0.82047000000000003</v>
      </c>
    </row>
    <row r="459" spans="1:9" ht="21.75" customHeight="1" x14ac:dyDescent="0.2">
      <c r="A459" s="193"/>
      <c r="B459" s="200" t="s">
        <v>190</v>
      </c>
      <c r="C459" s="199">
        <v>7</v>
      </c>
      <c r="D459" s="199">
        <v>1</v>
      </c>
      <c r="E459" s="198" t="s">
        <v>189</v>
      </c>
      <c r="F459" s="197">
        <v>0</v>
      </c>
      <c r="G459" s="242">
        <v>7059.42</v>
      </c>
      <c r="H459" s="242">
        <v>3602.68</v>
      </c>
      <c r="I459" s="246">
        <v>0.51034000000000002</v>
      </c>
    </row>
    <row r="460" spans="1:9" ht="21.75" customHeight="1" x14ac:dyDescent="0.2">
      <c r="A460" s="193"/>
      <c r="B460" s="200" t="s">
        <v>188</v>
      </c>
      <c r="C460" s="199">
        <v>7</v>
      </c>
      <c r="D460" s="199">
        <v>1</v>
      </c>
      <c r="E460" s="198" t="s">
        <v>187</v>
      </c>
      <c r="F460" s="197">
        <v>0</v>
      </c>
      <c r="G460" s="242">
        <v>7059.42</v>
      </c>
      <c r="H460" s="242">
        <v>3602.68</v>
      </c>
      <c r="I460" s="246">
        <v>0.51034000000000002</v>
      </c>
    </row>
    <row r="461" spans="1:9" ht="21.75" customHeight="1" x14ac:dyDescent="0.2">
      <c r="A461" s="193"/>
      <c r="B461" s="200" t="s">
        <v>214</v>
      </c>
      <c r="C461" s="199">
        <v>7</v>
      </c>
      <c r="D461" s="199">
        <v>1</v>
      </c>
      <c r="E461" s="198" t="s">
        <v>265</v>
      </c>
      <c r="F461" s="197">
        <v>0</v>
      </c>
      <c r="G461" s="242">
        <v>2261.8000000000002</v>
      </c>
      <c r="H461" s="242">
        <v>902.44</v>
      </c>
      <c r="I461" s="246">
        <v>0.39899000000000001</v>
      </c>
    </row>
    <row r="462" spans="1:9" ht="21.75" customHeight="1" x14ac:dyDescent="0.2">
      <c r="A462" s="193"/>
      <c r="B462" s="200" t="s">
        <v>78</v>
      </c>
      <c r="C462" s="199">
        <v>7</v>
      </c>
      <c r="D462" s="199">
        <v>1</v>
      </c>
      <c r="E462" s="198" t="s">
        <v>265</v>
      </c>
      <c r="F462" s="197" t="s">
        <v>77</v>
      </c>
      <c r="G462" s="242">
        <v>2261.8000000000002</v>
      </c>
      <c r="H462" s="242">
        <v>902.44</v>
      </c>
      <c r="I462" s="246">
        <v>0.39899000000000001</v>
      </c>
    </row>
    <row r="463" spans="1:9" ht="12.75" customHeight="1" x14ac:dyDescent="0.2">
      <c r="A463" s="193"/>
      <c r="B463" s="200" t="s">
        <v>76</v>
      </c>
      <c r="C463" s="199">
        <v>7</v>
      </c>
      <c r="D463" s="199">
        <v>1</v>
      </c>
      <c r="E463" s="198" t="s">
        <v>265</v>
      </c>
      <c r="F463" s="197" t="s">
        <v>75</v>
      </c>
      <c r="G463" s="242">
        <v>681.8</v>
      </c>
      <c r="H463" s="242">
        <v>399.11</v>
      </c>
      <c r="I463" s="246">
        <v>0.58538000000000001</v>
      </c>
    </row>
    <row r="464" spans="1:9" ht="42.75" customHeight="1" x14ac:dyDescent="0.2">
      <c r="A464" s="193"/>
      <c r="B464" s="200" t="s">
        <v>74</v>
      </c>
      <c r="C464" s="199">
        <v>7</v>
      </c>
      <c r="D464" s="199">
        <v>1</v>
      </c>
      <c r="E464" s="198" t="s">
        <v>265</v>
      </c>
      <c r="F464" s="197" t="s">
        <v>72</v>
      </c>
      <c r="G464" s="242">
        <v>681.8</v>
      </c>
      <c r="H464" s="242">
        <v>399.11</v>
      </c>
      <c r="I464" s="246">
        <v>0.58538000000000001</v>
      </c>
    </row>
    <row r="465" spans="1:9" ht="12.75" customHeight="1" x14ac:dyDescent="0.2">
      <c r="A465" s="193"/>
      <c r="B465" s="200" t="s">
        <v>209</v>
      </c>
      <c r="C465" s="199">
        <v>7</v>
      </c>
      <c r="D465" s="199">
        <v>1</v>
      </c>
      <c r="E465" s="198" t="s">
        <v>265</v>
      </c>
      <c r="F465" s="197" t="s">
        <v>208</v>
      </c>
      <c r="G465" s="242">
        <v>1580</v>
      </c>
      <c r="H465" s="242">
        <v>503.33</v>
      </c>
      <c r="I465" s="246">
        <v>0.31856000000000001</v>
      </c>
    </row>
    <row r="466" spans="1:9" ht="42.75" customHeight="1" x14ac:dyDescent="0.2">
      <c r="A466" s="193"/>
      <c r="B466" s="200" t="s">
        <v>207</v>
      </c>
      <c r="C466" s="199">
        <v>7</v>
      </c>
      <c r="D466" s="199">
        <v>1</v>
      </c>
      <c r="E466" s="198" t="s">
        <v>265</v>
      </c>
      <c r="F466" s="197" t="s">
        <v>4</v>
      </c>
      <c r="G466" s="242">
        <v>1580</v>
      </c>
      <c r="H466" s="242">
        <v>503.33</v>
      </c>
      <c r="I466" s="246">
        <v>0.31856000000000001</v>
      </c>
    </row>
    <row r="467" spans="1:9" ht="21.75" customHeight="1" x14ac:dyDescent="0.2">
      <c r="A467" s="193"/>
      <c r="B467" s="200" t="s">
        <v>60</v>
      </c>
      <c r="C467" s="199">
        <v>7</v>
      </c>
      <c r="D467" s="199">
        <v>1</v>
      </c>
      <c r="E467" s="198" t="s">
        <v>264</v>
      </c>
      <c r="F467" s="197">
        <v>0</v>
      </c>
      <c r="G467" s="242">
        <v>2360.16</v>
      </c>
      <c r="H467" s="242">
        <v>1360.06</v>
      </c>
      <c r="I467" s="246">
        <v>0.57625999999999999</v>
      </c>
    </row>
    <row r="468" spans="1:9" ht="21.75" customHeight="1" x14ac:dyDescent="0.2">
      <c r="A468" s="193"/>
      <c r="B468" s="200" t="s">
        <v>78</v>
      </c>
      <c r="C468" s="199">
        <v>7</v>
      </c>
      <c r="D468" s="199">
        <v>1</v>
      </c>
      <c r="E468" s="198" t="s">
        <v>264</v>
      </c>
      <c r="F468" s="197" t="s">
        <v>77</v>
      </c>
      <c r="G468" s="242">
        <v>2360.16</v>
      </c>
      <c r="H468" s="242">
        <v>1360.06</v>
      </c>
      <c r="I468" s="246">
        <v>0.57625999999999999</v>
      </c>
    </row>
    <row r="469" spans="1:9" ht="12.75" customHeight="1" x14ac:dyDescent="0.2">
      <c r="A469" s="193"/>
      <c r="B469" s="200" t="s">
        <v>76</v>
      </c>
      <c r="C469" s="199">
        <v>7</v>
      </c>
      <c r="D469" s="199">
        <v>1</v>
      </c>
      <c r="E469" s="198" t="s">
        <v>264</v>
      </c>
      <c r="F469" s="197" t="s">
        <v>75</v>
      </c>
      <c r="G469" s="242">
        <v>1360.06</v>
      </c>
      <c r="H469" s="242">
        <v>1360.06</v>
      </c>
      <c r="I469" s="246">
        <v>1</v>
      </c>
    </row>
    <row r="470" spans="1:9" ht="42.75" customHeight="1" x14ac:dyDescent="0.2">
      <c r="A470" s="193"/>
      <c r="B470" s="200" t="s">
        <v>74</v>
      </c>
      <c r="C470" s="199">
        <v>7</v>
      </c>
      <c r="D470" s="199">
        <v>1</v>
      </c>
      <c r="E470" s="198" t="s">
        <v>264</v>
      </c>
      <c r="F470" s="197" t="s">
        <v>72</v>
      </c>
      <c r="G470" s="242">
        <v>1360.06</v>
      </c>
      <c r="H470" s="242">
        <v>1360.06</v>
      </c>
      <c r="I470" s="246">
        <v>1</v>
      </c>
    </row>
    <row r="471" spans="1:9" ht="12.75" customHeight="1" x14ac:dyDescent="0.2">
      <c r="A471" s="193"/>
      <c r="B471" s="200" t="s">
        <v>209</v>
      </c>
      <c r="C471" s="199">
        <v>7</v>
      </c>
      <c r="D471" s="199">
        <v>1</v>
      </c>
      <c r="E471" s="198" t="s">
        <v>264</v>
      </c>
      <c r="F471" s="197" t="s">
        <v>208</v>
      </c>
      <c r="G471" s="242">
        <v>1000.1</v>
      </c>
      <c r="H471" s="242">
        <v>0</v>
      </c>
      <c r="I471" s="246">
        <v>0</v>
      </c>
    </row>
    <row r="472" spans="1:9" ht="42.75" customHeight="1" x14ac:dyDescent="0.2">
      <c r="A472" s="193"/>
      <c r="B472" s="200" t="s">
        <v>207</v>
      </c>
      <c r="C472" s="199">
        <v>7</v>
      </c>
      <c r="D472" s="199">
        <v>1</v>
      </c>
      <c r="E472" s="198" t="s">
        <v>264</v>
      </c>
      <c r="F472" s="197" t="s">
        <v>4</v>
      </c>
      <c r="G472" s="242">
        <v>1000.1</v>
      </c>
      <c r="H472" s="242">
        <v>0</v>
      </c>
      <c r="I472" s="246">
        <v>0</v>
      </c>
    </row>
    <row r="473" spans="1:9" ht="21.75" customHeight="1" x14ac:dyDescent="0.2">
      <c r="A473" s="193"/>
      <c r="B473" s="200" t="s">
        <v>111</v>
      </c>
      <c r="C473" s="199">
        <v>7</v>
      </c>
      <c r="D473" s="199">
        <v>1</v>
      </c>
      <c r="E473" s="198" t="s">
        <v>263</v>
      </c>
      <c r="F473" s="197">
        <v>0</v>
      </c>
      <c r="G473" s="242">
        <v>2437.46</v>
      </c>
      <c r="H473" s="242">
        <v>1340.18</v>
      </c>
      <c r="I473" s="246">
        <v>0.54981999999999998</v>
      </c>
    </row>
    <row r="474" spans="1:9" ht="21.75" customHeight="1" x14ac:dyDescent="0.2">
      <c r="A474" s="193"/>
      <c r="B474" s="200" t="s">
        <v>78</v>
      </c>
      <c r="C474" s="199">
        <v>7</v>
      </c>
      <c r="D474" s="199">
        <v>1</v>
      </c>
      <c r="E474" s="198" t="s">
        <v>263</v>
      </c>
      <c r="F474" s="197" t="s">
        <v>77</v>
      </c>
      <c r="G474" s="242">
        <v>2437.46</v>
      </c>
      <c r="H474" s="242">
        <v>1340.18</v>
      </c>
      <c r="I474" s="246">
        <v>0.54981999999999998</v>
      </c>
    </row>
    <row r="475" spans="1:9" ht="12.75" customHeight="1" x14ac:dyDescent="0.2">
      <c r="A475" s="193"/>
      <c r="B475" s="200" t="s">
        <v>76</v>
      </c>
      <c r="C475" s="199">
        <v>7</v>
      </c>
      <c r="D475" s="199">
        <v>1</v>
      </c>
      <c r="E475" s="198" t="s">
        <v>263</v>
      </c>
      <c r="F475" s="197" t="s">
        <v>75</v>
      </c>
      <c r="G475" s="242">
        <v>1071.49</v>
      </c>
      <c r="H475" s="242">
        <v>566.33000000000004</v>
      </c>
      <c r="I475" s="246">
        <v>0.52854000000000001</v>
      </c>
    </row>
    <row r="476" spans="1:9" ht="42.75" customHeight="1" x14ac:dyDescent="0.2">
      <c r="A476" s="193"/>
      <c r="B476" s="200" t="s">
        <v>74</v>
      </c>
      <c r="C476" s="199">
        <v>7</v>
      </c>
      <c r="D476" s="199">
        <v>1</v>
      </c>
      <c r="E476" s="198" t="s">
        <v>263</v>
      </c>
      <c r="F476" s="197" t="s">
        <v>72</v>
      </c>
      <c r="G476" s="242">
        <v>1071.49</v>
      </c>
      <c r="H476" s="242">
        <v>566.33000000000004</v>
      </c>
      <c r="I476" s="246">
        <v>0.52854000000000001</v>
      </c>
    </row>
    <row r="477" spans="1:9" ht="12.75" customHeight="1" x14ac:dyDescent="0.2">
      <c r="A477" s="193"/>
      <c r="B477" s="200" t="s">
        <v>209</v>
      </c>
      <c r="C477" s="199">
        <v>7</v>
      </c>
      <c r="D477" s="199">
        <v>1</v>
      </c>
      <c r="E477" s="198" t="s">
        <v>263</v>
      </c>
      <c r="F477" s="197" t="s">
        <v>208</v>
      </c>
      <c r="G477" s="242">
        <v>1365.97</v>
      </c>
      <c r="H477" s="242">
        <v>773.85</v>
      </c>
      <c r="I477" s="246">
        <v>0.56652000000000002</v>
      </c>
    </row>
    <row r="478" spans="1:9" ht="42.75" customHeight="1" x14ac:dyDescent="0.2">
      <c r="A478" s="193"/>
      <c r="B478" s="200" t="s">
        <v>207</v>
      </c>
      <c r="C478" s="199">
        <v>7</v>
      </c>
      <c r="D478" s="199">
        <v>1</v>
      </c>
      <c r="E478" s="198" t="s">
        <v>263</v>
      </c>
      <c r="F478" s="197" t="s">
        <v>4</v>
      </c>
      <c r="G478" s="242">
        <v>1365.97</v>
      </c>
      <c r="H478" s="242">
        <v>773.85</v>
      </c>
      <c r="I478" s="246">
        <v>0.56652000000000002</v>
      </c>
    </row>
    <row r="479" spans="1:9" ht="21.75" customHeight="1" x14ac:dyDescent="0.2">
      <c r="A479" s="193"/>
      <c r="B479" s="200" t="s">
        <v>190</v>
      </c>
      <c r="C479" s="199">
        <v>7</v>
      </c>
      <c r="D479" s="199">
        <v>1</v>
      </c>
      <c r="E479" s="198" t="s">
        <v>189</v>
      </c>
      <c r="F479" s="197">
        <v>0</v>
      </c>
      <c r="G479" s="242">
        <v>107700.75</v>
      </c>
      <c r="H479" s="242">
        <v>93736.76</v>
      </c>
      <c r="I479" s="246">
        <v>0.87034</v>
      </c>
    </row>
    <row r="480" spans="1:9" ht="21.75" customHeight="1" x14ac:dyDescent="0.2">
      <c r="A480" s="193"/>
      <c r="B480" s="200" t="s">
        <v>188</v>
      </c>
      <c r="C480" s="199">
        <v>7</v>
      </c>
      <c r="D480" s="199">
        <v>1</v>
      </c>
      <c r="E480" s="198" t="s">
        <v>187</v>
      </c>
      <c r="F480" s="197">
        <v>0</v>
      </c>
      <c r="G480" s="242">
        <v>107700.75</v>
      </c>
      <c r="H480" s="242">
        <v>93736.76</v>
      </c>
      <c r="I480" s="246">
        <v>0.87034</v>
      </c>
    </row>
    <row r="481" spans="1:9" ht="21.75" customHeight="1" x14ac:dyDescent="0.2">
      <c r="A481" s="193"/>
      <c r="B481" s="200" t="s">
        <v>54</v>
      </c>
      <c r="C481" s="199">
        <v>7</v>
      </c>
      <c r="D481" s="199">
        <v>1</v>
      </c>
      <c r="E481" s="198" t="s">
        <v>262</v>
      </c>
      <c r="F481" s="197">
        <v>0</v>
      </c>
      <c r="G481" s="242">
        <v>13841.88</v>
      </c>
      <c r="H481" s="242">
        <v>13823.28</v>
      </c>
      <c r="I481" s="246">
        <v>0.99865999999999999</v>
      </c>
    </row>
    <row r="482" spans="1:9" ht="21.75" customHeight="1" x14ac:dyDescent="0.2">
      <c r="A482" s="193"/>
      <c r="B482" s="200" t="s">
        <v>78</v>
      </c>
      <c r="C482" s="199">
        <v>7</v>
      </c>
      <c r="D482" s="199">
        <v>1</v>
      </c>
      <c r="E482" s="198" t="s">
        <v>262</v>
      </c>
      <c r="F482" s="197" t="s">
        <v>77</v>
      </c>
      <c r="G482" s="242">
        <v>13841.88</v>
      </c>
      <c r="H482" s="242">
        <v>13823.28</v>
      </c>
      <c r="I482" s="246">
        <v>0.99865999999999999</v>
      </c>
    </row>
    <row r="483" spans="1:9" ht="12.75" customHeight="1" x14ac:dyDescent="0.2">
      <c r="A483" s="193"/>
      <c r="B483" s="200" t="s">
        <v>76</v>
      </c>
      <c r="C483" s="199">
        <v>7</v>
      </c>
      <c r="D483" s="199">
        <v>1</v>
      </c>
      <c r="E483" s="198" t="s">
        <v>262</v>
      </c>
      <c r="F483" s="197" t="s">
        <v>75</v>
      </c>
      <c r="G483" s="242">
        <v>9490.402</v>
      </c>
      <c r="H483" s="242">
        <v>9471.7999999999993</v>
      </c>
      <c r="I483" s="246">
        <v>0.99804000000000004</v>
      </c>
    </row>
    <row r="484" spans="1:9" ht="42.75" customHeight="1" x14ac:dyDescent="0.2">
      <c r="A484" s="193"/>
      <c r="B484" s="200" t="s">
        <v>74</v>
      </c>
      <c r="C484" s="199">
        <v>7</v>
      </c>
      <c r="D484" s="199">
        <v>1</v>
      </c>
      <c r="E484" s="198" t="s">
        <v>262</v>
      </c>
      <c r="F484" s="197" t="s">
        <v>72</v>
      </c>
      <c r="G484" s="242">
        <v>9490.402</v>
      </c>
      <c r="H484" s="242">
        <v>9471.7999999999993</v>
      </c>
      <c r="I484" s="246">
        <v>0.99804000000000004</v>
      </c>
    </row>
    <row r="485" spans="1:9" ht="12.75" customHeight="1" x14ac:dyDescent="0.2">
      <c r="A485" s="193"/>
      <c r="B485" s="200" t="s">
        <v>209</v>
      </c>
      <c r="C485" s="199">
        <v>7</v>
      </c>
      <c r="D485" s="199">
        <v>1</v>
      </c>
      <c r="E485" s="198" t="s">
        <v>262</v>
      </c>
      <c r="F485" s="197" t="s">
        <v>208</v>
      </c>
      <c r="G485" s="242">
        <v>4351.4780000000001</v>
      </c>
      <c r="H485" s="242">
        <v>4351.4799999999996</v>
      </c>
      <c r="I485" s="246">
        <v>1</v>
      </c>
    </row>
    <row r="486" spans="1:9" ht="42.75" customHeight="1" x14ac:dyDescent="0.2">
      <c r="A486" s="193"/>
      <c r="B486" s="200" t="s">
        <v>207</v>
      </c>
      <c r="C486" s="199">
        <v>7</v>
      </c>
      <c r="D486" s="199">
        <v>1</v>
      </c>
      <c r="E486" s="198" t="s">
        <v>262</v>
      </c>
      <c r="F486" s="197" t="s">
        <v>4</v>
      </c>
      <c r="G486" s="242">
        <v>4351.4780000000001</v>
      </c>
      <c r="H486" s="242">
        <v>4351.4799999999996</v>
      </c>
      <c r="I486" s="246">
        <v>1</v>
      </c>
    </row>
    <row r="487" spans="1:9" ht="21.75" customHeight="1" x14ac:dyDescent="0.2">
      <c r="A487" s="193"/>
      <c r="B487" s="200" t="s">
        <v>105</v>
      </c>
      <c r="C487" s="199">
        <v>7</v>
      </c>
      <c r="D487" s="199">
        <v>1</v>
      </c>
      <c r="E487" s="198" t="s">
        <v>261</v>
      </c>
      <c r="F487" s="197">
        <v>0</v>
      </c>
      <c r="G487" s="242">
        <v>9385.57</v>
      </c>
      <c r="H487" s="242">
        <v>5191.96</v>
      </c>
      <c r="I487" s="246">
        <v>0.55318999999999996</v>
      </c>
    </row>
    <row r="488" spans="1:9" ht="21.75" customHeight="1" x14ac:dyDescent="0.2">
      <c r="A488" s="193"/>
      <c r="B488" s="200" t="s">
        <v>78</v>
      </c>
      <c r="C488" s="199">
        <v>7</v>
      </c>
      <c r="D488" s="199">
        <v>1</v>
      </c>
      <c r="E488" s="198" t="s">
        <v>261</v>
      </c>
      <c r="F488" s="197" t="s">
        <v>77</v>
      </c>
      <c r="G488" s="242">
        <v>9385.57</v>
      </c>
      <c r="H488" s="242">
        <v>5191.96</v>
      </c>
      <c r="I488" s="246">
        <v>0.55318999999999996</v>
      </c>
    </row>
    <row r="489" spans="1:9" ht="12.75" customHeight="1" x14ac:dyDescent="0.2">
      <c r="A489" s="193"/>
      <c r="B489" s="200" t="s">
        <v>76</v>
      </c>
      <c r="C489" s="199">
        <v>7</v>
      </c>
      <c r="D489" s="199">
        <v>1</v>
      </c>
      <c r="E489" s="198" t="s">
        <v>261</v>
      </c>
      <c r="F489" s="197" t="s">
        <v>75</v>
      </c>
      <c r="G489" s="242">
        <v>2482.9499999999998</v>
      </c>
      <c r="H489" s="242">
        <v>1598.32</v>
      </c>
      <c r="I489" s="246">
        <v>0.64371999999999996</v>
      </c>
    </row>
    <row r="490" spans="1:9" ht="42.75" customHeight="1" x14ac:dyDescent="0.2">
      <c r="A490" s="193"/>
      <c r="B490" s="200" t="s">
        <v>74</v>
      </c>
      <c r="C490" s="199">
        <v>7</v>
      </c>
      <c r="D490" s="199">
        <v>1</v>
      </c>
      <c r="E490" s="198" t="s">
        <v>261</v>
      </c>
      <c r="F490" s="197" t="s">
        <v>72</v>
      </c>
      <c r="G490" s="242">
        <v>2482.9499999999998</v>
      </c>
      <c r="H490" s="242">
        <v>1598.32</v>
      </c>
      <c r="I490" s="246">
        <v>0.64371999999999996</v>
      </c>
    </row>
    <row r="491" spans="1:9" ht="12.75" customHeight="1" x14ac:dyDescent="0.2">
      <c r="A491" s="193"/>
      <c r="B491" s="200" t="s">
        <v>209</v>
      </c>
      <c r="C491" s="199">
        <v>7</v>
      </c>
      <c r="D491" s="199">
        <v>1</v>
      </c>
      <c r="E491" s="198" t="s">
        <v>261</v>
      </c>
      <c r="F491" s="197" t="s">
        <v>208</v>
      </c>
      <c r="G491" s="242">
        <v>6902.62</v>
      </c>
      <c r="H491" s="242">
        <v>3593.64</v>
      </c>
      <c r="I491" s="246">
        <v>0.52061999999999997</v>
      </c>
    </row>
    <row r="492" spans="1:9" ht="42.75" customHeight="1" x14ac:dyDescent="0.2">
      <c r="A492" s="193"/>
      <c r="B492" s="200" t="s">
        <v>207</v>
      </c>
      <c r="C492" s="199">
        <v>7</v>
      </c>
      <c r="D492" s="199">
        <v>1</v>
      </c>
      <c r="E492" s="198" t="s">
        <v>261</v>
      </c>
      <c r="F492" s="197" t="s">
        <v>4</v>
      </c>
      <c r="G492" s="242">
        <v>6902.62</v>
      </c>
      <c r="H492" s="242">
        <v>3593.64</v>
      </c>
      <c r="I492" s="246">
        <v>0.52061999999999997</v>
      </c>
    </row>
    <row r="493" spans="1:9" ht="63.75" customHeight="1" x14ac:dyDescent="0.2">
      <c r="A493" s="193"/>
      <c r="B493" s="200" t="s">
        <v>260</v>
      </c>
      <c r="C493" s="199">
        <v>7</v>
      </c>
      <c r="D493" s="199">
        <v>1</v>
      </c>
      <c r="E493" s="198" t="s">
        <v>259</v>
      </c>
      <c r="F493" s="197">
        <v>0</v>
      </c>
      <c r="G493" s="242">
        <v>83702.3</v>
      </c>
      <c r="H493" s="242">
        <v>74721.52</v>
      </c>
      <c r="I493" s="246">
        <v>0.89271</v>
      </c>
    </row>
    <row r="494" spans="1:9" ht="21.75" customHeight="1" x14ac:dyDescent="0.2">
      <c r="A494" s="193"/>
      <c r="B494" s="200" t="s">
        <v>78</v>
      </c>
      <c r="C494" s="199">
        <v>7</v>
      </c>
      <c r="D494" s="199">
        <v>1</v>
      </c>
      <c r="E494" s="198" t="s">
        <v>259</v>
      </c>
      <c r="F494" s="197" t="s">
        <v>77</v>
      </c>
      <c r="G494" s="242">
        <v>83702.3</v>
      </c>
      <c r="H494" s="242">
        <v>74721.52</v>
      </c>
      <c r="I494" s="246">
        <v>0.89271</v>
      </c>
    </row>
    <row r="495" spans="1:9" ht="12.75" customHeight="1" x14ac:dyDescent="0.2">
      <c r="A495" s="193"/>
      <c r="B495" s="200" t="s">
        <v>76</v>
      </c>
      <c r="C495" s="199">
        <v>7</v>
      </c>
      <c r="D495" s="199">
        <v>1</v>
      </c>
      <c r="E495" s="198" t="s">
        <v>259</v>
      </c>
      <c r="F495" s="197" t="s">
        <v>75</v>
      </c>
      <c r="G495" s="242">
        <v>42235.341999999997</v>
      </c>
      <c r="H495" s="242">
        <v>36868.39</v>
      </c>
      <c r="I495" s="246">
        <v>0.87292999999999998</v>
      </c>
    </row>
    <row r="496" spans="1:9" ht="42.75" customHeight="1" x14ac:dyDescent="0.2">
      <c r="A496" s="193"/>
      <c r="B496" s="200" t="s">
        <v>74</v>
      </c>
      <c r="C496" s="199">
        <v>7</v>
      </c>
      <c r="D496" s="199">
        <v>1</v>
      </c>
      <c r="E496" s="198" t="s">
        <v>259</v>
      </c>
      <c r="F496" s="197" t="s">
        <v>72</v>
      </c>
      <c r="G496" s="242">
        <v>42235.341999999997</v>
      </c>
      <c r="H496" s="242">
        <v>36868.39</v>
      </c>
      <c r="I496" s="246">
        <v>0.87292999999999998</v>
      </c>
    </row>
    <row r="497" spans="1:9" ht="12.75" customHeight="1" x14ac:dyDescent="0.2">
      <c r="A497" s="193"/>
      <c r="B497" s="200" t="s">
        <v>209</v>
      </c>
      <c r="C497" s="199">
        <v>7</v>
      </c>
      <c r="D497" s="199">
        <v>1</v>
      </c>
      <c r="E497" s="198" t="s">
        <v>259</v>
      </c>
      <c r="F497" s="197" t="s">
        <v>208</v>
      </c>
      <c r="G497" s="242">
        <v>41466.957999999999</v>
      </c>
      <c r="H497" s="242">
        <v>37853.129999999997</v>
      </c>
      <c r="I497" s="246">
        <v>0.91285000000000005</v>
      </c>
    </row>
    <row r="498" spans="1:9" ht="42.75" customHeight="1" x14ac:dyDescent="0.2">
      <c r="A498" s="193"/>
      <c r="B498" s="200" t="s">
        <v>207</v>
      </c>
      <c r="C498" s="199">
        <v>7</v>
      </c>
      <c r="D498" s="199">
        <v>1</v>
      </c>
      <c r="E498" s="198" t="s">
        <v>259</v>
      </c>
      <c r="F498" s="197" t="s">
        <v>4</v>
      </c>
      <c r="G498" s="242">
        <v>41466.957999999999</v>
      </c>
      <c r="H498" s="242">
        <v>37853.129999999997</v>
      </c>
      <c r="I498" s="246">
        <v>0.91285000000000005</v>
      </c>
    </row>
    <row r="499" spans="1:9" ht="21.75" customHeight="1" x14ac:dyDescent="0.2">
      <c r="A499" s="193"/>
      <c r="B499" s="200" t="s">
        <v>118</v>
      </c>
      <c r="C499" s="199">
        <v>7</v>
      </c>
      <c r="D499" s="199">
        <v>1</v>
      </c>
      <c r="E499" s="198" t="s">
        <v>258</v>
      </c>
      <c r="F499" s="197">
        <v>0</v>
      </c>
      <c r="G499" s="242">
        <v>771</v>
      </c>
      <c r="H499" s="242">
        <v>0</v>
      </c>
      <c r="I499" s="246">
        <v>0</v>
      </c>
    </row>
    <row r="500" spans="1:9" ht="21.75" customHeight="1" x14ac:dyDescent="0.2">
      <c r="A500" s="193"/>
      <c r="B500" s="200" t="s">
        <v>78</v>
      </c>
      <c r="C500" s="199">
        <v>7</v>
      </c>
      <c r="D500" s="199">
        <v>1</v>
      </c>
      <c r="E500" s="198" t="s">
        <v>258</v>
      </c>
      <c r="F500" s="197" t="s">
        <v>77</v>
      </c>
      <c r="G500" s="242">
        <v>771</v>
      </c>
      <c r="H500" s="242">
        <v>0</v>
      </c>
      <c r="I500" s="246">
        <v>0</v>
      </c>
    </row>
    <row r="501" spans="1:9" ht="12.75" customHeight="1" x14ac:dyDescent="0.2">
      <c r="A501" s="193"/>
      <c r="B501" s="200" t="s">
        <v>76</v>
      </c>
      <c r="C501" s="199">
        <v>7</v>
      </c>
      <c r="D501" s="199">
        <v>1</v>
      </c>
      <c r="E501" s="198" t="s">
        <v>258</v>
      </c>
      <c r="F501" s="197" t="s">
        <v>75</v>
      </c>
      <c r="G501" s="242">
        <v>771</v>
      </c>
      <c r="H501" s="242">
        <v>0</v>
      </c>
      <c r="I501" s="246">
        <v>0</v>
      </c>
    </row>
    <row r="502" spans="1:9" ht="42.75" customHeight="1" x14ac:dyDescent="0.2">
      <c r="A502" s="193"/>
      <c r="B502" s="200" t="s">
        <v>74</v>
      </c>
      <c r="C502" s="199">
        <v>7</v>
      </c>
      <c r="D502" s="199">
        <v>1</v>
      </c>
      <c r="E502" s="198" t="s">
        <v>258</v>
      </c>
      <c r="F502" s="197" t="s">
        <v>72</v>
      </c>
      <c r="G502" s="242">
        <v>771</v>
      </c>
      <c r="H502" s="242">
        <v>0</v>
      </c>
      <c r="I502" s="246">
        <v>0</v>
      </c>
    </row>
    <row r="503" spans="1:9" ht="21.75" customHeight="1" x14ac:dyDescent="0.2">
      <c r="A503" s="193"/>
      <c r="B503" s="200" t="s">
        <v>190</v>
      </c>
      <c r="C503" s="199">
        <v>7</v>
      </c>
      <c r="D503" s="199">
        <v>1</v>
      </c>
      <c r="E503" s="198" t="s">
        <v>189</v>
      </c>
      <c r="F503" s="197">
        <v>0</v>
      </c>
      <c r="G503" s="242">
        <v>10</v>
      </c>
      <c r="H503" s="242">
        <v>0</v>
      </c>
      <c r="I503" s="246">
        <v>0</v>
      </c>
    </row>
    <row r="504" spans="1:9" ht="21.75" customHeight="1" x14ac:dyDescent="0.2">
      <c r="A504" s="193"/>
      <c r="B504" s="200" t="s">
        <v>188</v>
      </c>
      <c r="C504" s="199">
        <v>7</v>
      </c>
      <c r="D504" s="199">
        <v>1</v>
      </c>
      <c r="E504" s="198" t="s">
        <v>187</v>
      </c>
      <c r="F504" s="197">
        <v>0</v>
      </c>
      <c r="G504" s="242">
        <v>10</v>
      </c>
      <c r="H504" s="242">
        <v>0</v>
      </c>
      <c r="I504" s="246">
        <v>0</v>
      </c>
    </row>
    <row r="505" spans="1:9" ht="21.75" customHeight="1" x14ac:dyDescent="0.2">
      <c r="A505" s="193"/>
      <c r="B505" s="200" t="s">
        <v>257</v>
      </c>
      <c r="C505" s="199">
        <v>7</v>
      </c>
      <c r="D505" s="199">
        <v>1</v>
      </c>
      <c r="E505" s="198" t="s">
        <v>256</v>
      </c>
      <c r="F505" s="197">
        <v>0</v>
      </c>
      <c r="G505" s="242">
        <v>10</v>
      </c>
      <c r="H505" s="242">
        <v>0</v>
      </c>
      <c r="I505" s="246">
        <v>0</v>
      </c>
    </row>
    <row r="506" spans="1:9" ht="21.75" customHeight="1" x14ac:dyDescent="0.2">
      <c r="A506" s="193"/>
      <c r="B506" s="200" t="s">
        <v>78</v>
      </c>
      <c r="C506" s="199">
        <v>7</v>
      </c>
      <c r="D506" s="199">
        <v>1</v>
      </c>
      <c r="E506" s="198" t="s">
        <v>256</v>
      </c>
      <c r="F506" s="197" t="s">
        <v>77</v>
      </c>
      <c r="G506" s="242">
        <v>10</v>
      </c>
      <c r="H506" s="242">
        <v>0</v>
      </c>
      <c r="I506" s="246">
        <v>0</v>
      </c>
    </row>
    <row r="507" spans="1:9" ht="12.75" customHeight="1" x14ac:dyDescent="0.2">
      <c r="A507" s="193"/>
      <c r="B507" s="200" t="s">
        <v>76</v>
      </c>
      <c r="C507" s="199">
        <v>7</v>
      </c>
      <c r="D507" s="199">
        <v>1</v>
      </c>
      <c r="E507" s="198" t="s">
        <v>256</v>
      </c>
      <c r="F507" s="197" t="s">
        <v>75</v>
      </c>
      <c r="G507" s="242">
        <v>10</v>
      </c>
      <c r="H507" s="242">
        <v>0</v>
      </c>
      <c r="I507" s="246">
        <v>0</v>
      </c>
    </row>
    <row r="508" spans="1:9" ht="12.75" customHeight="1" x14ac:dyDescent="0.2">
      <c r="A508" s="193"/>
      <c r="B508" s="200" t="s">
        <v>88</v>
      </c>
      <c r="C508" s="199">
        <v>7</v>
      </c>
      <c r="D508" s="199">
        <v>1</v>
      </c>
      <c r="E508" s="198" t="s">
        <v>256</v>
      </c>
      <c r="F508" s="197" t="s">
        <v>86</v>
      </c>
      <c r="G508" s="242">
        <v>10</v>
      </c>
      <c r="H508" s="242">
        <v>0</v>
      </c>
      <c r="I508" s="246">
        <v>0</v>
      </c>
    </row>
    <row r="509" spans="1:9" ht="21.75" customHeight="1" x14ac:dyDescent="0.2">
      <c r="A509" s="193"/>
      <c r="B509" s="200" t="s">
        <v>190</v>
      </c>
      <c r="C509" s="199">
        <v>7</v>
      </c>
      <c r="D509" s="199">
        <v>1</v>
      </c>
      <c r="E509" s="198" t="s">
        <v>189</v>
      </c>
      <c r="F509" s="197">
        <v>0</v>
      </c>
      <c r="G509" s="242">
        <v>3696.9580000000001</v>
      </c>
      <c r="H509" s="242">
        <v>0</v>
      </c>
      <c r="I509" s="246">
        <v>0</v>
      </c>
    </row>
    <row r="510" spans="1:9" ht="21.75" customHeight="1" x14ac:dyDescent="0.2">
      <c r="A510" s="193"/>
      <c r="B510" s="200" t="s">
        <v>188</v>
      </c>
      <c r="C510" s="199">
        <v>7</v>
      </c>
      <c r="D510" s="199">
        <v>1</v>
      </c>
      <c r="E510" s="198" t="s">
        <v>187</v>
      </c>
      <c r="F510" s="197">
        <v>0</v>
      </c>
      <c r="G510" s="242">
        <v>3696.9580000000001</v>
      </c>
      <c r="H510" s="242">
        <v>0</v>
      </c>
      <c r="I510" s="246">
        <v>0</v>
      </c>
    </row>
    <row r="511" spans="1:9" ht="21.75" customHeight="1" x14ac:dyDescent="0.2">
      <c r="A511" s="193"/>
      <c r="B511" s="200" t="s">
        <v>255</v>
      </c>
      <c r="C511" s="199">
        <v>7</v>
      </c>
      <c r="D511" s="199">
        <v>1</v>
      </c>
      <c r="E511" s="198" t="s">
        <v>254</v>
      </c>
      <c r="F511" s="197">
        <v>0</v>
      </c>
      <c r="G511" s="242">
        <v>3696.9580000000001</v>
      </c>
      <c r="H511" s="242">
        <v>0</v>
      </c>
      <c r="I511" s="246">
        <v>0</v>
      </c>
    </row>
    <row r="512" spans="1:9" ht="21.75" customHeight="1" x14ac:dyDescent="0.2">
      <c r="A512" s="193"/>
      <c r="B512" s="200" t="s">
        <v>78</v>
      </c>
      <c r="C512" s="199">
        <v>7</v>
      </c>
      <c r="D512" s="199">
        <v>1</v>
      </c>
      <c r="E512" s="198" t="s">
        <v>254</v>
      </c>
      <c r="F512" s="197" t="s">
        <v>77</v>
      </c>
      <c r="G512" s="242">
        <v>3696.9580000000001</v>
      </c>
      <c r="H512" s="242">
        <v>0</v>
      </c>
      <c r="I512" s="246">
        <v>0</v>
      </c>
    </row>
    <row r="513" spans="1:9" ht="12.75" customHeight="1" x14ac:dyDescent="0.2">
      <c r="A513" s="193"/>
      <c r="B513" s="200" t="s">
        <v>209</v>
      </c>
      <c r="C513" s="199">
        <v>7</v>
      </c>
      <c r="D513" s="199">
        <v>1</v>
      </c>
      <c r="E513" s="198" t="s">
        <v>254</v>
      </c>
      <c r="F513" s="197" t="s">
        <v>208</v>
      </c>
      <c r="G513" s="242">
        <v>3696.9580000000001</v>
      </c>
      <c r="H513" s="242">
        <v>0</v>
      </c>
      <c r="I513" s="246">
        <v>0</v>
      </c>
    </row>
    <row r="514" spans="1:9" ht="42.75" customHeight="1" x14ac:dyDescent="0.2">
      <c r="A514" s="193"/>
      <c r="B514" s="200" t="s">
        <v>207</v>
      </c>
      <c r="C514" s="199">
        <v>7</v>
      </c>
      <c r="D514" s="199">
        <v>1</v>
      </c>
      <c r="E514" s="198" t="s">
        <v>254</v>
      </c>
      <c r="F514" s="197" t="s">
        <v>4</v>
      </c>
      <c r="G514" s="242">
        <v>3696.9580000000001</v>
      </c>
      <c r="H514" s="242">
        <v>0</v>
      </c>
      <c r="I514" s="246">
        <v>0</v>
      </c>
    </row>
    <row r="515" spans="1:9" ht="21.75" customHeight="1" x14ac:dyDescent="0.2">
      <c r="A515" s="193"/>
      <c r="B515" s="200" t="s">
        <v>190</v>
      </c>
      <c r="C515" s="199">
        <v>7</v>
      </c>
      <c r="D515" s="199">
        <v>1</v>
      </c>
      <c r="E515" s="198" t="s">
        <v>189</v>
      </c>
      <c r="F515" s="197">
        <v>0</v>
      </c>
      <c r="G515" s="242">
        <v>212.8</v>
      </c>
      <c r="H515" s="242">
        <v>142.31</v>
      </c>
      <c r="I515" s="246">
        <v>0.66876000000000002</v>
      </c>
    </row>
    <row r="516" spans="1:9" ht="32.25" customHeight="1" x14ac:dyDescent="0.2">
      <c r="A516" s="193"/>
      <c r="B516" s="200" t="s">
        <v>224</v>
      </c>
      <c r="C516" s="199">
        <v>7</v>
      </c>
      <c r="D516" s="199">
        <v>1</v>
      </c>
      <c r="E516" s="198" t="s">
        <v>223</v>
      </c>
      <c r="F516" s="197">
        <v>0</v>
      </c>
      <c r="G516" s="242">
        <v>212.8</v>
      </c>
      <c r="H516" s="242">
        <v>142.31</v>
      </c>
      <c r="I516" s="246">
        <v>0.66876000000000002</v>
      </c>
    </row>
    <row r="517" spans="1:9" ht="12.75" customHeight="1" x14ac:dyDescent="0.2">
      <c r="A517" s="193"/>
      <c r="B517" s="200" t="s">
        <v>222</v>
      </c>
      <c r="C517" s="199">
        <v>7</v>
      </c>
      <c r="D517" s="199">
        <v>1</v>
      </c>
      <c r="E517" s="198" t="s">
        <v>221</v>
      </c>
      <c r="F517" s="197">
        <v>0</v>
      </c>
      <c r="G517" s="242">
        <v>212.8</v>
      </c>
      <c r="H517" s="242">
        <v>142.31</v>
      </c>
      <c r="I517" s="246">
        <v>0.66876000000000002</v>
      </c>
    </row>
    <row r="518" spans="1:9" ht="21.75" customHeight="1" x14ac:dyDescent="0.2">
      <c r="A518" s="193"/>
      <c r="B518" s="200" t="s">
        <v>78</v>
      </c>
      <c r="C518" s="199">
        <v>7</v>
      </c>
      <c r="D518" s="199">
        <v>1</v>
      </c>
      <c r="E518" s="198" t="s">
        <v>221</v>
      </c>
      <c r="F518" s="197" t="s">
        <v>77</v>
      </c>
      <c r="G518" s="242">
        <v>212.8</v>
      </c>
      <c r="H518" s="242">
        <v>142.31</v>
      </c>
      <c r="I518" s="246">
        <v>0.66876000000000002</v>
      </c>
    </row>
    <row r="519" spans="1:9" ht="12.75" customHeight="1" x14ac:dyDescent="0.2">
      <c r="A519" s="193"/>
      <c r="B519" s="200" t="s">
        <v>76</v>
      </c>
      <c r="C519" s="199">
        <v>7</v>
      </c>
      <c r="D519" s="199">
        <v>1</v>
      </c>
      <c r="E519" s="198" t="s">
        <v>221</v>
      </c>
      <c r="F519" s="197" t="s">
        <v>75</v>
      </c>
      <c r="G519" s="242">
        <v>42.7</v>
      </c>
      <c r="H519" s="242">
        <v>14.23</v>
      </c>
      <c r="I519" s="246">
        <v>0.33328999999999998</v>
      </c>
    </row>
    <row r="520" spans="1:9" ht="42.75" customHeight="1" x14ac:dyDescent="0.2">
      <c r="A520" s="193"/>
      <c r="B520" s="200" t="s">
        <v>74</v>
      </c>
      <c r="C520" s="199">
        <v>7</v>
      </c>
      <c r="D520" s="199">
        <v>1</v>
      </c>
      <c r="E520" s="198" t="s">
        <v>221</v>
      </c>
      <c r="F520" s="197" t="s">
        <v>72</v>
      </c>
      <c r="G520" s="242">
        <v>42.7</v>
      </c>
      <c r="H520" s="242">
        <v>14.23</v>
      </c>
      <c r="I520" s="246">
        <v>0.33328999999999998</v>
      </c>
    </row>
    <row r="521" spans="1:9" ht="12.75" customHeight="1" x14ac:dyDescent="0.2">
      <c r="A521" s="193"/>
      <c r="B521" s="200" t="s">
        <v>209</v>
      </c>
      <c r="C521" s="199">
        <v>7</v>
      </c>
      <c r="D521" s="199">
        <v>1</v>
      </c>
      <c r="E521" s="198" t="s">
        <v>221</v>
      </c>
      <c r="F521" s="197" t="s">
        <v>208</v>
      </c>
      <c r="G521" s="242">
        <v>170.1</v>
      </c>
      <c r="H521" s="242">
        <v>128.08000000000001</v>
      </c>
      <c r="I521" s="246">
        <v>0.75297999999999998</v>
      </c>
    </row>
    <row r="522" spans="1:9" ht="42.75" customHeight="1" x14ac:dyDescent="0.2">
      <c r="A522" s="193"/>
      <c r="B522" s="200" t="s">
        <v>207</v>
      </c>
      <c r="C522" s="199">
        <v>7</v>
      </c>
      <c r="D522" s="199">
        <v>1</v>
      </c>
      <c r="E522" s="198" t="s">
        <v>221</v>
      </c>
      <c r="F522" s="197" t="s">
        <v>4</v>
      </c>
      <c r="G522" s="242">
        <v>170.1</v>
      </c>
      <c r="H522" s="242">
        <v>128.08000000000001</v>
      </c>
      <c r="I522" s="246">
        <v>0.75297999999999998</v>
      </c>
    </row>
    <row r="523" spans="1:9" ht="32.25" customHeight="1" x14ac:dyDescent="0.2">
      <c r="A523" s="193"/>
      <c r="B523" s="200" t="s">
        <v>85</v>
      </c>
      <c r="C523" s="199">
        <v>7</v>
      </c>
      <c r="D523" s="199">
        <v>1</v>
      </c>
      <c r="E523" s="198" t="s">
        <v>84</v>
      </c>
      <c r="F523" s="197">
        <v>0</v>
      </c>
      <c r="G523" s="242">
        <v>230</v>
      </c>
      <c r="H523" s="242">
        <v>80</v>
      </c>
      <c r="I523" s="246">
        <v>0.34782999999999997</v>
      </c>
    </row>
    <row r="524" spans="1:9" ht="32.25" customHeight="1" x14ac:dyDescent="0.2">
      <c r="A524" s="193"/>
      <c r="B524" s="200" t="s">
        <v>83</v>
      </c>
      <c r="C524" s="199">
        <v>7</v>
      </c>
      <c r="D524" s="199">
        <v>1</v>
      </c>
      <c r="E524" s="198" t="s">
        <v>82</v>
      </c>
      <c r="F524" s="197">
        <v>0</v>
      </c>
      <c r="G524" s="242">
        <v>230</v>
      </c>
      <c r="H524" s="242">
        <v>80</v>
      </c>
      <c r="I524" s="246">
        <v>0.34782999999999997</v>
      </c>
    </row>
    <row r="525" spans="1:9" ht="21.75" customHeight="1" x14ac:dyDescent="0.2">
      <c r="A525" s="193"/>
      <c r="B525" s="200" t="s">
        <v>78</v>
      </c>
      <c r="C525" s="199">
        <v>7</v>
      </c>
      <c r="D525" s="199">
        <v>1</v>
      </c>
      <c r="E525" s="198" t="s">
        <v>82</v>
      </c>
      <c r="F525" s="197" t="s">
        <v>77</v>
      </c>
      <c r="G525" s="242">
        <v>230</v>
      </c>
      <c r="H525" s="242">
        <v>80</v>
      </c>
      <c r="I525" s="246">
        <v>0.34782999999999997</v>
      </c>
    </row>
    <row r="526" spans="1:9" ht="12.75" customHeight="1" x14ac:dyDescent="0.2">
      <c r="A526" s="193"/>
      <c r="B526" s="200" t="s">
        <v>76</v>
      </c>
      <c r="C526" s="199">
        <v>7</v>
      </c>
      <c r="D526" s="199">
        <v>1</v>
      </c>
      <c r="E526" s="198" t="s">
        <v>82</v>
      </c>
      <c r="F526" s="197" t="s">
        <v>75</v>
      </c>
      <c r="G526" s="242">
        <v>230</v>
      </c>
      <c r="H526" s="242">
        <v>80</v>
      </c>
      <c r="I526" s="246">
        <v>0.34782999999999997</v>
      </c>
    </row>
    <row r="527" spans="1:9" ht="42.75" customHeight="1" x14ac:dyDescent="0.2">
      <c r="A527" s="193"/>
      <c r="B527" s="200" t="s">
        <v>74</v>
      </c>
      <c r="C527" s="199">
        <v>7</v>
      </c>
      <c r="D527" s="199">
        <v>1</v>
      </c>
      <c r="E527" s="198" t="s">
        <v>82</v>
      </c>
      <c r="F527" s="197" t="s">
        <v>72</v>
      </c>
      <c r="G527" s="242">
        <v>230</v>
      </c>
      <c r="H527" s="242">
        <v>80</v>
      </c>
      <c r="I527" s="246">
        <v>0.34782999999999997</v>
      </c>
    </row>
    <row r="528" spans="1:9" ht="12.75" customHeight="1" x14ac:dyDescent="0.2">
      <c r="A528" s="193"/>
      <c r="B528" s="204" t="s">
        <v>253</v>
      </c>
      <c r="C528" s="203">
        <v>7</v>
      </c>
      <c r="D528" s="203">
        <v>2</v>
      </c>
      <c r="E528" s="202">
        <v>0</v>
      </c>
      <c r="F528" s="201">
        <v>0</v>
      </c>
      <c r="G528" s="241">
        <v>369441.98499999999</v>
      </c>
      <c r="H528" s="241">
        <v>287732.06</v>
      </c>
      <c r="I528" s="245">
        <v>0.77883000000000002</v>
      </c>
    </row>
    <row r="529" spans="1:9" ht="21.75" customHeight="1" x14ac:dyDescent="0.2">
      <c r="A529" s="193"/>
      <c r="B529" s="200" t="s">
        <v>190</v>
      </c>
      <c r="C529" s="199">
        <v>7</v>
      </c>
      <c r="D529" s="199">
        <v>2</v>
      </c>
      <c r="E529" s="198" t="s">
        <v>189</v>
      </c>
      <c r="F529" s="197">
        <v>0</v>
      </c>
      <c r="G529" s="242">
        <v>18793.18</v>
      </c>
      <c r="H529" s="242">
        <v>12681.75</v>
      </c>
      <c r="I529" s="246">
        <v>0.67481000000000002</v>
      </c>
    </row>
    <row r="530" spans="1:9" ht="12.75" customHeight="1" x14ac:dyDescent="0.2">
      <c r="A530" s="193"/>
      <c r="B530" s="200" t="s">
        <v>238</v>
      </c>
      <c r="C530" s="199">
        <v>7</v>
      </c>
      <c r="D530" s="199">
        <v>2</v>
      </c>
      <c r="E530" s="198" t="s">
        <v>237</v>
      </c>
      <c r="F530" s="197">
        <v>0</v>
      </c>
      <c r="G530" s="242">
        <v>18793.18</v>
      </c>
      <c r="H530" s="242">
        <v>12681.75</v>
      </c>
      <c r="I530" s="246">
        <v>0.67481000000000002</v>
      </c>
    </row>
    <row r="531" spans="1:9" ht="21.75" customHeight="1" x14ac:dyDescent="0.2">
      <c r="A531" s="193"/>
      <c r="B531" s="200" t="s">
        <v>214</v>
      </c>
      <c r="C531" s="199">
        <v>7</v>
      </c>
      <c r="D531" s="199">
        <v>2</v>
      </c>
      <c r="E531" s="198" t="s">
        <v>252</v>
      </c>
      <c r="F531" s="197">
        <v>0</v>
      </c>
      <c r="G531" s="242">
        <v>11338.13</v>
      </c>
      <c r="H531" s="242">
        <v>8032.57</v>
      </c>
      <c r="I531" s="246">
        <v>0.70845999999999998</v>
      </c>
    </row>
    <row r="532" spans="1:9" ht="21.75" customHeight="1" x14ac:dyDescent="0.2">
      <c r="A532" s="193"/>
      <c r="B532" s="200" t="s">
        <v>78</v>
      </c>
      <c r="C532" s="199">
        <v>7</v>
      </c>
      <c r="D532" s="199">
        <v>2</v>
      </c>
      <c r="E532" s="198" t="s">
        <v>252</v>
      </c>
      <c r="F532" s="197" t="s">
        <v>77</v>
      </c>
      <c r="G532" s="242">
        <v>11338.13</v>
      </c>
      <c r="H532" s="242">
        <v>8032.57</v>
      </c>
      <c r="I532" s="246">
        <v>0.70845999999999998</v>
      </c>
    </row>
    <row r="533" spans="1:9" ht="12.75" customHeight="1" x14ac:dyDescent="0.2">
      <c r="A533" s="193"/>
      <c r="B533" s="200" t="s">
        <v>76</v>
      </c>
      <c r="C533" s="199">
        <v>7</v>
      </c>
      <c r="D533" s="199">
        <v>2</v>
      </c>
      <c r="E533" s="198" t="s">
        <v>252</v>
      </c>
      <c r="F533" s="197" t="s">
        <v>75</v>
      </c>
      <c r="G533" s="242">
        <v>11338.13</v>
      </c>
      <c r="H533" s="242">
        <v>8032.57</v>
      </c>
      <c r="I533" s="246">
        <v>0.70845999999999998</v>
      </c>
    </row>
    <row r="534" spans="1:9" ht="42.75" customHeight="1" x14ac:dyDescent="0.2">
      <c r="A534" s="193"/>
      <c r="B534" s="200" t="s">
        <v>74</v>
      </c>
      <c r="C534" s="199">
        <v>7</v>
      </c>
      <c r="D534" s="199">
        <v>2</v>
      </c>
      <c r="E534" s="198" t="s">
        <v>252</v>
      </c>
      <c r="F534" s="197" t="s">
        <v>72</v>
      </c>
      <c r="G534" s="242">
        <v>11338.13</v>
      </c>
      <c r="H534" s="242">
        <v>8032.57</v>
      </c>
      <c r="I534" s="246">
        <v>0.70845999999999998</v>
      </c>
    </row>
    <row r="535" spans="1:9" ht="21.75" customHeight="1" x14ac:dyDescent="0.2">
      <c r="A535" s="193"/>
      <c r="B535" s="200" t="s">
        <v>111</v>
      </c>
      <c r="C535" s="199">
        <v>7</v>
      </c>
      <c r="D535" s="199">
        <v>2</v>
      </c>
      <c r="E535" s="198" t="s">
        <v>251</v>
      </c>
      <c r="F535" s="197">
        <v>0</v>
      </c>
      <c r="G535" s="242">
        <v>6846.75</v>
      </c>
      <c r="H535" s="242">
        <v>4649.18</v>
      </c>
      <c r="I535" s="246">
        <v>0.67903000000000002</v>
      </c>
    </row>
    <row r="536" spans="1:9" ht="21.75" customHeight="1" x14ac:dyDescent="0.2">
      <c r="A536" s="193"/>
      <c r="B536" s="200" t="s">
        <v>78</v>
      </c>
      <c r="C536" s="199">
        <v>7</v>
      </c>
      <c r="D536" s="199">
        <v>2</v>
      </c>
      <c r="E536" s="198" t="s">
        <v>251</v>
      </c>
      <c r="F536" s="197" t="s">
        <v>77</v>
      </c>
      <c r="G536" s="242">
        <v>6846.75</v>
      </c>
      <c r="H536" s="242">
        <v>4649.18</v>
      </c>
      <c r="I536" s="246">
        <v>0.67903000000000002</v>
      </c>
    </row>
    <row r="537" spans="1:9" ht="12.75" customHeight="1" x14ac:dyDescent="0.2">
      <c r="A537" s="193"/>
      <c r="B537" s="200" t="s">
        <v>76</v>
      </c>
      <c r="C537" s="199">
        <v>7</v>
      </c>
      <c r="D537" s="199">
        <v>2</v>
      </c>
      <c r="E537" s="198" t="s">
        <v>251</v>
      </c>
      <c r="F537" s="197" t="s">
        <v>75</v>
      </c>
      <c r="G537" s="242">
        <v>6846.75</v>
      </c>
      <c r="H537" s="242">
        <v>4649.18</v>
      </c>
      <c r="I537" s="246">
        <v>0.67903000000000002</v>
      </c>
    </row>
    <row r="538" spans="1:9" ht="42.75" customHeight="1" x14ac:dyDescent="0.2">
      <c r="A538" s="193"/>
      <c r="B538" s="200" t="s">
        <v>74</v>
      </c>
      <c r="C538" s="199">
        <v>7</v>
      </c>
      <c r="D538" s="199">
        <v>2</v>
      </c>
      <c r="E538" s="198" t="s">
        <v>251</v>
      </c>
      <c r="F538" s="197" t="s">
        <v>72</v>
      </c>
      <c r="G538" s="242">
        <v>6846.75</v>
      </c>
      <c r="H538" s="242">
        <v>4649.18</v>
      </c>
      <c r="I538" s="246">
        <v>0.67903000000000002</v>
      </c>
    </row>
    <row r="539" spans="1:9" ht="32.25" customHeight="1" x14ac:dyDescent="0.2">
      <c r="A539" s="193"/>
      <c r="B539" s="200" t="s">
        <v>250</v>
      </c>
      <c r="C539" s="199">
        <v>7</v>
      </c>
      <c r="D539" s="199">
        <v>2</v>
      </c>
      <c r="E539" s="198" t="s">
        <v>249</v>
      </c>
      <c r="F539" s="197">
        <v>0</v>
      </c>
      <c r="G539" s="242">
        <v>608.29999999999995</v>
      </c>
      <c r="H539" s="242">
        <v>0</v>
      </c>
      <c r="I539" s="246">
        <v>0</v>
      </c>
    </row>
    <row r="540" spans="1:9" ht="21.75" customHeight="1" x14ac:dyDescent="0.2">
      <c r="A540" s="193"/>
      <c r="B540" s="200" t="s">
        <v>78</v>
      </c>
      <c r="C540" s="199">
        <v>7</v>
      </c>
      <c r="D540" s="199">
        <v>2</v>
      </c>
      <c r="E540" s="198" t="s">
        <v>249</v>
      </c>
      <c r="F540" s="197" t="s">
        <v>77</v>
      </c>
      <c r="G540" s="242">
        <v>608.29999999999995</v>
      </c>
      <c r="H540" s="242">
        <v>0</v>
      </c>
      <c r="I540" s="246">
        <v>0</v>
      </c>
    </row>
    <row r="541" spans="1:9" ht="12.75" customHeight="1" x14ac:dyDescent="0.2">
      <c r="A541" s="193"/>
      <c r="B541" s="200" t="s">
        <v>76</v>
      </c>
      <c r="C541" s="199">
        <v>7</v>
      </c>
      <c r="D541" s="199">
        <v>2</v>
      </c>
      <c r="E541" s="198" t="s">
        <v>249</v>
      </c>
      <c r="F541" s="197" t="s">
        <v>75</v>
      </c>
      <c r="G541" s="242">
        <v>608.29999999999995</v>
      </c>
      <c r="H541" s="242">
        <v>0</v>
      </c>
      <c r="I541" s="246">
        <v>0</v>
      </c>
    </row>
    <row r="542" spans="1:9" ht="42.75" customHeight="1" x14ac:dyDescent="0.2">
      <c r="A542" s="193"/>
      <c r="B542" s="200" t="s">
        <v>74</v>
      </c>
      <c r="C542" s="199">
        <v>7</v>
      </c>
      <c r="D542" s="199">
        <v>2</v>
      </c>
      <c r="E542" s="198" t="s">
        <v>249</v>
      </c>
      <c r="F542" s="197" t="s">
        <v>72</v>
      </c>
      <c r="G542" s="242">
        <v>608.29999999999995</v>
      </c>
      <c r="H542" s="242">
        <v>0</v>
      </c>
      <c r="I542" s="246">
        <v>0</v>
      </c>
    </row>
    <row r="543" spans="1:9" ht="21.75" customHeight="1" x14ac:dyDescent="0.2">
      <c r="A543" s="193"/>
      <c r="B543" s="200" t="s">
        <v>190</v>
      </c>
      <c r="C543" s="199">
        <v>7</v>
      </c>
      <c r="D543" s="199">
        <v>2</v>
      </c>
      <c r="E543" s="198" t="s">
        <v>189</v>
      </c>
      <c r="F543" s="197">
        <v>0</v>
      </c>
      <c r="G543" s="242">
        <v>286230.12</v>
      </c>
      <c r="H543" s="242">
        <v>241517.87</v>
      </c>
      <c r="I543" s="246">
        <v>0.84379000000000004</v>
      </c>
    </row>
    <row r="544" spans="1:9" ht="12.75" customHeight="1" x14ac:dyDescent="0.2">
      <c r="A544" s="193"/>
      <c r="B544" s="200" t="s">
        <v>238</v>
      </c>
      <c r="C544" s="199">
        <v>7</v>
      </c>
      <c r="D544" s="199">
        <v>2</v>
      </c>
      <c r="E544" s="198" t="s">
        <v>237</v>
      </c>
      <c r="F544" s="197">
        <v>0</v>
      </c>
      <c r="G544" s="242">
        <v>286230.12</v>
      </c>
      <c r="H544" s="242">
        <v>241517.87</v>
      </c>
      <c r="I544" s="246">
        <v>0.84379000000000004</v>
      </c>
    </row>
    <row r="545" spans="1:9" ht="21.75" customHeight="1" x14ac:dyDescent="0.2">
      <c r="A545" s="193"/>
      <c r="B545" s="200" t="s">
        <v>105</v>
      </c>
      <c r="C545" s="199">
        <v>7</v>
      </c>
      <c r="D545" s="199">
        <v>2</v>
      </c>
      <c r="E545" s="198" t="s">
        <v>248</v>
      </c>
      <c r="F545" s="197">
        <v>0</v>
      </c>
      <c r="G545" s="242">
        <v>15789.88</v>
      </c>
      <c r="H545" s="242">
        <v>8820.33</v>
      </c>
      <c r="I545" s="246">
        <v>0.55861000000000005</v>
      </c>
    </row>
    <row r="546" spans="1:9" ht="21.75" customHeight="1" x14ac:dyDescent="0.2">
      <c r="A546" s="193"/>
      <c r="B546" s="200" t="s">
        <v>78</v>
      </c>
      <c r="C546" s="199">
        <v>7</v>
      </c>
      <c r="D546" s="199">
        <v>2</v>
      </c>
      <c r="E546" s="198" t="s">
        <v>248</v>
      </c>
      <c r="F546" s="197" t="s">
        <v>77</v>
      </c>
      <c r="G546" s="242">
        <v>15789.88</v>
      </c>
      <c r="H546" s="242">
        <v>8820.33</v>
      </c>
      <c r="I546" s="246">
        <v>0.55861000000000005</v>
      </c>
    </row>
    <row r="547" spans="1:9" ht="12.75" customHeight="1" x14ac:dyDescent="0.2">
      <c r="A547" s="193"/>
      <c r="B547" s="200" t="s">
        <v>76</v>
      </c>
      <c r="C547" s="199">
        <v>7</v>
      </c>
      <c r="D547" s="199">
        <v>2</v>
      </c>
      <c r="E547" s="198" t="s">
        <v>248</v>
      </c>
      <c r="F547" s="197" t="s">
        <v>75</v>
      </c>
      <c r="G547" s="242">
        <v>15789.88</v>
      </c>
      <c r="H547" s="242">
        <v>8820.33</v>
      </c>
      <c r="I547" s="246">
        <v>0.55861000000000005</v>
      </c>
    </row>
    <row r="548" spans="1:9" ht="42.75" customHeight="1" x14ac:dyDescent="0.2">
      <c r="A548" s="193"/>
      <c r="B548" s="200" t="s">
        <v>74</v>
      </c>
      <c r="C548" s="199">
        <v>7</v>
      </c>
      <c r="D548" s="199">
        <v>2</v>
      </c>
      <c r="E548" s="198" t="s">
        <v>248</v>
      </c>
      <c r="F548" s="197" t="s">
        <v>72</v>
      </c>
      <c r="G548" s="242">
        <v>15789.88</v>
      </c>
      <c r="H548" s="242">
        <v>8820.33</v>
      </c>
      <c r="I548" s="246">
        <v>0.55861000000000005</v>
      </c>
    </row>
    <row r="549" spans="1:9" ht="32.25" customHeight="1" x14ac:dyDescent="0.2">
      <c r="A549" s="193"/>
      <c r="B549" s="200" t="s">
        <v>247</v>
      </c>
      <c r="C549" s="199">
        <v>7</v>
      </c>
      <c r="D549" s="199">
        <v>2</v>
      </c>
      <c r="E549" s="198" t="s">
        <v>246</v>
      </c>
      <c r="F549" s="197">
        <v>0</v>
      </c>
      <c r="G549" s="242">
        <v>1109.44</v>
      </c>
      <c r="H549" s="242">
        <v>0</v>
      </c>
      <c r="I549" s="246">
        <v>0</v>
      </c>
    </row>
    <row r="550" spans="1:9" ht="21.75" customHeight="1" x14ac:dyDescent="0.2">
      <c r="A550" s="193"/>
      <c r="B550" s="200" t="s">
        <v>78</v>
      </c>
      <c r="C550" s="199">
        <v>7</v>
      </c>
      <c r="D550" s="199">
        <v>2</v>
      </c>
      <c r="E550" s="198" t="s">
        <v>246</v>
      </c>
      <c r="F550" s="197" t="s">
        <v>77</v>
      </c>
      <c r="G550" s="242">
        <v>1109.44</v>
      </c>
      <c r="H550" s="242">
        <v>0</v>
      </c>
      <c r="I550" s="246">
        <v>0</v>
      </c>
    </row>
    <row r="551" spans="1:9" ht="12.75" customHeight="1" x14ac:dyDescent="0.2">
      <c r="A551" s="193"/>
      <c r="B551" s="200" t="s">
        <v>76</v>
      </c>
      <c r="C551" s="199">
        <v>7</v>
      </c>
      <c r="D551" s="199">
        <v>2</v>
      </c>
      <c r="E551" s="198" t="s">
        <v>246</v>
      </c>
      <c r="F551" s="197" t="s">
        <v>75</v>
      </c>
      <c r="G551" s="242">
        <v>1109.44</v>
      </c>
      <c r="H551" s="242">
        <v>0</v>
      </c>
      <c r="I551" s="246">
        <v>0</v>
      </c>
    </row>
    <row r="552" spans="1:9" ht="42.75" customHeight="1" x14ac:dyDescent="0.2">
      <c r="A552" s="193"/>
      <c r="B552" s="200" t="s">
        <v>74</v>
      </c>
      <c r="C552" s="199">
        <v>7</v>
      </c>
      <c r="D552" s="199">
        <v>2</v>
      </c>
      <c r="E552" s="198" t="s">
        <v>246</v>
      </c>
      <c r="F552" s="197" t="s">
        <v>72</v>
      </c>
      <c r="G552" s="242">
        <v>1109.44</v>
      </c>
      <c r="H552" s="242">
        <v>0</v>
      </c>
      <c r="I552" s="246">
        <v>0</v>
      </c>
    </row>
    <row r="553" spans="1:9" ht="42.75" customHeight="1" x14ac:dyDescent="0.2">
      <c r="A553" s="193"/>
      <c r="B553" s="200" t="s">
        <v>756</v>
      </c>
      <c r="C553" s="199">
        <v>7</v>
      </c>
      <c r="D553" s="199">
        <v>2</v>
      </c>
      <c r="E553" s="198" t="s">
        <v>755</v>
      </c>
      <c r="F553" s="197">
        <v>0</v>
      </c>
      <c r="G553" s="242">
        <v>3027</v>
      </c>
      <c r="H553" s="242">
        <v>1337.5</v>
      </c>
      <c r="I553" s="246">
        <v>0.44185999999999998</v>
      </c>
    </row>
    <row r="554" spans="1:9" ht="21.75" customHeight="1" x14ac:dyDescent="0.2">
      <c r="A554" s="193"/>
      <c r="B554" s="200" t="s">
        <v>78</v>
      </c>
      <c r="C554" s="199">
        <v>7</v>
      </c>
      <c r="D554" s="199">
        <v>2</v>
      </c>
      <c r="E554" s="198" t="s">
        <v>755</v>
      </c>
      <c r="F554" s="197" t="s">
        <v>77</v>
      </c>
      <c r="G554" s="242">
        <v>3027</v>
      </c>
      <c r="H554" s="242">
        <v>1337.5</v>
      </c>
      <c r="I554" s="246">
        <v>0.44185999999999998</v>
      </c>
    </row>
    <row r="555" spans="1:9" ht="12.75" customHeight="1" x14ac:dyDescent="0.2">
      <c r="A555" s="193"/>
      <c r="B555" s="200" t="s">
        <v>76</v>
      </c>
      <c r="C555" s="199">
        <v>7</v>
      </c>
      <c r="D555" s="199">
        <v>2</v>
      </c>
      <c r="E555" s="198" t="s">
        <v>755</v>
      </c>
      <c r="F555" s="197" t="s">
        <v>75</v>
      </c>
      <c r="G555" s="242">
        <v>3027</v>
      </c>
      <c r="H555" s="242">
        <v>1337.5</v>
      </c>
      <c r="I555" s="246">
        <v>0.44185999999999998</v>
      </c>
    </row>
    <row r="556" spans="1:9" ht="42.75" customHeight="1" x14ac:dyDescent="0.2">
      <c r="A556" s="193"/>
      <c r="B556" s="200" t="s">
        <v>74</v>
      </c>
      <c r="C556" s="199">
        <v>7</v>
      </c>
      <c r="D556" s="199">
        <v>2</v>
      </c>
      <c r="E556" s="198" t="s">
        <v>755</v>
      </c>
      <c r="F556" s="197" t="s">
        <v>72</v>
      </c>
      <c r="G556" s="242">
        <v>3027</v>
      </c>
      <c r="H556" s="242">
        <v>1337.5</v>
      </c>
      <c r="I556" s="246">
        <v>0.44185999999999998</v>
      </c>
    </row>
    <row r="557" spans="1:9" ht="63.75" customHeight="1" x14ac:dyDescent="0.2">
      <c r="A557" s="193"/>
      <c r="B557" s="200" t="s">
        <v>245</v>
      </c>
      <c r="C557" s="199">
        <v>7</v>
      </c>
      <c r="D557" s="199">
        <v>2</v>
      </c>
      <c r="E557" s="198" t="s">
        <v>244</v>
      </c>
      <c r="F557" s="197">
        <v>0</v>
      </c>
      <c r="G557" s="242">
        <v>264571.5</v>
      </c>
      <c r="H557" s="242">
        <v>231360.04</v>
      </c>
      <c r="I557" s="246">
        <v>0.87446999999999997</v>
      </c>
    </row>
    <row r="558" spans="1:9" ht="21.75" customHeight="1" x14ac:dyDescent="0.2">
      <c r="A558" s="193"/>
      <c r="B558" s="200" t="s">
        <v>78</v>
      </c>
      <c r="C558" s="199">
        <v>7</v>
      </c>
      <c r="D558" s="199">
        <v>2</v>
      </c>
      <c r="E558" s="198" t="s">
        <v>244</v>
      </c>
      <c r="F558" s="197" t="s">
        <v>77</v>
      </c>
      <c r="G558" s="242">
        <v>264571.5</v>
      </c>
      <c r="H558" s="242">
        <v>231360.04</v>
      </c>
      <c r="I558" s="246">
        <v>0.87446999999999997</v>
      </c>
    </row>
    <row r="559" spans="1:9" ht="12.75" customHeight="1" x14ac:dyDescent="0.2">
      <c r="A559" s="193"/>
      <c r="B559" s="200" t="s">
        <v>76</v>
      </c>
      <c r="C559" s="199">
        <v>7</v>
      </c>
      <c r="D559" s="199">
        <v>2</v>
      </c>
      <c r="E559" s="198" t="s">
        <v>244</v>
      </c>
      <c r="F559" s="197" t="s">
        <v>75</v>
      </c>
      <c r="G559" s="242">
        <v>264571.5</v>
      </c>
      <c r="H559" s="242">
        <v>231360.04</v>
      </c>
      <c r="I559" s="246">
        <v>0.87446999999999997</v>
      </c>
    </row>
    <row r="560" spans="1:9" ht="42.75" customHeight="1" x14ac:dyDescent="0.2">
      <c r="A560" s="193"/>
      <c r="B560" s="200" t="s">
        <v>74</v>
      </c>
      <c r="C560" s="199">
        <v>7</v>
      </c>
      <c r="D560" s="199">
        <v>2</v>
      </c>
      <c r="E560" s="198" t="s">
        <v>244</v>
      </c>
      <c r="F560" s="197" t="s">
        <v>72</v>
      </c>
      <c r="G560" s="242">
        <v>264571.5</v>
      </c>
      <c r="H560" s="242">
        <v>231360.04</v>
      </c>
      <c r="I560" s="246">
        <v>0.87446999999999997</v>
      </c>
    </row>
    <row r="561" spans="1:9" ht="21.75" customHeight="1" x14ac:dyDescent="0.2">
      <c r="A561" s="193"/>
      <c r="B561" s="200" t="s">
        <v>118</v>
      </c>
      <c r="C561" s="199">
        <v>7</v>
      </c>
      <c r="D561" s="199">
        <v>2</v>
      </c>
      <c r="E561" s="198" t="s">
        <v>243</v>
      </c>
      <c r="F561" s="197">
        <v>0</v>
      </c>
      <c r="G561" s="242">
        <v>1732.3</v>
      </c>
      <c r="H561" s="242">
        <v>0</v>
      </c>
      <c r="I561" s="246">
        <v>0</v>
      </c>
    </row>
    <row r="562" spans="1:9" ht="21.75" customHeight="1" x14ac:dyDescent="0.2">
      <c r="A562" s="193"/>
      <c r="B562" s="200" t="s">
        <v>78</v>
      </c>
      <c r="C562" s="199">
        <v>7</v>
      </c>
      <c r="D562" s="199">
        <v>2</v>
      </c>
      <c r="E562" s="198" t="s">
        <v>243</v>
      </c>
      <c r="F562" s="197" t="s">
        <v>77</v>
      </c>
      <c r="G562" s="242">
        <v>1732.3</v>
      </c>
      <c r="H562" s="242">
        <v>0</v>
      </c>
      <c r="I562" s="246">
        <v>0</v>
      </c>
    </row>
    <row r="563" spans="1:9" ht="12.75" customHeight="1" x14ac:dyDescent="0.2">
      <c r="A563" s="193"/>
      <c r="B563" s="200" t="s">
        <v>76</v>
      </c>
      <c r="C563" s="199">
        <v>7</v>
      </c>
      <c r="D563" s="199">
        <v>2</v>
      </c>
      <c r="E563" s="198" t="s">
        <v>243</v>
      </c>
      <c r="F563" s="197" t="s">
        <v>75</v>
      </c>
      <c r="G563" s="242">
        <v>1732.3</v>
      </c>
      <c r="H563" s="242">
        <v>0</v>
      </c>
      <c r="I563" s="246">
        <v>0</v>
      </c>
    </row>
    <row r="564" spans="1:9" ht="42.75" customHeight="1" x14ac:dyDescent="0.2">
      <c r="A564" s="193"/>
      <c r="B564" s="200" t="s">
        <v>74</v>
      </c>
      <c r="C564" s="199">
        <v>7</v>
      </c>
      <c r="D564" s="199">
        <v>2</v>
      </c>
      <c r="E564" s="198" t="s">
        <v>243</v>
      </c>
      <c r="F564" s="197" t="s">
        <v>72</v>
      </c>
      <c r="G564" s="242">
        <v>1732.3</v>
      </c>
      <c r="H564" s="242">
        <v>0</v>
      </c>
      <c r="I564" s="246">
        <v>0</v>
      </c>
    </row>
    <row r="565" spans="1:9" ht="21.75" customHeight="1" x14ac:dyDescent="0.2">
      <c r="A565" s="193"/>
      <c r="B565" s="200" t="s">
        <v>190</v>
      </c>
      <c r="C565" s="199">
        <v>7</v>
      </c>
      <c r="D565" s="199">
        <v>2</v>
      </c>
      <c r="E565" s="198" t="s">
        <v>189</v>
      </c>
      <c r="F565" s="197">
        <v>0</v>
      </c>
      <c r="G565" s="242">
        <v>59558.6</v>
      </c>
      <c r="H565" s="242">
        <v>31410.37</v>
      </c>
      <c r="I565" s="246">
        <v>0.52739000000000003</v>
      </c>
    </row>
    <row r="566" spans="1:9" ht="12.75" customHeight="1" x14ac:dyDescent="0.2">
      <c r="A566" s="193"/>
      <c r="B566" s="200" t="s">
        <v>238</v>
      </c>
      <c r="C566" s="199">
        <v>7</v>
      </c>
      <c r="D566" s="199">
        <v>2</v>
      </c>
      <c r="E566" s="198" t="s">
        <v>237</v>
      </c>
      <c r="F566" s="197">
        <v>0</v>
      </c>
      <c r="G566" s="242">
        <v>59558.6</v>
      </c>
      <c r="H566" s="242">
        <v>31410.37</v>
      </c>
      <c r="I566" s="246">
        <v>0.52739000000000003</v>
      </c>
    </row>
    <row r="567" spans="1:9" ht="53.25" customHeight="1" x14ac:dyDescent="0.2">
      <c r="A567" s="193"/>
      <c r="B567" s="200" t="s">
        <v>242</v>
      </c>
      <c r="C567" s="199">
        <v>7</v>
      </c>
      <c r="D567" s="199">
        <v>2</v>
      </c>
      <c r="E567" s="198" t="s">
        <v>241</v>
      </c>
      <c r="F567" s="197">
        <v>0</v>
      </c>
      <c r="G567" s="242">
        <v>37517.866999999998</v>
      </c>
      <c r="H567" s="242">
        <v>20415.48</v>
      </c>
      <c r="I567" s="246">
        <v>0.54415000000000002</v>
      </c>
    </row>
    <row r="568" spans="1:9" ht="21.75" customHeight="1" x14ac:dyDescent="0.2">
      <c r="A568" s="193"/>
      <c r="B568" s="200" t="s">
        <v>78</v>
      </c>
      <c r="C568" s="199">
        <v>7</v>
      </c>
      <c r="D568" s="199">
        <v>2</v>
      </c>
      <c r="E568" s="198" t="s">
        <v>241</v>
      </c>
      <c r="F568" s="197" t="s">
        <v>77</v>
      </c>
      <c r="G568" s="242">
        <v>37517.866999999998</v>
      </c>
      <c r="H568" s="242">
        <v>20415.48</v>
      </c>
      <c r="I568" s="246">
        <v>0.54415000000000002</v>
      </c>
    </row>
    <row r="569" spans="1:9" ht="12.75" customHeight="1" x14ac:dyDescent="0.2">
      <c r="A569" s="193"/>
      <c r="B569" s="200" t="s">
        <v>76</v>
      </c>
      <c r="C569" s="199">
        <v>7</v>
      </c>
      <c r="D569" s="199">
        <v>2</v>
      </c>
      <c r="E569" s="198" t="s">
        <v>241</v>
      </c>
      <c r="F569" s="197" t="s">
        <v>75</v>
      </c>
      <c r="G569" s="242">
        <v>37517.866999999998</v>
      </c>
      <c r="H569" s="242">
        <v>20415.48</v>
      </c>
      <c r="I569" s="246">
        <v>0.54415000000000002</v>
      </c>
    </row>
    <row r="570" spans="1:9" ht="12.75" customHeight="1" x14ac:dyDescent="0.2">
      <c r="A570" s="193"/>
      <c r="B570" s="200" t="s">
        <v>88</v>
      </c>
      <c r="C570" s="199">
        <v>7</v>
      </c>
      <c r="D570" s="199">
        <v>2</v>
      </c>
      <c r="E570" s="198" t="s">
        <v>241</v>
      </c>
      <c r="F570" s="197" t="s">
        <v>86</v>
      </c>
      <c r="G570" s="242">
        <v>37517.866999999998</v>
      </c>
      <c r="H570" s="242">
        <v>20415.48</v>
      </c>
      <c r="I570" s="246">
        <v>0.54415000000000002</v>
      </c>
    </row>
    <row r="571" spans="1:9" ht="42.75" customHeight="1" x14ac:dyDescent="0.2">
      <c r="A571" s="193"/>
      <c r="B571" s="200" t="s">
        <v>240</v>
      </c>
      <c r="C571" s="199">
        <v>7</v>
      </c>
      <c r="D571" s="199">
        <v>2</v>
      </c>
      <c r="E571" s="198" t="s">
        <v>239</v>
      </c>
      <c r="F571" s="197">
        <v>0</v>
      </c>
      <c r="G571" s="242">
        <v>22040.733</v>
      </c>
      <c r="H571" s="242">
        <v>10994.89</v>
      </c>
      <c r="I571" s="246">
        <v>0.49884000000000001</v>
      </c>
    </row>
    <row r="572" spans="1:9" ht="21.75" customHeight="1" x14ac:dyDescent="0.2">
      <c r="A572" s="193"/>
      <c r="B572" s="200" t="s">
        <v>78</v>
      </c>
      <c r="C572" s="199">
        <v>7</v>
      </c>
      <c r="D572" s="199">
        <v>2</v>
      </c>
      <c r="E572" s="198" t="s">
        <v>239</v>
      </c>
      <c r="F572" s="197" t="s">
        <v>77</v>
      </c>
      <c r="G572" s="242">
        <v>22040.733</v>
      </c>
      <c r="H572" s="242">
        <v>10994.89</v>
      </c>
      <c r="I572" s="246">
        <v>0.49884000000000001</v>
      </c>
    </row>
    <row r="573" spans="1:9" ht="12.75" customHeight="1" x14ac:dyDescent="0.2">
      <c r="A573" s="193"/>
      <c r="B573" s="200" t="s">
        <v>76</v>
      </c>
      <c r="C573" s="199">
        <v>7</v>
      </c>
      <c r="D573" s="199">
        <v>2</v>
      </c>
      <c r="E573" s="198" t="s">
        <v>239</v>
      </c>
      <c r="F573" s="197" t="s">
        <v>75</v>
      </c>
      <c r="G573" s="242">
        <v>22040.733</v>
      </c>
      <c r="H573" s="242">
        <v>10994.89</v>
      </c>
      <c r="I573" s="246">
        <v>0.49884000000000001</v>
      </c>
    </row>
    <row r="574" spans="1:9" ht="12.75" customHeight="1" x14ac:dyDescent="0.2">
      <c r="A574" s="193"/>
      <c r="B574" s="200" t="s">
        <v>88</v>
      </c>
      <c r="C574" s="199">
        <v>7</v>
      </c>
      <c r="D574" s="199">
        <v>2</v>
      </c>
      <c r="E574" s="198" t="s">
        <v>239</v>
      </c>
      <c r="F574" s="197" t="s">
        <v>86</v>
      </c>
      <c r="G574" s="242">
        <v>22040.733</v>
      </c>
      <c r="H574" s="242">
        <v>10994.89</v>
      </c>
      <c r="I574" s="246">
        <v>0.49884000000000001</v>
      </c>
    </row>
    <row r="575" spans="1:9" ht="21.75" customHeight="1" x14ac:dyDescent="0.2">
      <c r="A575" s="193"/>
      <c r="B575" s="200" t="s">
        <v>190</v>
      </c>
      <c r="C575" s="199">
        <v>7</v>
      </c>
      <c r="D575" s="199">
        <v>2</v>
      </c>
      <c r="E575" s="198" t="s">
        <v>189</v>
      </c>
      <c r="F575" s="197">
        <v>0</v>
      </c>
      <c r="G575" s="242">
        <v>3740.085</v>
      </c>
      <c r="H575" s="242">
        <v>1320.86</v>
      </c>
      <c r="I575" s="246">
        <v>0.35315999999999997</v>
      </c>
    </row>
    <row r="576" spans="1:9" ht="12.75" customHeight="1" x14ac:dyDescent="0.2">
      <c r="A576" s="193"/>
      <c r="B576" s="200" t="s">
        <v>238</v>
      </c>
      <c r="C576" s="199">
        <v>7</v>
      </c>
      <c r="D576" s="199">
        <v>2</v>
      </c>
      <c r="E576" s="198" t="s">
        <v>237</v>
      </c>
      <c r="F576" s="197">
        <v>0</v>
      </c>
      <c r="G576" s="242">
        <v>3740.085</v>
      </c>
      <c r="H576" s="242">
        <v>1320.86</v>
      </c>
      <c r="I576" s="246">
        <v>0.35315999999999997</v>
      </c>
    </row>
    <row r="577" spans="1:9" ht="32.25" customHeight="1" x14ac:dyDescent="0.2">
      <c r="A577" s="193"/>
      <c r="B577" s="200" t="s">
        <v>236</v>
      </c>
      <c r="C577" s="199">
        <v>7</v>
      </c>
      <c r="D577" s="199">
        <v>2</v>
      </c>
      <c r="E577" s="198" t="s">
        <v>235</v>
      </c>
      <c r="F577" s="197">
        <v>0</v>
      </c>
      <c r="G577" s="242">
        <v>3740.085</v>
      </c>
      <c r="H577" s="242">
        <v>1320.86</v>
      </c>
      <c r="I577" s="246">
        <v>0.35315999999999997</v>
      </c>
    </row>
    <row r="578" spans="1:9" ht="21.75" customHeight="1" x14ac:dyDescent="0.2">
      <c r="A578" s="193"/>
      <c r="B578" s="200" t="s">
        <v>78</v>
      </c>
      <c r="C578" s="199">
        <v>7</v>
      </c>
      <c r="D578" s="199">
        <v>2</v>
      </c>
      <c r="E578" s="198" t="s">
        <v>235</v>
      </c>
      <c r="F578" s="197" t="s">
        <v>77</v>
      </c>
      <c r="G578" s="242">
        <v>3740.085</v>
      </c>
      <c r="H578" s="242">
        <v>1320.86</v>
      </c>
      <c r="I578" s="246">
        <v>0.35315999999999997</v>
      </c>
    </row>
    <row r="579" spans="1:9" ht="12.75" customHeight="1" x14ac:dyDescent="0.2">
      <c r="A579" s="193"/>
      <c r="B579" s="200" t="s">
        <v>76</v>
      </c>
      <c r="C579" s="199">
        <v>7</v>
      </c>
      <c r="D579" s="199">
        <v>2</v>
      </c>
      <c r="E579" s="198" t="s">
        <v>235</v>
      </c>
      <c r="F579" s="197" t="s">
        <v>75</v>
      </c>
      <c r="G579" s="242">
        <v>3740.085</v>
      </c>
      <c r="H579" s="242">
        <v>1320.86</v>
      </c>
      <c r="I579" s="246">
        <v>0.35315999999999997</v>
      </c>
    </row>
    <row r="580" spans="1:9" ht="12.75" customHeight="1" x14ac:dyDescent="0.2">
      <c r="A580" s="193"/>
      <c r="B580" s="200" t="s">
        <v>88</v>
      </c>
      <c r="C580" s="199">
        <v>7</v>
      </c>
      <c r="D580" s="199">
        <v>2</v>
      </c>
      <c r="E580" s="198" t="s">
        <v>235</v>
      </c>
      <c r="F580" s="197" t="s">
        <v>86</v>
      </c>
      <c r="G580" s="242">
        <v>3740.085</v>
      </c>
      <c r="H580" s="242">
        <v>1320.86</v>
      </c>
      <c r="I580" s="246">
        <v>0.35315999999999997</v>
      </c>
    </row>
    <row r="581" spans="1:9" ht="21.75" customHeight="1" x14ac:dyDescent="0.2">
      <c r="A581" s="193"/>
      <c r="B581" s="200" t="s">
        <v>190</v>
      </c>
      <c r="C581" s="199">
        <v>7</v>
      </c>
      <c r="D581" s="199">
        <v>2</v>
      </c>
      <c r="E581" s="198" t="s">
        <v>189</v>
      </c>
      <c r="F581" s="197">
        <v>0</v>
      </c>
      <c r="G581" s="242">
        <v>50</v>
      </c>
      <c r="H581" s="242">
        <v>12.2</v>
      </c>
      <c r="I581" s="246">
        <v>0.24399999999999999</v>
      </c>
    </row>
    <row r="582" spans="1:9" ht="21.75" customHeight="1" x14ac:dyDescent="0.2">
      <c r="A582" s="193"/>
      <c r="B582" s="200" t="s">
        <v>234</v>
      </c>
      <c r="C582" s="199">
        <v>7</v>
      </c>
      <c r="D582" s="199">
        <v>2</v>
      </c>
      <c r="E582" s="198" t="s">
        <v>233</v>
      </c>
      <c r="F582" s="197">
        <v>0</v>
      </c>
      <c r="G582" s="242">
        <v>50</v>
      </c>
      <c r="H582" s="242">
        <v>12.2</v>
      </c>
      <c r="I582" s="246">
        <v>0.24399999999999999</v>
      </c>
    </row>
    <row r="583" spans="1:9" ht="12.75" customHeight="1" x14ac:dyDescent="0.2">
      <c r="A583" s="193"/>
      <c r="B583" s="200" t="s">
        <v>226</v>
      </c>
      <c r="C583" s="199">
        <v>7</v>
      </c>
      <c r="D583" s="199">
        <v>2</v>
      </c>
      <c r="E583" s="198" t="s">
        <v>232</v>
      </c>
      <c r="F583" s="197">
        <v>0</v>
      </c>
      <c r="G583" s="242">
        <v>50</v>
      </c>
      <c r="H583" s="242">
        <v>12.2</v>
      </c>
      <c r="I583" s="246">
        <v>0.24399999999999999</v>
      </c>
    </row>
    <row r="584" spans="1:9" ht="21.75" customHeight="1" x14ac:dyDescent="0.2">
      <c r="A584" s="193"/>
      <c r="B584" s="200" t="s">
        <v>78</v>
      </c>
      <c r="C584" s="199">
        <v>7</v>
      </c>
      <c r="D584" s="199">
        <v>2</v>
      </c>
      <c r="E584" s="198" t="s">
        <v>232</v>
      </c>
      <c r="F584" s="197" t="s">
        <v>77</v>
      </c>
      <c r="G584" s="242">
        <v>50</v>
      </c>
      <c r="H584" s="242">
        <v>12.2</v>
      </c>
      <c r="I584" s="246">
        <v>0.24399999999999999</v>
      </c>
    </row>
    <row r="585" spans="1:9" ht="12.75" customHeight="1" x14ac:dyDescent="0.2">
      <c r="A585" s="193"/>
      <c r="B585" s="200" t="s">
        <v>76</v>
      </c>
      <c r="C585" s="199">
        <v>7</v>
      </c>
      <c r="D585" s="199">
        <v>2</v>
      </c>
      <c r="E585" s="198" t="s">
        <v>232</v>
      </c>
      <c r="F585" s="197" t="s">
        <v>75</v>
      </c>
      <c r="G585" s="242">
        <v>50</v>
      </c>
      <c r="H585" s="242">
        <v>12.2</v>
      </c>
      <c r="I585" s="246">
        <v>0.24399999999999999</v>
      </c>
    </row>
    <row r="586" spans="1:9" ht="42.75" customHeight="1" x14ac:dyDescent="0.2">
      <c r="A586" s="193"/>
      <c r="B586" s="200" t="s">
        <v>74</v>
      </c>
      <c r="C586" s="199">
        <v>7</v>
      </c>
      <c r="D586" s="199">
        <v>2</v>
      </c>
      <c r="E586" s="198" t="s">
        <v>232</v>
      </c>
      <c r="F586" s="197" t="s">
        <v>72</v>
      </c>
      <c r="G586" s="242">
        <v>50</v>
      </c>
      <c r="H586" s="242">
        <v>12.2</v>
      </c>
      <c r="I586" s="246">
        <v>0.24399999999999999</v>
      </c>
    </row>
    <row r="587" spans="1:9" ht="21.75" customHeight="1" x14ac:dyDescent="0.2">
      <c r="A587" s="193"/>
      <c r="B587" s="200" t="s">
        <v>190</v>
      </c>
      <c r="C587" s="199">
        <v>7</v>
      </c>
      <c r="D587" s="199">
        <v>2</v>
      </c>
      <c r="E587" s="198" t="s">
        <v>189</v>
      </c>
      <c r="F587" s="197">
        <v>0</v>
      </c>
      <c r="G587" s="242">
        <v>30</v>
      </c>
      <c r="H587" s="242">
        <v>30</v>
      </c>
      <c r="I587" s="246">
        <v>1</v>
      </c>
    </row>
    <row r="588" spans="1:9" ht="21.75" customHeight="1" x14ac:dyDescent="0.2">
      <c r="A588" s="193"/>
      <c r="B588" s="200" t="s">
        <v>231</v>
      </c>
      <c r="C588" s="199">
        <v>7</v>
      </c>
      <c r="D588" s="199">
        <v>2</v>
      </c>
      <c r="E588" s="198" t="s">
        <v>230</v>
      </c>
      <c r="F588" s="197">
        <v>0</v>
      </c>
      <c r="G588" s="242">
        <v>30</v>
      </c>
      <c r="H588" s="242">
        <v>30</v>
      </c>
      <c r="I588" s="246">
        <v>1</v>
      </c>
    </row>
    <row r="589" spans="1:9" ht="12.75" customHeight="1" x14ac:dyDescent="0.2">
      <c r="A589" s="193"/>
      <c r="B589" s="200" t="s">
        <v>226</v>
      </c>
      <c r="C589" s="199">
        <v>7</v>
      </c>
      <c r="D589" s="199">
        <v>2</v>
      </c>
      <c r="E589" s="198" t="s">
        <v>229</v>
      </c>
      <c r="F589" s="197">
        <v>0</v>
      </c>
      <c r="G589" s="242">
        <v>30</v>
      </c>
      <c r="H589" s="242">
        <v>30</v>
      </c>
      <c r="I589" s="246">
        <v>1</v>
      </c>
    </row>
    <row r="590" spans="1:9" ht="21.75" customHeight="1" x14ac:dyDescent="0.2">
      <c r="A590" s="193"/>
      <c r="B590" s="200" t="s">
        <v>78</v>
      </c>
      <c r="C590" s="199">
        <v>7</v>
      </c>
      <c r="D590" s="199">
        <v>2</v>
      </c>
      <c r="E590" s="198" t="s">
        <v>229</v>
      </c>
      <c r="F590" s="197" t="s">
        <v>77</v>
      </c>
      <c r="G590" s="242">
        <v>30</v>
      </c>
      <c r="H590" s="242">
        <v>30</v>
      </c>
      <c r="I590" s="246">
        <v>1</v>
      </c>
    </row>
    <row r="591" spans="1:9" ht="12.75" customHeight="1" x14ac:dyDescent="0.2">
      <c r="A591" s="193"/>
      <c r="B591" s="200" t="s">
        <v>76</v>
      </c>
      <c r="C591" s="199">
        <v>7</v>
      </c>
      <c r="D591" s="199">
        <v>2</v>
      </c>
      <c r="E591" s="198" t="s">
        <v>229</v>
      </c>
      <c r="F591" s="197" t="s">
        <v>75</v>
      </c>
      <c r="G591" s="242">
        <v>30</v>
      </c>
      <c r="H591" s="242">
        <v>30</v>
      </c>
      <c r="I591" s="246">
        <v>1</v>
      </c>
    </row>
    <row r="592" spans="1:9" ht="42.75" customHeight="1" x14ac:dyDescent="0.2">
      <c r="A592" s="193"/>
      <c r="B592" s="200" t="s">
        <v>74</v>
      </c>
      <c r="C592" s="199">
        <v>7</v>
      </c>
      <c r="D592" s="199">
        <v>2</v>
      </c>
      <c r="E592" s="198" t="s">
        <v>229</v>
      </c>
      <c r="F592" s="197" t="s">
        <v>72</v>
      </c>
      <c r="G592" s="242">
        <v>30</v>
      </c>
      <c r="H592" s="242">
        <v>30</v>
      </c>
      <c r="I592" s="246">
        <v>1</v>
      </c>
    </row>
    <row r="593" spans="1:9" ht="21.75" customHeight="1" x14ac:dyDescent="0.2">
      <c r="A593" s="193"/>
      <c r="B593" s="200" t="s">
        <v>190</v>
      </c>
      <c r="C593" s="199">
        <v>7</v>
      </c>
      <c r="D593" s="199">
        <v>2</v>
      </c>
      <c r="E593" s="198" t="s">
        <v>189</v>
      </c>
      <c r="F593" s="197">
        <v>0</v>
      </c>
      <c r="G593" s="242">
        <v>140</v>
      </c>
      <c r="H593" s="242">
        <v>95.17</v>
      </c>
      <c r="I593" s="246">
        <v>0.67981000000000003</v>
      </c>
    </row>
    <row r="594" spans="1:9" ht="21.75" customHeight="1" x14ac:dyDescent="0.2">
      <c r="A594" s="193"/>
      <c r="B594" s="200" t="s">
        <v>228</v>
      </c>
      <c r="C594" s="199">
        <v>7</v>
      </c>
      <c r="D594" s="199">
        <v>2</v>
      </c>
      <c r="E594" s="198" t="s">
        <v>227</v>
      </c>
      <c r="F594" s="197">
        <v>0</v>
      </c>
      <c r="G594" s="242">
        <v>140</v>
      </c>
      <c r="H594" s="242">
        <v>95.17</v>
      </c>
      <c r="I594" s="246">
        <v>0.67981000000000003</v>
      </c>
    </row>
    <row r="595" spans="1:9" ht="12.75" customHeight="1" x14ac:dyDescent="0.2">
      <c r="A595" s="193"/>
      <c r="B595" s="200" t="s">
        <v>226</v>
      </c>
      <c r="C595" s="199">
        <v>7</v>
      </c>
      <c r="D595" s="199">
        <v>2</v>
      </c>
      <c r="E595" s="198" t="s">
        <v>225</v>
      </c>
      <c r="F595" s="197">
        <v>0</v>
      </c>
      <c r="G595" s="242">
        <v>140</v>
      </c>
      <c r="H595" s="242">
        <v>95.17</v>
      </c>
      <c r="I595" s="246">
        <v>0.67981000000000003</v>
      </c>
    </row>
    <row r="596" spans="1:9" ht="21.75" customHeight="1" x14ac:dyDescent="0.2">
      <c r="A596" s="193"/>
      <c r="B596" s="200" t="s">
        <v>78</v>
      </c>
      <c r="C596" s="199">
        <v>7</v>
      </c>
      <c r="D596" s="199">
        <v>2</v>
      </c>
      <c r="E596" s="198" t="s">
        <v>225</v>
      </c>
      <c r="F596" s="197" t="s">
        <v>77</v>
      </c>
      <c r="G596" s="242">
        <v>140</v>
      </c>
      <c r="H596" s="242">
        <v>95.17</v>
      </c>
      <c r="I596" s="246">
        <v>0.67981000000000003</v>
      </c>
    </row>
    <row r="597" spans="1:9" ht="12.75" customHeight="1" x14ac:dyDescent="0.2">
      <c r="A597" s="193"/>
      <c r="B597" s="200" t="s">
        <v>76</v>
      </c>
      <c r="C597" s="199">
        <v>7</v>
      </c>
      <c r="D597" s="199">
        <v>2</v>
      </c>
      <c r="E597" s="198" t="s">
        <v>225</v>
      </c>
      <c r="F597" s="197" t="s">
        <v>75</v>
      </c>
      <c r="G597" s="242">
        <v>140</v>
      </c>
      <c r="H597" s="242">
        <v>95.17</v>
      </c>
      <c r="I597" s="246">
        <v>0.67981000000000003</v>
      </c>
    </row>
    <row r="598" spans="1:9" ht="42.75" customHeight="1" x14ac:dyDescent="0.2">
      <c r="A598" s="193"/>
      <c r="B598" s="200" t="s">
        <v>74</v>
      </c>
      <c r="C598" s="199">
        <v>7</v>
      </c>
      <c r="D598" s="199">
        <v>2</v>
      </c>
      <c r="E598" s="198" t="s">
        <v>225</v>
      </c>
      <c r="F598" s="197" t="s">
        <v>72</v>
      </c>
      <c r="G598" s="242">
        <v>140</v>
      </c>
      <c r="H598" s="242">
        <v>95.17</v>
      </c>
      <c r="I598" s="246">
        <v>0.67981000000000003</v>
      </c>
    </row>
    <row r="599" spans="1:9" ht="21.75" customHeight="1" x14ac:dyDescent="0.2">
      <c r="A599" s="193"/>
      <c r="B599" s="200" t="s">
        <v>190</v>
      </c>
      <c r="C599" s="199">
        <v>7</v>
      </c>
      <c r="D599" s="199">
        <v>2</v>
      </c>
      <c r="E599" s="198" t="s">
        <v>189</v>
      </c>
      <c r="F599" s="197">
        <v>0</v>
      </c>
      <c r="G599" s="242">
        <v>400</v>
      </c>
      <c r="H599" s="242">
        <v>257.33999999999997</v>
      </c>
      <c r="I599" s="246">
        <v>0.64334000000000002</v>
      </c>
    </row>
    <row r="600" spans="1:9" ht="32.25" customHeight="1" x14ac:dyDescent="0.2">
      <c r="A600" s="193"/>
      <c r="B600" s="200" t="s">
        <v>224</v>
      </c>
      <c r="C600" s="199">
        <v>7</v>
      </c>
      <c r="D600" s="199">
        <v>2</v>
      </c>
      <c r="E600" s="198" t="s">
        <v>223</v>
      </c>
      <c r="F600" s="197">
        <v>0</v>
      </c>
      <c r="G600" s="242">
        <v>400</v>
      </c>
      <c r="H600" s="242">
        <v>257.33999999999997</v>
      </c>
      <c r="I600" s="246">
        <v>0.64334000000000002</v>
      </c>
    </row>
    <row r="601" spans="1:9" ht="12.75" customHeight="1" x14ac:dyDescent="0.2">
      <c r="A601" s="193"/>
      <c r="B601" s="200" t="s">
        <v>222</v>
      </c>
      <c r="C601" s="199">
        <v>7</v>
      </c>
      <c r="D601" s="199">
        <v>2</v>
      </c>
      <c r="E601" s="198" t="s">
        <v>221</v>
      </c>
      <c r="F601" s="197">
        <v>0</v>
      </c>
      <c r="G601" s="242">
        <v>400</v>
      </c>
      <c r="H601" s="242">
        <v>257.33999999999997</v>
      </c>
      <c r="I601" s="246">
        <v>0.64334000000000002</v>
      </c>
    </row>
    <row r="602" spans="1:9" ht="21.75" customHeight="1" x14ac:dyDescent="0.2">
      <c r="A602" s="193"/>
      <c r="B602" s="200" t="s">
        <v>78</v>
      </c>
      <c r="C602" s="199">
        <v>7</v>
      </c>
      <c r="D602" s="199">
        <v>2</v>
      </c>
      <c r="E602" s="198" t="s">
        <v>221</v>
      </c>
      <c r="F602" s="197" t="s">
        <v>77</v>
      </c>
      <c r="G602" s="242">
        <v>400</v>
      </c>
      <c r="H602" s="242">
        <v>257.33999999999997</v>
      </c>
      <c r="I602" s="246">
        <v>0.64334000000000002</v>
      </c>
    </row>
    <row r="603" spans="1:9" ht="12.75" customHeight="1" x14ac:dyDescent="0.2">
      <c r="A603" s="193"/>
      <c r="B603" s="200" t="s">
        <v>76</v>
      </c>
      <c r="C603" s="199">
        <v>7</v>
      </c>
      <c r="D603" s="199">
        <v>2</v>
      </c>
      <c r="E603" s="198" t="s">
        <v>221</v>
      </c>
      <c r="F603" s="197" t="s">
        <v>75</v>
      </c>
      <c r="G603" s="242">
        <v>400</v>
      </c>
      <c r="H603" s="242">
        <v>257.33999999999997</v>
      </c>
      <c r="I603" s="246">
        <v>0.64334000000000002</v>
      </c>
    </row>
    <row r="604" spans="1:9" ht="42.75" customHeight="1" x14ac:dyDescent="0.2">
      <c r="A604" s="193"/>
      <c r="B604" s="200" t="s">
        <v>74</v>
      </c>
      <c r="C604" s="199">
        <v>7</v>
      </c>
      <c r="D604" s="199">
        <v>2</v>
      </c>
      <c r="E604" s="198" t="s">
        <v>221</v>
      </c>
      <c r="F604" s="197" t="s">
        <v>72</v>
      </c>
      <c r="G604" s="242">
        <v>400</v>
      </c>
      <c r="H604" s="242">
        <v>257.33999999999997</v>
      </c>
      <c r="I604" s="246">
        <v>0.64334000000000002</v>
      </c>
    </row>
    <row r="605" spans="1:9" ht="32.25" customHeight="1" x14ac:dyDescent="0.2">
      <c r="A605" s="193"/>
      <c r="B605" s="200" t="s">
        <v>278</v>
      </c>
      <c r="C605" s="199">
        <v>7</v>
      </c>
      <c r="D605" s="199">
        <v>2</v>
      </c>
      <c r="E605" s="198" t="s">
        <v>277</v>
      </c>
      <c r="F605" s="197">
        <v>0</v>
      </c>
      <c r="G605" s="242">
        <v>350</v>
      </c>
      <c r="H605" s="242">
        <v>350</v>
      </c>
      <c r="I605" s="246">
        <v>1</v>
      </c>
    </row>
    <row r="606" spans="1:9" ht="42.75" customHeight="1" x14ac:dyDescent="0.2">
      <c r="A606" s="193"/>
      <c r="B606" s="200" t="s">
        <v>274</v>
      </c>
      <c r="C606" s="199">
        <v>7</v>
      </c>
      <c r="D606" s="199">
        <v>2</v>
      </c>
      <c r="E606" s="198" t="s">
        <v>276</v>
      </c>
      <c r="F606" s="197">
        <v>0</v>
      </c>
      <c r="G606" s="242">
        <v>350</v>
      </c>
      <c r="H606" s="242">
        <v>350</v>
      </c>
      <c r="I606" s="246">
        <v>1</v>
      </c>
    </row>
    <row r="607" spans="1:9" ht="42.75" customHeight="1" x14ac:dyDescent="0.2">
      <c r="A607" s="193"/>
      <c r="B607" s="200" t="s">
        <v>274</v>
      </c>
      <c r="C607" s="199">
        <v>7</v>
      </c>
      <c r="D607" s="199">
        <v>2</v>
      </c>
      <c r="E607" s="198" t="s">
        <v>272</v>
      </c>
      <c r="F607" s="197">
        <v>0</v>
      </c>
      <c r="G607" s="242">
        <v>350</v>
      </c>
      <c r="H607" s="242">
        <v>350</v>
      </c>
      <c r="I607" s="246">
        <v>1</v>
      </c>
    </row>
    <row r="608" spans="1:9" ht="21.75" customHeight="1" x14ac:dyDescent="0.2">
      <c r="A608" s="193"/>
      <c r="B608" s="200" t="s">
        <v>78</v>
      </c>
      <c r="C608" s="199">
        <v>7</v>
      </c>
      <c r="D608" s="199">
        <v>2</v>
      </c>
      <c r="E608" s="198" t="s">
        <v>272</v>
      </c>
      <c r="F608" s="197" t="s">
        <v>77</v>
      </c>
      <c r="G608" s="242">
        <v>350</v>
      </c>
      <c r="H608" s="242">
        <v>350</v>
      </c>
      <c r="I608" s="246">
        <v>1</v>
      </c>
    </row>
    <row r="609" spans="1:9" ht="12.75" customHeight="1" x14ac:dyDescent="0.2">
      <c r="A609" s="193"/>
      <c r="B609" s="200" t="s">
        <v>76</v>
      </c>
      <c r="C609" s="199">
        <v>7</v>
      </c>
      <c r="D609" s="199">
        <v>2</v>
      </c>
      <c r="E609" s="198" t="s">
        <v>272</v>
      </c>
      <c r="F609" s="197" t="s">
        <v>75</v>
      </c>
      <c r="G609" s="242">
        <v>350</v>
      </c>
      <c r="H609" s="242">
        <v>350</v>
      </c>
      <c r="I609" s="246">
        <v>1</v>
      </c>
    </row>
    <row r="610" spans="1:9" ht="42.75" customHeight="1" x14ac:dyDescent="0.2">
      <c r="A610" s="193"/>
      <c r="B610" s="200" t="s">
        <v>74</v>
      </c>
      <c r="C610" s="199">
        <v>7</v>
      </c>
      <c r="D610" s="199">
        <v>2</v>
      </c>
      <c r="E610" s="198" t="s">
        <v>272</v>
      </c>
      <c r="F610" s="197" t="s">
        <v>72</v>
      </c>
      <c r="G610" s="242">
        <v>350</v>
      </c>
      <c r="H610" s="242">
        <v>350</v>
      </c>
      <c r="I610" s="246">
        <v>1</v>
      </c>
    </row>
    <row r="611" spans="1:9" ht="32.25" customHeight="1" x14ac:dyDescent="0.2">
      <c r="A611" s="193"/>
      <c r="B611" s="200" t="s">
        <v>85</v>
      </c>
      <c r="C611" s="199">
        <v>7</v>
      </c>
      <c r="D611" s="199">
        <v>2</v>
      </c>
      <c r="E611" s="198" t="s">
        <v>84</v>
      </c>
      <c r="F611" s="197">
        <v>0</v>
      </c>
      <c r="G611" s="242">
        <v>150</v>
      </c>
      <c r="H611" s="242">
        <v>56.5</v>
      </c>
      <c r="I611" s="246">
        <v>0.37667</v>
      </c>
    </row>
    <row r="612" spans="1:9" ht="32.25" customHeight="1" x14ac:dyDescent="0.2">
      <c r="A612" s="193"/>
      <c r="B612" s="200" t="s">
        <v>83</v>
      </c>
      <c r="C612" s="199">
        <v>7</v>
      </c>
      <c r="D612" s="199">
        <v>2</v>
      </c>
      <c r="E612" s="198" t="s">
        <v>82</v>
      </c>
      <c r="F612" s="197">
        <v>0</v>
      </c>
      <c r="G612" s="242">
        <v>150</v>
      </c>
      <c r="H612" s="242">
        <v>56.5</v>
      </c>
      <c r="I612" s="246">
        <v>0.37667</v>
      </c>
    </row>
    <row r="613" spans="1:9" ht="21.75" customHeight="1" x14ac:dyDescent="0.2">
      <c r="A613" s="193"/>
      <c r="B613" s="200" t="s">
        <v>78</v>
      </c>
      <c r="C613" s="199">
        <v>7</v>
      </c>
      <c r="D613" s="199">
        <v>2</v>
      </c>
      <c r="E613" s="198" t="s">
        <v>82</v>
      </c>
      <c r="F613" s="197" t="s">
        <v>77</v>
      </c>
      <c r="G613" s="242">
        <v>150</v>
      </c>
      <c r="H613" s="242">
        <v>56.5</v>
      </c>
      <c r="I613" s="246">
        <v>0.37667</v>
      </c>
    </row>
    <row r="614" spans="1:9" ht="12.75" customHeight="1" x14ac:dyDescent="0.2">
      <c r="A614" s="193"/>
      <c r="B614" s="200" t="s">
        <v>76</v>
      </c>
      <c r="C614" s="199">
        <v>7</v>
      </c>
      <c r="D614" s="199">
        <v>2</v>
      </c>
      <c r="E614" s="198" t="s">
        <v>82</v>
      </c>
      <c r="F614" s="197" t="s">
        <v>75</v>
      </c>
      <c r="G614" s="242">
        <v>150</v>
      </c>
      <c r="H614" s="242">
        <v>56.5</v>
      </c>
      <c r="I614" s="246">
        <v>0.37667</v>
      </c>
    </row>
    <row r="615" spans="1:9" ht="42.75" customHeight="1" x14ac:dyDescent="0.2">
      <c r="A615" s="193"/>
      <c r="B615" s="200" t="s">
        <v>74</v>
      </c>
      <c r="C615" s="199">
        <v>7</v>
      </c>
      <c r="D615" s="199">
        <v>2</v>
      </c>
      <c r="E615" s="198" t="s">
        <v>82</v>
      </c>
      <c r="F615" s="197" t="s">
        <v>72</v>
      </c>
      <c r="G615" s="242">
        <v>150</v>
      </c>
      <c r="H615" s="242">
        <v>56.5</v>
      </c>
      <c r="I615" s="246">
        <v>0.37667</v>
      </c>
    </row>
    <row r="616" spans="1:9" ht="12.75" customHeight="1" x14ac:dyDescent="0.2">
      <c r="A616" s="193"/>
      <c r="B616" s="204" t="s">
        <v>128</v>
      </c>
      <c r="C616" s="203">
        <v>7</v>
      </c>
      <c r="D616" s="203">
        <v>3</v>
      </c>
      <c r="E616" s="202">
        <v>0</v>
      </c>
      <c r="F616" s="201">
        <v>0</v>
      </c>
      <c r="G616" s="241">
        <v>25524.024000000001</v>
      </c>
      <c r="H616" s="241">
        <v>12448.47</v>
      </c>
      <c r="I616" s="245">
        <v>0.48771999999999999</v>
      </c>
    </row>
    <row r="617" spans="1:9" ht="21.75" customHeight="1" x14ac:dyDescent="0.2">
      <c r="A617" s="193"/>
      <c r="B617" s="200" t="s">
        <v>58</v>
      </c>
      <c r="C617" s="199">
        <v>7</v>
      </c>
      <c r="D617" s="199">
        <v>3</v>
      </c>
      <c r="E617" s="198" t="s">
        <v>57</v>
      </c>
      <c r="F617" s="197">
        <v>0</v>
      </c>
      <c r="G617" s="242">
        <v>1816.84</v>
      </c>
      <c r="H617" s="242">
        <v>562.14</v>
      </c>
      <c r="I617" s="246">
        <v>0.30940000000000001</v>
      </c>
    </row>
    <row r="618" spans="1:9" ht="42.75" customHeight="1" x14ac:dyDescent="0.2">
      <c r="A618" s="193"/>
      <c r="B618" s="200" t="s">
        <v>122</v>
      </c>
      <c r="C618" s="199">
        <v>7</v>
      </c>
      <c r="D618" s="199">
        <v>3</v>
      </c>
      <c r="E618" s="198" t="s">
        <v>121</v>
      </c>
      <c r="F618" s="197">
        <v>0</v>
      </c>
      <c r="G618" s="242">
        <v>1816.84</v>
      </c>
      <c r="H618" s="242">
        <v>562.14</v>
      </c>
      <c r="I618" s="246">
        <v>0.30940000000000001</v>
      </c>
    </row>
    <row r="619" spans="1:9" ht="21.75" customHeight="1" x14ac:dyDescent="0.2">
      <c r="A619" s="193"/>
      <c r="B619" s="200" t="s">
        <v>127</v>
      </c>
      <c r="C619" s="199">
        <v>7</v>
      </c>
      <c r="D619" s="199">
        <v>3</v>
      </c>
      <c r="E619" s="198" t="s">
        <v>126</v>
      </c>
      <c r="F619" s="197">
        <v>0</v>
      </c>
      <c r="G619" s="242">
        <v>1350.43</v>
      </c>
      <c r="H619" s="242">
        <v>270.2</v>
      </c>
      <c r="I619" s="246">
        <v>0.20008000000000001</v>
      </c>
    </row>
    <row r="620" spans="1:9" ht="21.75" customHeight="1" x14ac:dyDescent="0.2">
      <c r="A620" s="193"/>
      <c r="B620" s="200" t="s">
        <v>78</v>
      </c>
      <c r="C620" s="199">
        <v>7</v>
      </c>
      <c r="D620" s="199">
        <v>3</v>
      </c>
      <c r="E620" s="198" t="s">
        <v>126</v>
      </c>
      <c r="F620" s="197" t="s">
        <v>77</v>
      </c>
      <c r="G620" s="242">
        <v>1350.43</v>
      </c>
      <c r="H620" s="242">
        <v>270.2</v>
      </c>
      <c r="I620" s="246">
        <v>0.20008000000000001</v>
      </c>
    </row>
    <row r="621" spans="1:9" ht="12.75" customHeight="1" x14ac:dyDescent="0.2">
      <c r="A621" s="193"/>
      <c r="B621" s="200" t="s">
        <v>76</v>
      </c>
      <c r="C621" s="199">
        <v>7</v>
      </c>
      <c r="D621" s="199">
        <v>3</v>
      </c>
      <c r="E621" s="198" t="s">
        <v>126</v>
      </c>
      <c r="F621" s="197" t="s">
        <v>75</v>
      </c>
      <c r="G621" s="242">
        <v>1350.43</v>
      </c>
      <c r="H621" s="242">
        <v>270.2</v>
      </c>
      <c r="I621" s="246">
        <v>0.20008000000000001</v>
      </c>
    </row>
    <row r="622" spans="1:9" ht="42.75" customHeight="1" x14ac:dyDescent="0.2">
      <c r="A622" s="193"/>
      <c r="B622" s="200" t="s">
        <v>74</v>
      </c>
      <c r="C622" s="199">
        <v>7</v>
      </c>
      <c r="D622" s="199">
        <v>3</v>
      </c>
      <c r="E622" s="198" t="s">
        <v>126</v>
      </c>
      <c r="F622" s="197" t="s">
        <v>72</v>
      </c>
      <c r="G622" s="242">
        <v>1350.43</v>
      </c>
      <c r="H622" s="242">
        <v>270.2</v>
      </c>
      <c r="I622" s="246">
        <v>0.20008000000000001</v>
      </c>
    </row>
    <row r="623" spans="1:9" ht="21.75" customHeight="1" x14ac:dyDescent="0.2">
      <c r="A623" s="193"/>
      <c r="B623" s="200" t="s">
        <v>125</v>
      </c>
      <c r="C623" s="199">
        <v>7</v>
      </c>
      <c r="D623" s="199">
        <v>3</v>
      </c>
      <c r="E623" s="198" t="s">
        <v>124</v>
      </c>
      <c r="F623" s="197">
        <v>0</v>
      </c>
      <c r="G623" s="242">
        <v>291.95</v>
      </c>
      <c r="H623" s="242">
        <v>291.94</v>
      </c>
      <c r="I623" s="246">
        <v>0.99997999999999998</v>
      </c>
    </row>
    <row r="624" spans="1:9" ht="21.75" customHeight="1" x14ac:dyDescent="0.2">
      <c r="A624" s="193"/>
      <c r="B624" s="200" t="s">
        <v>78</v>
      </c>
      <c r="C624" s="199">
        <v>7</v>
      </c>
      <c r="D624" s="199">
        <v>3</v>
      </c>
      <c r="E624" s="198" t="s">
        <v>124</v>
      </c>
      <c r="F624" s="197" t="s">
        <v>77</v>
      </c>
      <c r="G624" s="242">
        <v>291.95</v>
      </c>
      <c r="H624" s="242">
        <v>291.94</v>
      </c>
      <c r="I624" s="246">
        <v>0.99997999999999998</v>
      </c>
    </row>
    <row r="625" spans="1:9" ht="12.75" customHeight="1" x14ac:dyDescent="0.2">
      <c r="A625" s="193"/>
      <c r="B625" s="200" t="s">
        <v>76</v>
      </c>
      <c r="C625" s="199">
        <v>7</v>
      </c>
      <c r="D625" s="199">
        <v>3</v>
      </c>
      <c r="E625" s="198" t="s">
        <v>124</v>
      </c>
      <c r="F625" s="197" t="s">
        <v>75</v>
      </c>
      <c r="G625" s="242">
        <v>291.95</v>
      </c>
      <c r="H625" s="242">
        <v>291.94</v>
      </c>
      <c r="I625" s="246">
        <v>0.99997999999999998</v>
      </c>
    </row>
    <row r="626" spans="1:9" ht="42.75" customHeight="1" x14ac:dyDescent="0.2">
      <c r="A626" s="193"/>
      <c r="B626" s="200" t="s">
        <v>74</v>
      </c>
      <c r="C626" s="199">
        <v>7</v>
      </c>
      <c r="D626" s="199">
        <v>3</v>
      </c>
      <c r="E626" s="198" t="s">
        <v>124</v>
      </c>
      <c r="F626" s="197" t="s">
        <v>72</v>
      </c>
      <c r="G626" s="242">
        <v>291.95</v>
      </c>
      <c r="H626" s="242">
        <v>291.94</v>
      </c>
      <c r="I626" s="246">
        <v>0.99997999999999998</v>
      </c>
    </row>
    <row r="627" spans="1:9" ht="21.75" customHeight="1" x14ac:dyDescent="0.2">
      <c r="A627" s="193"/>
      <c r="B627" s="200" t="s">
        <v>111</v>
      </c>
      <c r="C627" s="199">
        <v>7</v>
      </c>
      <c r="D627" s="199">
        <v>3</v>
      </c>
      <c r="E627" s="198" t="s">
        <v>123</v>
      </c>
      <c r="F627" s="197">
        <v>0</v>
      </c>
      <c r="G627" s="242">
        <v>174.46</v>
      </c>
      <c r="H627" s="242">
        <v>0</v>
      </c>
      <c r="I627" s="246">
        <v>0</v>
      </c>
    </row>
    <row r="628" spans="1:9" ht="21.75" customHeight="1" x14ac:dyDescent="0.2">
      <c r="A628" s="193"/>
      <c r="B628" s="200" t="s">
        <v>78</v>
      </c>
      <c r="C628" s="199">
        <v>7</v>
      </c>
      <c r="D628" s="199">
        <v>3</v>
      </c>
      <c r="E628" s="198" t="s">
        <v>123</v>
      </c>
      <c r="F628" s="197" t="s">
        <v>77</v>
      </c>
      <c r="G628" s="242">
        <v>174.46</v>
      </c>
      <c r="H628" s="242">
        <v>0</v>
      </c>
      <c r="I628" s="246">
        <v>0</v>
      </c>
    </row>
    <row r="629" spans="1:9" ht="12.75" customHeight="1" x14ac:dyDescent="0.2">
      <c r="A629" s="193"/>
      <c r="B629" s="200" t="s">
        <v>76</v>
      </c>
      <c r="C629" s="199">
        <v>7</v>
      </c>
      <c r="D629" s="199">
        <v>3</v>
      </c>
      <c r="E629" s="198" t="s">
        <v>123</v>
      </c>
      <c r="F629" s="197" t="s">
        <v>75</v>
      </c>
      <c r="G629" s="242">
        <v>174.46</v>
      </c>
      <c r="H629" s="242">
        <v>0</v>
      </c>
      <c r="I629" s="246">
        <v>0</v>
      </c>
    </row>
    <row r="630" spans="1:9" ht="42.75" customHeight="1" x14ac:dyDescent="0.2">
      <c r="A630" s="193"/>
      <c r="B630" s="200" t="s">
        <v>74</v>
      </c>
      <c r="C630" s="199">
        <v>7</v>
      </c>
      <c r="D630" s="199">
        <v>3</v>
      </c>
      <c r="E630" s="198" t="s">
        <v>123</v>
      </c>
      <c r="F630" s="197" t="s">
        <v>72</v>
      </c>
      <c r="G630" s="242">
        <v>174.46</v>
      </c>
      <c r="H630" s="242">
        <v>0</v>
      </c>
      <c r="I630" s="246">
        <v>0</v>
      </c>
    </row>
    <row r="631" spans="1:9" ht="21.75" customHeight="1" x14ac:dyDescent="0.2">
      <c r="A631" s="193"/>
      <c r="B631" s="200" t="s">
        <v>58</v>
      </c>
      <c r="C631" s="199">
        <v>7</v>
      </c>
      <c r="D631" s="199">
        <v>3</v>
      </c>
      <c r="E631" s="198" t="s">
        <v>57</v>
      </c>
      <c r="F631" s="197">
        <v>0</v>
      </c>
      <c r="G631" s="242">
        <v>15365.18</v>
      </c>
      <c r="H631" s="242">
        <v>9208.23</v>
      </c>
      <c r="I631" s="246">
        <v>0.59928999999999999</v>
      </c>
    </row>
    <row r="632" spans="1:9" ht="42.75" customHeight="1" x14ac:dyDescent="0.2">
      <c r="A632" s="193"/>
      <c r="B632" s="200" t="s">
        <v>122</v>
      </c>
      <c r="C632" s="199">
        <v>7</v>
      </c>
      <c r="D632" s="199">
        <v>3</v>
      </c>
      <c r="E632" s="198" t="s">
        <v>121</v>
      </c>
      <c r="F632" s="197">
        <v>0</v>
      </c>
      <c r="G632" s="242">
        <v>15365.18</v>
      </c>
      <c r="H632" s="242">
        <v>9208.23</v>
      </c>
      <c r="I632" s="246">
        <v>0.59928999999999999</v>
      </c>
    </row>
    <row r="633" spans="1:9" ht="21.75" customHeight="1" x14ac:dyDescent="0.2">
      <c r="A633" s="193"/>
      <c r="B633" s="200" t="s">
        <v>54</v>
      </c>
      <c r="C633" s="199">
        <v>7</v>
      </c>
      <c r="D633" s="199">
        <v>3</v>
      </c>
      <c r="E633" s="198" t="s">
        <v>120</v>
      </c>
      <c r="F633" s="197">
        <v>0</v>
      </c>
      <c r="G633" s="242">
        <v>14962.25</v>
      </c>
      <c r="H633" s="242">
        <v>9040.2000000000007</v>
      </c>
      <c r="I633" s="246">
        <v>0.60419999999999996</v>
      </c>
    </row>
    <row r="634" spans="1:9" ht="21.75" customHeight="1" x14ac:dyDescent="0.2">
      <c r="A634" s="193"/>
      <c r="B634" s="200" t="s">
        <v>78</v>
      </c>
      <c r="C634" s="199">
        <v>7</v>
      </c>
      <c r="D634" s="199">
        <v>3</v>
      </c>
      <c r="E634" s="198" t="s">
        <v>120</v>
      </c>
      <c r="F634" s="197" t="s">
        <v>77</v>
      </c>
      <c r="G634" s="242">
        <v>14962.25</v>
      </c>
      <c r="H634" s="242">
        <v>9040.2000000000007</v>
      </c>
      <c r="I634" s="246">
        <v>0.60419999999999996</v>
      </c>
    </row>
    <row r="635" spans="1:9" ht="12.75" customHeight="1" x14ac:dyDescent="0.2">
      <c r="A635" s="193"/>
      <c r="B635" s="200" t="s">
        <v>76</v>
      </c>
      <c r="C635" s="199">
        <v>7</v>
      </c>
      <c r="D635" s="199">
        <v>3</v>
      </c>
      <c r="E635" s="198" t="s">
        <v>120</v>
      </c>
      <c r="F635" s="197" t="s">
        <v>75</v>
      </c>
      <c r="G635" s="242">
        <v>14962.25</v>
      </c>
      <c r="H635" s="242">
        <v>9040.2000000000007</v>
      </c>
      <c r="I635" s="246">
        <v>0.60419999999999996</v>
      </c>
    </row>
    <row r="636" spans="1:9" ht="42.75" customHeight="1" x14ac:dyDescent="0.2">
      <c r="A636" s="193"/>
      <c r="B636" s="200" t="s">
        <v>74</v>
      </c>
      <c r="C636" s="199">
        <v>7</v>
      </c>
      <c r="D636" s="199">
        <v>3</v>
      </c>
      <c r="E636" s="198" t="s">
        <v>120</v>
      </c>
      <c r="F636" s="197" t="s">
        <v>72</v>
      </c>
      <c r="G636" s="242">
        <v>14962.25</v>
      </c>
      <c r="H636" s="242">
        <v>9040.2000000000007</v>
      </c>
      <c r="I636" s="246">
        <v>0.60419999999999996</v>
      </c>
    </row>
    <row r="637" spans="1:9" ht="21.75" customHeight="1" x14ac:dyDescent="0.2">
      <c r="A637" s="193"/>
      <c r="B637" s="200" t="s">
        <v>105</v>
      </c>
      <c r="C637" s="199">
        <v>7</v>
      </c>
      <c r="D637" s="199">
        <v>3</v>
      </c>
      <c r="E637" s="198" t="s">
        <v>119</v>
      </c>
      <c r="F637" s="197">
        <v>0</v>
      </c>
      <c r="G637" s="242">
        <v>379.13</v>
      </c>
      <c r="H637" s="242">
        <v>168.03</v>
      </c>
      <c r="I637" s="246">
        <v>0.44319999999999998</v>
      </c>
    </row>
    <row r="638" spans="1:9" ht="21.75" customHeight="1" x14ac:dyDescent="0.2">
      <c r="A638" s="193"/>
      <c r="B638" s="200" t="s">
        <v>78</v>
      </c>
      <c r="C638" s="199">
        <v>7</v>
      </c>
      <c r="D638" s="199">
        <v>3</v>
      </c>
      <c r="E638" s="198" t="s">
        <v>119</v>
      </c>
      <c r="F638" s="197" t="s">
        <v>77</v>
      </c>
      <c r="G638" s="242">
        <v>379.13</v>
      </c>
      <c r="H638" s="242">
        <v>168.03</v>
      </c>
      <c r="I638" s="246">
        <v>0.44319999999999998</v>
      </c>
    </row>
    <row r="639" spans="1:9" ht="12.75" customHeight="1" x14ac:dyDescent="0.2">
      <c r="A639" s="193"/>
      <c r="B639" s="200" t="s">
        <v>76</v>
      </c>
      <c r="C639" s="199">
        <v>7</v>
      </c>
      <c r="D639" s="199">
        <v>3</v>
      </c>
      <c r="E639" s="198" t="s">
        <v>119</v>
      </c>
      <c r="F639" s="197" t="s">
        <v>75</v>
      </c>
      <c r="G639" s="242">
        <v>379.13</v>
      </c>
      <c r="H639" s="242">
        <v>168.03</v>
      </c>
      <c r="I639" s="246">
        <v>0.44319999999999998</v>
      </c>
    </row>
    <row r="640" spans="1:9" ht="42.75" customHeight="1" x14ac:dyDescent="0.2">
      <c r="A640" s="193"/>
      <c r="B640" s="200" t="s">
        <v>74</v>
      </c>
      <c r="C640" s="199">
        <v>7</v>
      </c>
      <c r="D640" s="199">
        <v>3</v>
      </c>
      <c r="E640" s="198" t="s">
        <v>119</v>
      </c>
      <c r="F640" s="197" t="s">
        <v>72</v>
      </c>
      <c r="G640" s="242">
        <v>379.13</v>
      </c>
      <c r="H640" s="242">
        <v>168.03</v>
      </c>
      <c r="I640" s="246">
        <v>0.44319999999999998</v>
      </c>
    </row>
    <row r="641" spans="1:9" ht="21.75" customHeight="1" x14ac:dyDescent="0.2">
      <c r="A641" s="193"/>
      <c r="B641" s="200" t="s">
        <v>118</v>
      </c>
      <c r="C641" s="199">
        <v>7</v>
      </c>
      <c r="D641" s="199">
        <v>3</v>
      </c>
      <c r="E641" s="198" t="s">
        <v>117</v>
      </c>
      <c r="F641" s="197">
        <v>0</v>
      </c>
      <c r="G641" s="242">
        <v>23.8</v>
      </c>
      <c r="H641" s="242">
        <v>0</v>
      </c>
      <c r="I641" s="246">
        <v>0</v>
      </c>
    </row>
    <row r="642" spans="1:9" ht="21.75" customHeight="1" x14ac:dyDescent="0.2">
      <c r="A642" s="193"/>
      <c r="B642" s="200" t="s">
        <v>78</v>
      </c>
      <c r="C642" s="199">
        <v>7</v>
      </c>
      <c r="D642" s="199">
        <v>3</v>
      </c>
      <c r="E642" s="198" t="s">
        <v>117</v>
      </c>
      <c r="F642" s="197" t="s">
        <v>77</v>
      </c>
      <c r="G642" s="242">
        <v>23.8</v>
      </c>
      <c r="H642" s="242">
        <v>0</v>
      </c>
      <c r="I642" s="246">
        <v>0</v>
      </c>
    </row>
    <row r="643" spans="1:9" ht="12.75" customHeight="1" x14ac:dyDescent="0.2">
      <c r="A643" s="193"/>
      <c r="B643" s="200" t="s">
        <v>76</v>
      </c>
      <c r="C643" s="199">
        <v>7</v>
      </c>
      <c r="D643" s="199">
        <v>3</v>
      </c>
      <c r="E643" s="198" t="s">
        <v>117</v>
      </c>
      <c r="F643" s="197" t="s">
        <v>75</v>
      </c>
      <c r="G643" s="242">
        <v>23.8</v>
      </c>
      <c r="H643" s="242">
        <v>0</v>
      </c>
      <c r="I643" s="246">
        <v>0</v>
      </c>
    </row>
    <row r="644" spans="1:9" ht="42.75" customHeight="1" x14ac:dyDescent="0.2">
      <c r="A644" s="193"/>
      <c r="B644" s="200" t="s">
        <v>74</v>
      </c>
      <c r="C644" s="199">
        <v>7</v>
      </c>
      <c r="D644" s="199">
        <v>3</v>
      </c>
      <c r="E644" s="198" t="s">
        <v>117</v>
      </c>
      <c r="F644" s="197" t="s">
        <v>72</v>
      </c>
      <c r="G644" s="242">
        <v>23.8</v>
      </c>
      <c r="H644" s="242">
        <v>0</v>
      </c>
      <c r="I644" s="246">
        <v>0</v>
      </c>
    </row>
    <row r="645" spans="1:9" ht="21.75" customHeight="1" x14ac:dyDescent="0.2">
      <c r="A645" s="193"/>
      <c r="B645" s="200" t="s">
        <v>190</v>
      </c>
      <c r="C645" s="199">
        <v>7</v>
      </c>
      <c r="D645" s="199">
        <v>3</v>
      </c>
      <c r="E645" s="198" t="s">
        <v>189</v>
      </c>
      <c r="F645" s="197">
        <v>0</v>
      </c>
      <c r="G645" s="242">
        <v>54</v>
      </c>
      <c r="H645" s="242">
        <v>33.15</v>
      </c>
      <c r="I645" s="246">
        <v>0.61399999999999999</v>
      </c>
    </row>
    <row r="646" spans="1:9" ht="21.75" customHeight="1" x14ac:dyDescent="0.2">
      <c r="A646" s="193"/>
      <c r="B646" s="200" t="s">
        <v>218</v>
      </c>
      <c r="C646" s="199">
        <v>7</v>
      </c>
      <c r="D646" s="199">
        <v>3</v>
      </c>
      <c r="E646" s="198" t="s">
        <v>217</v>
      </c>
      <c r="F646" s="197">
        <v>0</v>
      </c>
      <c r="G646" s="242">
        <v>54</v>
      </c>
      <c r="H646" s="242">
        <v>33.15</v>
      </c>
      <c r="I646" s="246">
        <v>0.61399999999999999</v>
      </c>
    </row>
    <row r="647" spans="1:9" ht="21.75" customHeight="1" x14ac:dyDescent="0.2">
      <c r="A647" s="193"/>
      <c r="B647" s="200" t="s">
        <v>220</v>
      </c>
      <c r="C647" s="199">
        <v>7</v>
      </c>
      <c r="D647" s="199">
        <v>3</v>
      </c>
      <c r="E647" s="198" t="s">
        <v>219</v>
      </c>
      <c r="F647" s="197">
        <v>0</v>
      </c>
      <c r="G647" s="242">
        <v>54</v>
      </c>
      <c r="H647" s="242">
        <v>33.15</v>
      </c>
      <c r="I647" s="246">
        <v>0.61399999999999999</v>
      </c>
    </row>
    <row r="648" spans="1:9" ht="21.75" customHeight="1" x14ac:dyDescent="0.2">
      <c r="A648" s="193"/>
      <c r="B648" s="200" t="s">
        <v>78</v>
      </c>
      <c r="C648" s="199">
        <v>7</v>
      </c>
      <c r="D648" s="199">
        <v>3</v>
      </c>
      <c r="E648" s="198" t="s">
        <v>219</v>
      </c>
      <c r="F648" s="197" t="s">
        <v>77</v>
      </c>
      <c r="G648" s="242">
        <v>54</v>
      </c>
      <c r="H648" s="242">
        <v>33.15</v>
      </c>
      <c r="I648" s="246">
        <v>0.61399999999999999</v>
      </c>
    </row>
    <row r="649" spans="1:9" ht="12.75" customHeight="1" x14ac:dyDescent="0.2">
      <c r="A649" s="193"/>
      <c r="B649" s="200" t="s">
        <v>209</v>
      </c>
      <c r="C649" s="199">
        <v>7</v>
      </c>
      <c r="D649" s="199">
        <v>3</v>
      </c>
      <c r="E649" s="198" t="s">
        <v>219</v>
      </c>
      <c r="F649" s="197" t="s">
        <v>208</v>
      </c>
      <c r="G649" s="242">
        <v>54</v>
      </c>
      <c r="H649" s="242">
        <v>33.15</v>
      </c>
      <c r="I649" s="246">
        <v>0.61399999999999999</v>
      </c>
    </row>
    <row r="650" spans="1:9" ht="42.75" customHeight="1" x14ac:dyDescent="0.2">
      <c r="A650" s="193"/>
      <c r="B650" s="200" t="s">
        <v>207</v>
      </c>
      <c r="C650" s="199">
        <v>7</v>
      </c>
      <c r="D650" s="199">
        <v>3</v>
      </c>
      <c r="E650" s="198" t="s">
        <v>219</v>
      </c>
      <c r="F650" s="197" t="s">
        <v>4</v>
      </c>
      <c r="G650" s="242">
        <v>54</v>
      </c>
      <c r="H650" s="242">
        <v>33.15</v>
      </c>
      <c r="I650" s="246">
        <v>0.61399999999999999</v>
      </c>
    </row>
    <row r="651" spans="1:9" ht="21.75" customHeight="1" x14ac:dyDescent="0.2">
      <c r="A651" s="193"/>
      <c r="B651" s="200" t="s">
        <v>190</v>
      </c>
      <c r="C651" s="199">
        <v>7</v>
      </c>
      <c r="D651" s="199">
        <v>3</v>
      </c>
      <c r="E651" s="198" t="s">
        <v>189</v>
      </c>
      <c r="F651" s="197">
        <v>0</v>
      </c>
      <c r="G651" s="242">
        <v>8288.0040000000008</v>
      </c>
      <c r="H651" s="242">
        <v>2644.95</v>
      </c>
      <c r="I651" s="246">
        <v>0.31913000000000002</v>
      </c>
    </row>
    <row r="652" spans="1:9" ht="21.75" customHeight="1" x14ac:dyDescent="0.2">
      <c r="A652" s="193"/>
      <c r="B652" s="200" t="s">
        <v>218</v>
      </c>
      <c r="C652" s="199">
        <v>7</v>
      </c>
      <c r="D652" s="199">
        <v>3</v>
      </c>
      <c r="E652" s="198" t="s">
        <v>217</v>
      </c>
      <c r="F652" s="197">
        <v>0</v>
      </c>
      <c r="G652" s="242">
        <v>8288.0040000000008</v>
      </c>
      <c r="H652" s="242">
        <v>2644.95</v>
      </c>
      <c r="I652" s="246">
        <v>0.31913000000000002</v>
      </c>
    </row>
    <row r="653" spans="1:9" ht="21.75" customHeight="1" x14ac:dyDescent="0.2">
      <c r="A653" s="193"/>
      <c r="B653" s="200" t="s">
        <v>107</v>
      </c>
      <c r="C653" s="199">
        <v>7</v>
      </c>
      <c r="D653" s="199">
        <v>3</v>
      </c>
      <c r="E653" s="198" t="s">
        <v>216</v>
      </c>
      <c r="F653" s="197">
        <v>0</v>
      </c>
      <c r="G653" s="242">
        <v>8288.0040000000008</v>
      </c>
      <c r="H653" s="242">
        <v>2644.95</v>
      </c>
      <c r="I653" s="246">
        <v>0.31913000000000002</v>
      </c>
    </row>
    <row r="654" spans="1:9" ht="21.75" customHeight="1" x14ac:dyDescent="0.2">
      <c r="A654" s="193"/>
      <c r="B654" s="200" t="s">
        <v>78</v>
      </c>
      <c r="C654" s="199">
        <v>7</v>
      </c>
      <c r="D654" s="199">
        <v>3</v>
      </c>
      <c r="E654" s="198" t="s">
        <v>216</v>
      </c>
      <c r="F654" s="197" t="s">
        <v>77</v>
      </c>
      <c r="G654" s="242">
        <v>8288.0040000000008</v>
      </c>
      <c r="H654" s="242">
        <v>2644.95</v>
      </c>
      <c r="I654" s="246">
        <v>0.31913000000000002</v>
      </c>
    </row>
    <row r="655" spans="1:9" ht="12.75" customHeight="1" x14ac:dyDescent="0.2">
      <c r="A655" s="193"/>
      <c r="B655" s="200" t="s">
        <v>209</v>
      </c>
      <c r="C655" s="199">
        <v>7</v>
      </c>
      <c r="D655" s="199">
        <v>3</v>
      </c>
      <c r="E655" s="198" t="s">
        <v>216</v>
      </c>
      <c r="F655" s="197" t="s">
        <v>208</v>
      </c>
      <c r="G655" s="242">
        <v>8288.0040000000008</v>
      </c>
      <c r="H655" s="242">
        <v>2644.95</v>
      </c>
      <c r="I655" s="246">
        <v>0.31913000000000002</v>
      </c>
    </row>
    <row r="656" spans="1:9" ht="42.75" customHeight="1" x14ac:dyDescent="0.2">
      <c r="A656" s="193"/>
      <c r="B656" s="200" t="s">
        <v>207</v>
      </c>
      <c r="C656" s="199">
        <v>7</v>
      </c>
      <c r="D656" s="199">
        <v>3</v>
      </c>
      <c r="E656" s="198" t="s">
        <v>216</v>
      </c>
      <c r="F656" s="197" t="s">
        <v>4</v>
      </c>
      <c r="G656" s="242">
        <v>8288.0040000000008</v>
      </c>
      <c r="H656" s="242">
        <v>2644.95</v>
      </c>
      <c r="I656" s="246">
        <v>0.31913000000000002</v>
      </c>
    </row>
    <row r="657" spans="1:9" ht="12.75" customHeight="1" x14ac:dyDescent="0.2">
      <c r="A657" s="193"/>
      <c r="B657" s="204" t="s">
        <v>215</v>
      </c>
      <c r="C657" s="203">
        <v>7</v>
      </c>
      <c r="D657" s="203">
        <v>7</v>
      </c>
      <c r="E657" s="202">
        <v>0</v>
      </c>
      <c r="F657" s="201">
        <v>0</v>
      </c>
      <c r="G657" s="241">
        <v>3865.51</v>
      </c>
      <c r="H657" s="241">
        <v>3789.9</v>
      </c>
      <c r="I657" s="245">
        <v>0.98043999999999998</v>
      </c>
    </row>
    <row r="658" spans="1:9" ht="21.75" customHeight="1" x14ac:dyDescent="0.2">
      <c r="A658" s="193"/>
      <c r="B658" s="200" t="s">
        <v>190</v>
      </c>
      <c r="C658" s="199">
        <v>7</v>
      </c>
      <c r="D658" s="199">
        <v>7</v>
      </c>
      <c r="E658" s="198" t="s">
        <v>189</v>
      </c>
      <c r="F658" s="197">
        <v>0</v>
      </c>
      <c r="G658" s="242">
        <v>720.51</v>
      </c>
      <c r="H658" s="242">
        <v>720.5</v>
      </c>
      <c r="I658" s="246">
        <v>0.99997999999999998</v>
      </c>
    </row>
    <row r="659" spans="1:9" ht="21.75" customHeight="1" x14ac:dyDescent="0.2">
      <c r="A659" s="193"/>
      <c r="B659" s="200" t="s">
        <v>212</v>
      </c>
      <c r="C659" s="199">
        <v>7</v>
      </c>
      <c r="D659" s="199">
        <v>7</v>
      </c>
      <c r="E659" s="198" t="s">
        <v>211</v>
      </c>
      <c r="F659" s="197">
        <v>0</v>
      </c>
      <c r="G659" s="242">
        <v>720.51</v>
      </c>
      <c r="H659" s="242">
        <v>720.5</v>
      </c>
      <c r="I659" s="246">
        <v>0.99997999999999998</v>
      </c>
    </row>
    <row r="660" spans="1:9" ht="21.75" customHeight="1" x14ac:dyDescent="0.2">
      <c r="A660" s="193"/>
      <c r="B660" s="200" t="s">
        <v>214</v>
      </c>
      <c r="C660" s="199">
        <v>7</v>
      </c>
      <c r="D660" s="199">
        <v>7</v>
      </c>
      <c r="E660" s="198" t="s">
        <v>213</v>
      </c>
      <c r="F660" s="197">
        <v>0</v>
      </c>
      <c r="G660" s="242">
        <v>720.51</v>
      </c>
      <c r="H660" s="242">
        <v>720.5</v>
      </c>
      <c r="I660" s="246">
        <v>0.99997999999999998</v>
      </c>
    </row>
    <row r="661" spans="1:9" ht="21.75" customHeight="1" x14ac:dyDescent="0.2">
      <c r="A661" s="193"/>
      <c r="B661" s="200" t="s">
        <v>78</v>
      </c>
      <c r="C661" s="199">
        <v>7</v>
      </c>
      <c r="D661" s="199">
        <v>7</v>
      </c>
      <c r="E661" s="198" t="s">
        <v>213</v>
      </c>
      <c r="F661" s="197" t="s">
        <v>77</v>
      </c>
      <c r="G661" s="242">
        <v>720.51</v>
      </c>
      <c r="H661" s="242">
        <v>720.5</v>
      </c>
      <c r="I661" s="246">
        <v>0.99997999999999998</v>
      </c>
    </row>
    <row r="662" spans="1:9" ht="12.75" customHeight="1" x14ac:dyDescent="0.2">
      <c r="A662" s="193"/>
      <c r="B662" s="200" t="s">
        <v>209</v>
      </c>
      <c r="C662" s="199">
        <v>7</v>
      </c>
      <c r="D662" s="199">
        <v>7</v>
      </c>
      <c r="E662" s="198" t="s">
        <v>213</v>
      </c>
      <c r="F662" s="197" t="s">
        <v>208</v>
      </c>
      <c r="G662" s="242">
        <v>720.51</v>
      </c>
      <c r="H662" s="242">
        <v>720.5</v>
      </c>
      <c r="I662" s="246">
        <v>0.99997999999999998</v>
      </c>
    </row>
    <row r="663" spans="1:9" ht="42.75" customHeight="1" x14ac:dyDescent="0.2">
      <c r="A663" s="193"/>
      <c r="B663" s="200" t="s">
        <v>207</v>
      </c>
      <c r="C663" s="199">
        <v>7</v>
      </c>
      <c r="D663" s="199">
        <v>7</v>
      </c>
      <c r="E663" s="198" t="s">
        <v>213</v>
      </c>
      <c r="F663" s="197" t="s">
        <v>4</v>
      </c>
      <c r="G663" s="242">
        <v>720.51</v>
      </c>
      <c r="H663" s="242">
        <v>720.5</v>
      </c>
      <c r="I663" s="246">
        <v>0.99997999999999998</v>
      </c>
    </row>
    <row r="664" spans="1:9" ht="21.75" customHeight="1" x14ac:dyDescent="0.2">
      <c r="A664" s="193"/>
      <c r="B664" s="200" t="s">
        <v>190</v>
      </c>
      <c r="C664" s="199">
        <v>7</v>
      </c>
      <c r="D664" s="199">
        <v>7</v>
      </c>
      <c r="E664" s="198" t="s">
        <v>189</v>
      </c>
      <c r="F664" s="197">
        <v>0</v>
      </c>
      <c r="G664" s="242">
        <v>3015</v>
      </c>
      <c r="H664" s="242">
        <v>3015</v>
      </c>
      <c r="I664" s="246">
        <v>1</v>
      </c>
    </row>
    <row r="665" spans="1:9" ht="21.75" customHeight="1" x14ac:dyDescent="0.2">
      <c r="A665" s="193"/>
      <c r="B665" s="200" t="s">
        <v>212</v>
      </c>
      <c r="C665" s="199">
        <v>7</v>
      </c>
      <c r="D665" s="199">
        <v>7</v>
      </c>
      <c r="E665" s="198" t="s">
        <v>211</v>
      </c>
      <c r="F665" s="197">
        <v>0</v>
      </c>
      <c r="G665" s="242">
        <v>3015</v>
      </c>
      <c r="H665" s="242">
        <v>3015</v>
      </c>
      <c r="I665" s="246">
        <v>1</v>
      </c>
    </row>
    <row r="666" spans="1:9" ht="21.75" customHeight="1" x14ac:dyDescent="0.2">
      <c r="A666" s="193"/>
      <c r="B666" s="200" t="s">
        <v>210</v>
      </c>
      <c r="C666" s="199">
        <v>7</v>
      </c>
      <c r="D666" s="199">
        <v>7</v>
      </c>
      <c r="E666" s="198" t="s">
        <v>206</v>
      </c>
      <c r="F666" s="197">
        <v>0</v>
      </c>
      <c r="G666" s="242">
        <v>3015</v>
      </c>
      <c r="H666" s="242">
        <v>3015</v>
      </c>
      <c r="I666" s="246">
        <v>1</v>
      </c>
    </row>
    <row r="667" spans="1:9" ht="21.75" customHeight="1" x14ac:dyDescent="0.2">
      <c r="A667" s="193"/>
      <c r="B667" s="200" t="s">
        <v>78</v>
      </c>
      <c r="C667" s="199">
        <v>7</v>
      </c>
      <c r="D667" s="199">
        <v>7</v>
      </c>
      <c r="E667" s="198" t="s">
        <v>206</v>
      </c>
      <c r="F667" s="197" t="s">
        <v>77</v>
      </c>
      <c r="G667" s="242">
        <v>3015</v>
      </c>
      <c r="H667" s="242">
        <v>3015</v>
      </c>
      <c r="I667" s="246">
        <v>1</v>
      </c>
    </row>
    <row r="668" spans="1:9" ht="12.75" customHeight="1" x14ac:dyDescent="0.2">
      <c r="A668" s="193"/>
      <c r="B668" s="200" t="s">
        <v>76</v>
      </c>
      <c r="C668" s="199">
        <v>7</v>
      </c>
      <c r="D668" s="199">
        <v>7</v>
      </c>
      <c r="E668" s="198" t="s">
        <v>206</v>
      </c>
      <c r="F668" s="197" t="s">
        <v>75</v>
      </c>
      <c r="G668" s="242">
        <v>1015</v>
      </c>
      <c r="H668" s="242">
        <v>1015</v>
      </c>
      <c r="I668" s="246">
        <v>1</v>
      </c>
    </row>
    <row r="669" spans="1:9" ht="42.75" customHeight="1" x14ac:dyDescent="0.2">
      <c r="A669" s="193"/>
      <c r="B669" s="200" t="s">
        <v>74</v>
      </c>
      <c r="C669" s="199">
        <v>7</v>
      </c>
      <c r="D669" s="199">
        <v>7</v>
      </c>
      <c r="E669" s="198" t="s">
        <v>206</v>
      </c>
      <c r="F669" s="197" t="s">
        <v>72</v>
      </c>
      <c r="G669" s="242">
        <v>1015</v>
      </c>
      <c r="H669" s="242">
        <v>1015</v>
      </c>
      <c r="I669" s="246">
        <v>1</v>
      </c>
    </row>
    <row r="670" spans="1:9" ht="12.75" customHeight="1" x14ac:dyDescent="0.2">
      <c r="A670" s="193"/>
      <c r="B670" s="200" t="s">
        <v>209</v>
      </c>
      <c r="C670" s="199">
        <v>7</v>
      </c>
      <c r="D670" s="199">
        <v>7</v>
      </c>
      <c r="E670" s="198" t="s">
        <v>206</v>
      </c>
      <c r="F670" s="197" t="s">
        <v>208</v>
      </c>
      <c r="G670" s="242">
        <v>2000</v>
      </c>
      <c r="H670" s="242">
        <v>2000</v>
      </c>
      <c r="I670" s="246">
        <v>1</v>
      </c>
    </row>
    <row r="671" spans="1:9" ht="42.75" customHeight="1" x14ac:dyDescent="0.2">
      <c r="A671" s="193"/>
      <c r="B671" s="200" t="s">
        <v>207</v>
      </c>
      <c r="C671" s="199">
        <v>7</v>
      </c>
      <c r="D671" s="199">
        <v>7</v>
      </c>
      <c r="E671" s="198" t="s">
        <v>206</v>
      </c>
      <c r="F671" s="197" t="s">
        <v>4</v>
      </c>
      <c r="G671" s="242">
        <v>2000</v>
      </c>
      <c r="H671" s="242">
        <v>2000</v>
      </c>
      <c r="I671" s="246">
        <v>1</v>
      </c>
    </row>
    <row r="672" spans="1:9" ht="21.75" customHeight="1" x14ac:dyDescent="0.2">
      <c r="A672" s="193"/>
      <c r="B672" s="200" t="s">
        <v>323</v>
      </c>
      <c r="C672" s="199">
        <v>7</v>
      </c>
      <c r="D672" s="199">
        <v>7</v>
      </c>
      <c r="E672" s="198" t="s">
        <v>322</v>
      </c>
      <c r="F672" s="197">
        <v>0</v>
      </c>
      <c r="G672" s="242">
        <v>70</v>
      </c>
      <c r="H672" s="242">
        <v>35.4</v>
      </c>
      <c r="I672" s="246">
        <v>0.50570999999999999</v>
      </c>
    </row>
    <row r="673" spans="1:9" ht="21.75" customHeight="1" x14ac:dyDescent="0.2">
      <c r="A673" s="193"/>
      <c r="B673" s="200" t="s">
        <v>321</v>
      </c>
      <c r="C673" s="199">
        <v>7</v>
      </c>
      <c r="D673" s="199">
        <v>7</v>
      </c>
      <c r="E673" s="198" t="s">
        <v>320</v>
      </c>
      <c r="F673" s="197">
        <v>0</v>
      </c>
      <c r="G673" s="242">
        <v>70</v>
      </c>
      <c r="H673" s="242">
        <v>35.4</v>
      </c>
      <c r="I673" s="246">
        <v>0.50570999999999999</v>
      </c>
    </row>
    <row r="674" spans="1:9" ht="21.75" customHeight="1" x14ac:dyDescent="0.2">
      <c r="A674" s="193"/>
      <c r="B674" s="200" t="s">
        <v>27</v>
      </c>
      <c r="C674" s="199">
        <v>7</v>
      </c>
      <c r="D674" s="199">
        <v>7</v>
      </c>
      <c r="E674" s="198" t="s">
        <v>320</v>
      </c>
      <c r="F674" s="197" t="s">
        <v>26</v>
      </c>
      <c r="G674" s="242">
        <v>70</v>
      </c>
      <c r="H674" s="242">
        <v>35.4</v>
      </c>
      <c r="I674" s="246">
        <v>0.50570999999999999</v>
      </c>
    </row>
    <row r="675" spans="1:9" ht="21.75" customHeight="1" x14ac:dyDescent="0.2">
      <c r="A675" s="193"/>
      <c r="B675" s="200" t="s">
        <v>25</v>
      </c>
      <c r="C675" s="199">
        <v>7</v>
      </c>
      <c r="D675" s="199">
        <v>7</v>
      </c>
      <c r="E675" s="198" t="s">
        <v>320</v>
      </c>
      <c r="F675" s="197" t="s">
        <v>24</v>
      </c>
      <c r="G675" s="242">
        <v>70</v>
      </c>
      <c r="H675" s="242">
        <v>35.4</v>
      </c>
      <c r="I675" s="246">
        <v>0.50570999999999999</v>
      </c>
    </row>
    <row r="676" spans="1:9" ht="12.75" customHeight="1" x14ac:dyDescent="0.2">
      <c r="A676" s="193"/>
      <c r="B676" s="200" t="s">
        <v>23</v>
      </c>
      <c r="C676" s="199">
        <v>7</v>
      </c>
      <c r="D676" s="199">
        <v>7</v>
      </c>
      <c r="E676" s="198" t="s">
        <v>320</v>
      </c>
      <c r="F676" s="197" t="s">
        <v>22</v>
      </c>
      <c r="G676" s="242">
        <v>70</v>
      </c>
      <c r="H676" s="242">
        <v>35.4</v>
      </c>
      <c r="I676" s="246">
        <v>0.50570999999999999</v>
      </c>
    </row>
    <row r="677" spans="1:9" ht="32.25" customHeight="1" x14ac:dyDescent="0.2">
      <c r="A677" s="193"/>
      <c r="B677" s="200" t="s">
        <v>319</v>
      </c>
      <c r="C677" s="199">
        <v>7</v>
      </c>
      <c r="D677" s="199">
        <v>7</v>
      </c>
      <c r="E677" s="198" t="s">
        <v>318</v>
      </c>
      <c r="F677" s="197">
        <v>0</v>
      </c>
      <c r="G677" s="242">
        <v>60</v>
      </c>
      <c r="H677" s="242">
        <v>19</v>
      </c>
      <c r="I677" s="246">
        <v>0.31667000000000001</v>
      </c>
    </row>
    <row r="678" spans="1:9" ht="42.75" customHeight="1" x14ac:dyDescent="0.2">
      <c r="A678" s="193"/>
      <c r="B678" s="200" t="s">
        <v>317</v>
      </c>
      <c r="C678" s="199">
        <v>7</v>
      </c>
      <c r="D678" s="199">
        <v>7</v>
      </c>
      <c r="E678" s="198" t="s">
        <v>316</v>
      </c>
      <c r="F678" s="197">
        <v>0</v>
      </c>
      <c r="G678" s="242">
        <v>60</v>
      </c>
      <c r="H678" s="242">
        <v>19</v>
      </c>
      <c r="I678" s="246">
        <v>0.31667000000000001</v>
      </c>
    </row>
    <row r="679" spans="1:9" ht="21.75" customHeight="1" x14ac:dyDescent="0.2">
      <c r="A679" s="193"/>
      <c r="B679" s="200" t="s">
        <v>27</v>
      </c>
      <c r="C679" s="199">
        <v>7</v>
      </c>
      <c r="D679" s="199">
        <v>7</v>
      </c>
      <c r="E679" s="198" t="s">
        <v>316</v>
      </c>
      <c r="F679" s="197" t="s">
        <v>26</v>
      </c>
      <c r="G679" s="242">
        <v>60</v>
      </c>
      <c r="H679" s="242">
        <v>19</v>
      </c>
      <c r="I679" s="246">
        <v>0.31667000000000001</v>
      </c>
    </row>
    <row r="680" spans="1:9" ht="21.75" customHeight="1" x14ac:dyDescent="0.2">
      <c r="A680" s="193"/>
      <c r="B680" s="200" t="s">
        <v>25</v>
      </c>
      <c r="C680" s="199">
        <v>7</v>
      </c>
      <c r="D680" s="199">
        <v>7</v>
      </c>
      <c r="E680" s="198" t="s">
        <v>316</v>
      </c>
      <c r="F680" s="197" t="s">
        <v>24</v>
      </c>
      <c r="G680" s="242">
        <v>60</v>
      </c>
      <c r="H680" s="242">
        <v>19</v>
      </c>
      <c r="I680" s="246">
        <v>0.31667000000000001</v>
      </c>
    </row>
    <row r="681" spans="1:9" ht="12.75" customHeight="1" x14ac:dyDescent="0.2">
      <c r="A681" s="193"/>
      <c r="B681" s="200" t="s">
        <v>23</v>
      </c>
      <c r="C681" s="199">
        <v>7</v>
      </c>
      <c r="D681" s="199">
        <v>7</v>
      </c>
      <c r="E681" s="198" t="s">
        <v>316</v>
      </c>
      <c r="F681" s="197" t="s">
        <v>22</v>
      </c>
      <c r="G681" s="242">
        <v>60</v>
      </c>
      <c r="H681" s="242">
        <v>19</v>
      </c>
      <c r="I681" s="246">
        <v>0.31667000000000001</v>
      </c>
    </row>
    <row r="682" spans="1:9" ht="12.75" customHeight="1" x14ac:dyDescent="0.2">
      <c r="A682" s="193"/>
      <c r="B682" s="204" t="s">
        <v>205</v>
      </c>
      <c r="C682" s="203">
        <v>7</v>
      </c>
      <c r="D682" s="203">
        <v>9</v>
      </c>
      <c r="E682" s="202">
        <v>0</v>
      </c>
      <c r="F682" s="201">
        <v>0</v>
      </c>
      <c r="G682" s="241">
        <v>33604.728999999999</v>
      </c>
      <c r="H682" s="241">
        <v>16742.349999999999</v>
      </c>
      <c r="I682" s="245">
        <v>0.49820999999999999</v>
      </c>
    </row>
    <row r="683" spans="1:9" ht="21.75" customHeight="1" x14ac:dyDescent="0.2">
      <c r="A683" s="193"/>
      <c r="B683" s="200" t="s">
        <v>190</v>
      </c>
      <c r="C683" s="199">
        <v>7</v>
      </c>
      <c r="D683" s="199">
        <v>9</v>
      </c>
      <c r="E683" s="198" t="s">
        <v>189</v>
      </c>
      <c r="F683" s="197">
        <v>0</v>
      </c>
      <c r="G683" s="242">
        <v>1948.7</v>
      </c>
      <c r="H683" s="242">
        <v>940.13</v>
      </c>
      <c r="I683" s="246">
        <v>0.48243999999999998</v>
      </c>
    </row>
    <row r="684" spans="1:9" ht="21.75" customHeight="1" x14ac:dyDescent="0.2">
      <c r="A684" s="193"/>
      <c r="B684" s="200" t="s">
        <v>151</v>
      </c>
      <c r="C684" s="199">
        <v>7</v>
      </c>
      <c r="D684" s="199">
        <v>9</v>
      </c>
      <c r="E684" s="198" t="s">
        <v>194</v>
      </c>
      <c r="F684" s="197">
        <v>0</v>
      </c>
      <c r="G684" s="242">
        <v>1948.7</v>
      </c>
      <c r="H684" s="242">
        <v>940.13</v>
      </c>
      <c r="I684" s="246">
        <v>0.48243999999999998</v>
      </c>
    </row>
    <row r="685" spans="1:9" ht="21.75" customHeight="1" x14ac:dyDescent="0.2">
      <c r="A685" s="193"/>
      <c r="B685" s="200" t="s">
        <v>204</v>
      </c>
      <c r="C685" s="199">
        <v>7</v>
      </c>
      <c r="D685" s="199">
        <v>9</v>
      </c>
      <c r="E685" s="198" t="s">
        <v>203</v>
      </c>
      <c r="F685" s="197">
        <v>0</v>
      </c>
      <c r="G685" s="242">
        <v>1887.9</v>
      </c>
      <c r="H685" s="242">
        <v>940.13</v>
      </c>
      <c r="I685" s="246">
        <v>0.49797000000000002</v>
      </c>
    </row>
    <row r="686" spans="1:9" ht="21.75" customHeight="1" x14ac:dyDescent="0.2">
      <c r="A686" s="193"/>
      <c r="B686" s="200" t="s">
        <v>27</v>
      </c>
      <c r="C686" s="199">
        <v>7</v>
      </c>
      <c r="D686" s="199">
        <v>9</v>
      </c>
      <c r="E686" s="198" t="s">
        <v>203</v>
      </c>
      <c r="F686" s="197" t="s">
        <v>26</v>
      </c>
      <c r="G686" s="242">
        <v>1831</v>
      </c>
      <c r="H686" s="242">
        <v>930.63</v>
      </c>
      <c r="I686" s="246">
        <v>0.50826000000000005</v>
      </c>
    </row>
    <row r="687" spans="1:9" ht="21.75" customHeight="1" x14ac:dyDescent="0.2">
      <c r="A687" s="193"/>
      <c r="B687" s="200" t="s">
        <v>25</v>
      </c>
      <c r="C687" s="199">
        <v>7</v>
      </c>
      <c r="D687" s="199">
        <v>9</v>
      </c>
      <c r="E687" s="198" t="s">
        <v>203</v>
      </c>
      <c r="F687" s="197" t="s">
        <v>24</v>
      </c>
      <c r="G687" s="242">
        <v>1831</v>
      </c>
      <c r="H687" s="242">
        <v>930.63</v>
      </c>
      <c r="I687" s="246">
        <v>0.50826000000000005</v>
      </c>
    </row>
    <row r="688" spans="1:9" ht="21.75" customHeight="1" x14ac:dyDescent="0.2">
      <c r="A688" s="193"/>
      <c r="B688" s="200" t="s">
        <v>41</v>
      </c>
      <c r="C688" s="199">
        <v>7</v>
      </c>
      <c r="D688" s="199">
        <v>9</v>
      </c>
      <c r="E688" s="198" t="s">
        <v>203</v>
      </c>
      <c r="F688" s="197" t="s">
        <v>40</v>
      </c>
      <c r="G688" s="242">
        <v>683.9</v>
      </c>
      <c r="H688" s="242">
        <v>481.74</v>
      </c>
      <c r="I688" s="246">
        <v>0.70440000000000003</v>
      </c>
    </row>
    <row r="689" spans="1:9" ht="12.75" customHeight="1" x14ac:dyDescent="0.2">
      <c r="A689" s="193"/>
      <c r="B689" s="200" t="s">
        <v>23</v>
      </c>
      <c r="C689" s="199">
        <v>7</v>
      </c>
      <c r="D689" s="199">
        <v>9</v>
      </c>
      <c r="E689" s="198" t="s">
        <v>203</v>
      </c>
      <c r="F689" s="197" t="s">
        <v>22</v>
      </c>
      <c r="G689" s="242">
        <v>1147.0999999999999</v>
      </c>
      <c r="H689" s="242">
        <v>448.89</v>
      </c>
      <c r="I689" s="246">
        <v>0.39132</v>
      </c>
    </row>
    <row r="690" spans="1:9" ht="12.75" customHeight="1" x14ac:dyDescent="0.2">
      <c r="A690" s="193"/>
      <c r="B690" s="200" t="s">
        <v>69</v>
      </c>
      <c r="C690" s="199">
        <v>7</v>
      </c>
      <c r="D690" s="199">
        <v>9</v>
      </c>
      <c r="E690" s="198" t="s">
        <v>203</v>
      </c>
      <c r="F690" s="197" t="s">
        <v>68</v>
      </c>
      <c r="G690" s="242">
        <v>56.9</v>
      </c>
      <c r="H690" s="242">
        <v>9.5</v>
      </c>
      <c r="I690" s="246">
        <v>0.16697999999999999</v>
      </c>
    </row>
    <row r="691" spans="1:9" ht="12.75" customHeight="1" x14ac:dyDescent="0.2">
      <c r="A691" s="193"/>
      <c r="B691" s="200" t="s">
        <v>67</v>
      </c>
      <c r="C691" s="199">
        <v>7</v>
      </c>
      <c r="D691" s="199">
        <v>9</v>
      </c>
      <c r="E691" s="198" t="s">
        <v>203</v>
      </c>
      <c r="F691" s="197" t="s">
        <v>66</v>
      </c>
      <c r="G691" s="242">
        <v>56.9</v>
      </c>
      <c r="H691" s="242">
        <v>9.5</v>
      </c>
      <c r="I691" s="246">
        <v>0.16697999999999999</v>
      </c>
    </row>
    <row r="692" spans="1:9" ht="21.75" customHeight="1" x14ac:dyDescent="0.2">
      <c r="A692" s="193"/>
      <c r="B692" s="200" t="s">
        <v>65</v>
      </c>
      <c r="C692" s="199">
        <v>7</v>
      </c>
      <c r="D692" s="199">
        <v>9</v>
      </c>
      <c r="E692" s="198" t="s">
        <v>203</v>
      </c>
      <c r="F692" s="197" t="s">
        <v>64</v>
      </c>
      <c r="G692" s="242">
        <v>6.4</v>
      </c>
      <c r="H692" s="242">
        <v>2.82</v>
      </c>
      <c r="I692" s="246">
        <v>0.44046999999999997</v>
      </c>
    </row>
    <row r="693" spans="1:9" ht="12.75" customHeight="1" x14ac:dyDescent="0.2">
      <c r="A693" s="193"/>
      <c r="B693" s="200" t="s">
        <v>63</v>
      </c>
      <c r="C693" s="199">
        <v>7</v>
      </c>
      <c r="D693" s="199">
        <v>9</v>
      </c>
      <c r="E693" s="198" t="s">
        <v>203</v>
      </c>
      <c r="F693" s="197" t="s">
        <v>61</v>
      </c>
      <c r="G693" s="242">
        <v>13</v>
      </c>
      <c r="H693" s="242">
        <v>2.87</v>
      </c>
      <c r="I693" s="246">
        <v>0.22045999999999999</v>
      </c>
    </row>
    <row r="694" spans="1:9" ht="12.75" customHeight="1" x14ac:dyDescent="0.2">
      <c r="A694" s="193"/>
      <c r="B694" s="200" t="s">
        <v>154</v>
      </c>
      <c r="C694" s="199">
        <v>7</v>
      </c>
      <c r="D694" s="199">
        <v>9</v>
      </c>
      <c r="E694" s="198" t="s">
        <v>203</v>
      </c>
      <c r="F694" s="197" t="s">
        <v>152</v>
      </c>
      <c r="G694" s="242">
        <v>37.5</v>
      </c>
      <c r="H694" s="242">
        <v>3.81</v>
      </c>
      <c r="I694" s="246">
        <v>0.10176</v>
      </c>
    </row>
    <row r="695" spans="1:9" ht="21.75" customHeight="1" x14ac:dyDescent="0.2">
      <c r="A695" s="193"/>
      <c r="B695" s="200" t="s">
        <v>111</v>
      </c>
      <c r="C695" s="199">
        <v>7</v>
      </c>
      <c r="D695" s="199">
        <v>9</v>
      </c>
      <c r="E695" s="198" t="s">
        <v>202</v>
      </c>
      <c r="F695" s="197">
        <v>0</v>
      </c>
      <c r="G695" s="242">
        <v>60.8</v>
      </c>
      <c r="H695" s="242">
        <v>0</v>
      </c>
      <c r="I695" s="246">
        <v>0</v>
      </c>
    </row>
    <row r="696" spans="1:9" ht="21.75" customHeight="1" x14ac:dyDescent="0.2">
      <c r="A696" s="193"/>
      <c r="B696" s="200" t="s">
        <v>27</v>
      </c>
      <c r="C696" s="199">
        <v>7</v>
      </c>
      <c r="D696" s="199">
        <v>9</v>
      </c>
      <c r="E696" s="198" t="s">
        <v>202</v>
      </c>
      <c r="F696" s="197" t="s">
        <v>26</v>
      </c>
      <c r="G696" s="242">
        <v>60.8</v>
      </c>
      <c r="H696" s="242">
        <v>0</v>
      </c>
      <c r="I696" s="246">
        <v>0</v>
      </c>
    </row>
    <row r="697" spans="1:9" ht="21.75" customHeight="1" x14ac:dyDescent="0.2">
      <c r="A697" s="193"/>
      <c r="B697" s="200" t="s">
        <v>25</v>
      </c>
      <c r="C697" s="199">
        <v>7</v>
      </c>
      <c r="D697" s="199">
        <v>9</v>
      </c>
      <c r="E697" s="198" t="s">
        <v>202</v>
      </c>
      <c r="F697" s="197" t="s">
        <v>24</v>
      </c>
      <c r="G697" s="242">
        <v>60.8</v>
      </c>
      <c r="H697" s="242">
        <v>0</v>
      </c>
      <c r="I697" s="246">
        <v>0</v>
      </c>
    </row>
    <row r="698" spans="1:9" ht="12.75" customHeight="1" x14ac:dyDescent="0.2">
      <c r="A698" s="193"/>
      <c r="B698" s="200" t="s">
        <v>21</v>
      </c>
      <c r="C698" s="199">
        <v>7</v>
      </c>
      <c r="D698" s="199">
        <v>9</v>
      </c>
      <c r="E698" s="198" t="s">
        <v>202</v>
      </c>
      <c r="F698" s="197" t="s">
        <v>20</v>
      </c>
      <c r="G698" s="242">
        <v>60.8</v>
      </c>
      <c r="H698" s="242">
        <v>0</v>
      </c>
      <c r="I698" s="246">
        <v>0</v>
      </c>
    </row>
    <row r="699" spans="1:9" ht="21.75" customHeight="1" x14ac:dyDescent="0.2">
      <c r="A699" s="193"/>
      <c r="B699" s="200" t="s">
        <v>190</v>
      </c>
      <c r="C699" s="199">
        <v>7</v>
      </c>
      <c r="D699" s="199">
        <v>9</v>
      </c>
      <c r="E699" s="198" t="s">
        <v>189</v>
      </c>
      <c r="F699" s="197">
        <v>0</v>
      </c>
      <c r="G699" s="242">
        <v>45.143000000000001</v>
      </c>
      <c r="H699" s="242">
        <v>45.14</v>
      </c>
      <c r="I699" s="246">
        <v>1</v>
      </c>
    </row>
    <row r="700" spans="1:9" ht="21.75" customHeight="1" x14ac:dyDescent="0.2">
      <c r="A700" s="193"/>
      <c r="B700" s="200" t="s">
        <v>151</v>
      </c>
      <c r="C700" s="199">
        <v>7</v>
      </c>
      <c r="D700" s="199">
        <v>9</v>
      </c>
      <c r="E700" s="198" t="s">
        <v>194</v>
      </c>
      <c r="F700" s="197">
        <v>0</v>
      </c>
      <c r="G700" s="242">
        <v>45.143000000000001</v>
      </c>
      <c r="H700" s="242">
        <v>45.14</v>
      </c>
      <c r="I700" s="246">
        <v>1</v>
      </c>
    </row>
    <row r="701" spans="1:9" ht="12.75" customHeight="1" x14ac:dyDescent="0.2">
      <c r="A701" s="193"/>
      <c r="B701" s="200" t="s">
        <v>742</v>
      </c>
      <c r="C701" s="199">
        <v>7</v>
      </c>
      <c r="D701" s="199">
        <v>9</v>
      </c>
      <c r="E701" s="198" t="s">
        <v>754</v>
      </c>
      <c r="F701" s="197">
        <v>0</v>
      </c>
      <c r="G701" s="242">
        <v>45.143000000000001</v>
      </c>
      <c r="H701" s="242">
        <v>45.14</v>
      </c>
      <c r="I701" s="246">
        <v>1</v>
      </c>
    </row>
    <row r="702" spans="1:9" ht="53.25" customHeight="1" x14ac:dyDescent="0.2">
      <c r="A702" s="193"/>
      <c r="B702" s="200" t="s">
        <v>35</v>
      </c>
      <c r="C702" s="199">
        <v>7</v>
      </c>
      <c r="D702" s="199">
        <v>9</v>
      </c>
      <c r="E702" s="198" t="s">
        <v>754</v>
      </c>
      <c r="F702" s="197" t="s">
        <v>34</v>
      </c>
      <c r="G702" s="242">
        <v>45.143000000000001</v>
      </c>
      <c r="H702" s="242">
        <v>45.14</v>
      </c>
      <c r="I702" s="246">
        <v>1</v>
      </c>
    </row>
    <row r="703" spans="1:9" ht="21.75" customHeight="1" x14ac:dyDescent="0.2">
      <c r="A703" s="193"/>
      <c r="B703" s="200" t="s">
        <v>53</v>
      </c>
      <c r="C703" s="199">
        <v>7</v>
      </c>
      <c r="D703" s="199">
        <v>9</v>
      </c>
      <c r="E703" s="198" t="s">
        <v>754</v>
      </c>
      <c r="F703" s="197" t="s">
        <v>52</v>
      </c>
      <c r="G703" s="242">
        <v>45.143000000000001</v>
      </c>
      <c r="H703" s="242">
        <v>45.14</v>
      </c>
      <c r="I703" s="246">
        <v>1</v>
      </c>
    </row>
    <row r="704" spans="1:9" ht="32.25" customHeight="1" x14ac:dyDescent="0.2">
      <c r="A704" s="193"/>
      <c r="B704" s="200" t="s">
        <v>51</v>
      </c>
      <c r="C704" s="199">
        <v>7</v>
      </c>
      <c r="D704" s="199">
        <v>9</v>
      </c>
      <c r="E704" s="198" t="s">
        <v>754</v>
      </c>
      <c r="F704" s="197" t="s">
        <v>9</v>
      </c>
      <c r="G704" s="242">
        <v>34.671999999999997</v>
      </c>
      <c r="H704" s="242">
        <v>34.67</v>
      </c>
      <c r="I704" s="246">
        <v>1</v>
      </c>
    </row>
    <row r="705" spans="1:9" ht="32.25" customHeight="1" x14ac:dyDescent="0.2">
      <c r="A705" s="193"/>
      <c r="B705" s="200" t="s">
        <v>50</v>
      </c>
      <c r="C705" s="199">
        <v>7</v>
      </c>
      <c r="D705" s="199">
        <v>9</v>
      </c>
      <c r="E705" s="198" t="s">
        <v>754</v>
      </c>
      <c r="F705" s="197" t="s">
        <v>7</v>
      </c>
      <c r="G705" s="242">
        <v>10.471</v>
      </c>
      <c r="H705" s="242">
        <v>10.47</v>
      </c>
      <c r="I705" s="246">
        <v>1</v>
      </c>
    </row>
    <row r="706" spans="1:9" ht="21.75" customHeight="1" x14ac:dyDescent="0.2">
      <c r="A706" s="193"/>
      <c r="B706" s="200" t="s">
        <v>190</v>
      </c>
      <c r="C706" s="199">
        <v>7</v>
      </c>
      <c r="D706" s="199">
        <v>9</v>
      </c>
      <c r="E706" s="198" t="s">
        <v>189</v>
      </c>
      <c r="F706" s="197">
        <v>0</v>
      </c>
      <c r="G706" s="242">
        <v>1380.63</v>
      </c>
      <c r="H706" s="242">
        <v>698.57</v>
      </c>
      <c r="I706" s="246">
        <v>0.50597999999999999</v>
      </c>
    </row>
    <row r="707" spans="1:9" ht="21.75" customHeight="1" x14ac:dyDescent="0.2">
      <c r="A707" s="193"/>
      <c r="B707" s="200" t="s">
        <v>151</v>
      </c>
      <c r="C707" s="199">
        <v>7</v>
      </c>
      <c r="D707" s="199">
        <v>9</v>
      </c>
      <c r="E707" s="198" t="s">
        <v>194</v>
      </c>
      <c r="F707" s="197">
        <v>0</v>
      </c>
      <c r="G707" s="242">
        <v>1380.63</v>
      </c>
      <c r="H707" s="242">
        <v>698.57</v>
      </c>
      <c r="I707" s="246">
        <v>0.50597999999999999</v>
      </c>
    </row>
    <row r="708" spans="1:9" ht="21.75" customHeight="1" x14ac:dyDescent="0.2">
      <c r="A708" s="193"/>
      <c r="B708" s="200" t="s">
        <v>193</v>
      </c>
      <c r="C708" s="199">
        <v>7</v>
      </c>
      <c r="D708" s="199">
        <v>9</v>
      </c>
      <c r="E708" s="198" t="s">
        <v>201</v>
      </c>
      <c r="F708" s="197">
        <v>0</v>
      </c>
      <c r="G708" s="242">
        <v>911</v>
      </c>
      <c r="H708" s="242">
        <v>398.14</v>
      </c>
      <c r="I708" s="246">
        <v>0.43702999999999997</v>
      </c>
    </row>
    <row r="709" spans="1:9" ht="53.25" customHeight="1" x14ac:dyDescent="0.2">
      <c r="A709" s="193"/>
      <c r="B709" s="200" t="s">
        <v>35</v>
      </c>
      <c r="C709" s="199">
        <v>7</v>
      </c>
      <c r="D709" s="199">
        <v>9</v>
      </c>
      <c r="E709" s="198" t="s">
        <v>201</v>
      </c>
      <c r="F709" s="197" t="s">
        <v>34</v>
      </c>
      <c r="G709" s="242">
        <v>911</v>
      </c>
      <c r="H709" s="242">
        <v>398.14</v>
      </c>
      <c r="I709" s="246">
        <v>0.43702999999999997</v>
      </c>
    </row>
    <row r="710" spans="1:9" ht="21.75" customHeight="1" x14ac:dyDescent="0.2">
      <c r="A710" s="193"/>
      <c r="B710" s="200" t="s">
        <v>53</v>
      </c>
      <c r="C710" s="199">
        <v>7</v>
      </c>
      <c r="D710" s="199">
        <v>9</v>
      </c>
      <c r="E710" s="198" t="s">
        <v>201</v>
      </c>
      <c r="F710" s="197" t="s">
        <v>52</v>
      </c>
      <c r="G710" s="242">
        <v>911</v>
      </c>
      <c r="H710" s="242">
        <v>398.14</v>
      </c>
      <c r="I710" s="246">
        <v>0.43702999999999997</v>
      </c>
    </row>
    <row r="711" spans="1:9" ht="32.25" customHeight="1" x14ac:dyDescent="0.2">
      <c r="A711" s="193"/>
      <c r="B711" s="200" t="s">
        <v>51</v>
      </c>
      <c r="C711" s="199">
        <v>7</v>
      </c>
      <c r="D711" s="199">
        <v>9</v>
      </c>
      <c r="E711" s="198" t="s">
        <v>201</v>
      </c>
      <c r="F711" s="197" t="s">
        <v>9</v>
      </c>
      <c r="G711" s="242">
        <v>699.7</v>
      </c>
      <c r="H711" s="242">
        <v>314.48</v>
      </c>
      <c r="I711" s="246">
        <v>0.44944000000000001</v>
      </c>
    </row>
    <row r="712" spans="1:9" ht="32.25" customHeight="1" x14ac:dyDescent="0.2">
      <c r="A712" s="193"/>
      <c r="B712" s="200" t="s">
        <v>50</v>
      </c>
      <c r="C712" s="199">
        <v>7</v>
      </c>
      <c r="D712" s="199">
        <v>9</v>
      </c>
      <c r="E712" s="198" t="s">
        <v>201</v>
      </c>
      <c r="F712" s="197" t="s">
        <v>7</v>
      </c>
      <c r="G712" s="242">
        <v>211.3</v>
      </c>
      <c r="H712" s="242">
        <v>83.66</v>
      </c>
      <c r="I712" s="246">
        <v>0.39593</v>
      </c>
    </row>
    <row r="713" spans="1:9" ht="21.75" customHeight="1" x14ac:dyDescent="0.2">
      <c r="A713" s="193"/>
      <c r="B713" s="200" t="s">
        <v>105</v>
      </c>
      <c r="C713" s="199">
        <v>7</v>
      </c>
      <c r="D713" s="199">
        <v>9</v>
      </c>
      <c r="E713" s="198" t="s">
        <v>200</v>
      </c>
      <c r="F713" s="197">
        <v>0</v>
      </c>
      <c r="G713" s="242">
        <v>469.63</v>
      </c>
      <c r="H713" s="242">
        <v>300.43</v>
      </c>
      <c r="I713" s="246">
        <v>0.63973000000000002</v>
      </c>
    </row>
    <row r="714" spans="1:9" ht="21.75" customHeight="1" x14ac:dyDescent="0.2">
      <c r="A714" s="193"/>
      <c r="B714" s="200" t="s">
        <v>27</v>
      </c>
      <c r="C714" s="199">
        <v>7</v>
      </c>
      <c r="D714" s="199">
        <v>9</v>
      </c>
      <c r="E714" s="198" t="s">
        <v>200</v>
      </c>
      <c r="F714" s="197" t="s">
        <v>26</v>
      </c>
      <c r="G714" s="242">
        <v>469.63</v>
      </c>
      <c r="H714" s="242">
        <v>300.43</v>
      </c>
      <c r="I714" s="246">
        <v>0.63973000000000002</v>
      </c>
    </row>
    <row r="715" spans="1:9" ht="21.75" customHeight="1" x14ac:dyDescent="0.2">
      <c r="A715" s="193"/>
      <c r="B715" s="200" t="s">
        <v>25</v>
      </c>
      <c r="C715" s="199">
        <v>7</v>
      </c>
      <c r="D715" s="199">
        <v>9</v>
      </c>
      <c r="E715" s="198" t="s">
        <v>200</v>
      </c>
      <c r="F715" s="197" t="s">
        <v>24</v>
      </c>
      <c r="G715" s="242">
        <v>469.63</v>
      </c>
      <c r="H715" s="242">
        <v>300.43</v>
      </c>
      <c r="I715" s="246">
        <v>0.63973000000000002</v>
      </c>
    </row>
    <row r="716" spans="1:9" ht="12.75" customHeight="1" x14ac:dyDescent="0.2">
      <c r="A716" s="193"/>
      <c r="B716" s="200" t="s">
        <v>21</v>
      </c>
      <c r="C716" s="199">
        <v>7</v>
      </c>
      <c r="D716" s="199">
        <v>9</v>
      </c>
      <c r="E716" s="198" t="s">
        <v>200</v>
      </c>
      <c r="F716" s="197" t="s">
        <v>20</v>
      </c>
      <c r="G716" s="242">
        <v>469.63</v>
      </c>
      <c r="H716" s="242">
        <v>300.43</v>
      </c>
      <c r="I716" s="246">
        <v>0.63973000000000002</v>
      </c>
    </row>
    <row r="717" spans="1:9" ht="21.75" customHeight="1" x14ac:dyDescent="0.2">
      <c r="A717" s="193"/>
      <c r="B717" s="200" t="s">
        <v>190</v>
      </c>
      <c r="C717" s="199">
        <v>7</v>
      </c>
      <c r="D717" s="199">
        <v>9</v>
      </c>
      <c r="E717" s="198" t="s">
        <v>189</v>
      </c>
      <c r="F717" s="197">
        <v>0</v>
      </c>
      <c r="G717" s="242">
        <v>3897.65</v>
      </c>
      <c r="H717" s="242">
        <v>1959.42</v>
      </c>
      <c r="I717" s="246">
        <v>0.50271999999999994</v>
      </c>
    </row>
    <row r="718" spans="1:9" ht="21.75" customHeight="1" x14ac:dyDescent="0.2">
      <c r="A718" s="193"/>
      <c r="B718" s="200" t="s">
        <v>151</v>
      </c>
      <c r="C718" s="199">
        <v>7</v>
      </c>
      <c r="D718" s="199">
        <v>9</v>
      </c>
      <c r="E718" s="198" t="s">
        <v>194</v>
      </c>
      <c r="F718" s="197">
        <v>0</v>
      </c>
      <c r="G718" s="242">
        <v>3897.65</v>
      </c>
      <c r="H718" s="242">
        <v>1959.42</v>
      </c>
      <c r="I718" s="246">
        <v>0.50271999999999994</v>
      </c>
    </row>
    <row r="719" spans="1:9" ht="21.75" customHeight="1" x14ac:dyDescent="0.2">
      <c r="A719" s="193"/>
      <c r="B719" s="200" t="s">
        <v>753</v>
      </c>
      <c r="C719" s="199">
        <v>7</v>
      </c>
      <c r="D719" s="199">
        <v>9</v>
      </c>
      <c r="E719" s="198" t="s">
        <v>199</v>
      </c>
      <c r="F719" s="197">
        <v>0</v>
      </c>
      <c r="G719" s="242">
        <v>3897.65</v>
      </c>
      <c r="H719" s="242">
        <v>1959.42</v>
      </c>
      <c r="I719" s="246">
        <v>0.50271999999999994</v>
      </c>
    </row>
    <row r="720" spans="1:9" ht="53.25" customHeight="1" x14ac:dyDescent="0.2">
      <c r="A720" s="193"/>
      <c r="B720" s="200" t="s">
        <v>35</v>
      </c>
      <c r="C720" s="199">
        <v>7</v>
      </c>
      <c r="D720" s="199">
        <v>9</v>
      </c>
      <c r="E720" s="198" t="s">
        <v>199</v>
      </c>
      <c r="F720" s="197" t="s">
        <v>34</v>
      </c>
      <c r="G720" s="242">
        <v>3897.65</v>
      </c>
      <c r="H720" s="242">
        <v>1959.42</v>
      </c>
      <c r="I720" s="246">
        <v>0.50271999999999994</v>
      </c>
    </row>
    <row r="721" spans="1:9" ht="12.75" customHeight="1" x14ac:dyDescent="0.2">
      <c r="A721" s="193"/>
      <c r="B721" s="200" t="s">
        <v>33</v>
      </c>
      <c r="C721" s="199">
        <v>7</v>
      </c>
      <c r="D721" s="199">
        <v>9</v>
      </c>
      <c r="E721" s="198" t="s">
        <v>199</v>
      </c>
      <c r="F721" s="197" t="s">
        <v>32</v>
      </c>
      <c r="G721" s="242">
        <v>3897.65</v>
      </c>
      <c r="H721" s="242">
        <v>1959.42</v>
      </c>
      <c r="I721" s="246">
        <v>0.50271999999999994</v>
      </c>
    </row>
    <row r="722" spans="1:9" ht="12.75" customHeight="1" x14ac:dyDescent="0.2">
      <c r="A722" s="193"/>
      <c r="B722" s="200" t="s">
        <v>31</v>
      </c>
      <c r="C722" s="199">
        <v>7</v>
      </c>
      <c r="D722" s="199">
        <v>9</v>
      </c>
      <c r="E722" s="198" t="s">
        <v>199</v>
      </c>
      <c r="F722" s="197" t="s">
        <v>12</v>
      </c>
      <c r="G722" s="242">
        <v>2993.6</v>
      </c>
      <c r="H722" s="242">
        <v>1583.8</v>
      </c>
      <c r="I722" s="246">
        <v>0.52905999999999997</v>
      </c>
    </row>
    <row r="723" spans="1:9" ht="32.25" customHeight="1" x14ac:dyDescent="0.2">
      <c r="A723" s="193"/>
      <c r="B723" s="200" t="s">
        <v>30</v>
      </c>
      <c r="C723" s="199">
        <v>7</v>
      </c>
      <c r="D723" s="199">
        <v>9</v>
      </c>
      <c r="E723" s="198" t="s">
        <v>199</v>
      </c>
      <c r="F723" s="197" t="s">
        <v>10</v>
      </c>
      <c r="G723" s="242">
        <v>904.05</v>
      </c>
      <c r="H723" s="242">
        <v>375.62</v>
      </c>
      <c r="I723" s="246">
        <v>0.41548000000000002</v>
      </c>
    </row>
    <row r="724" spans="1:9" ht="21.75" customHeight="1" x14ac:dyDescent="0.2">
      <c r="A724" s="193"/>
      <c r="B724" s="200" t="s">
        <v>190</v>
      </c>
      <c r="C724" s="199">
        <v>7</v>
      </c>
      <c r="D724" s="199">
        <v>9</v>
      </c>
      <c r="E724" s="198" t="s">
        <v>189</v>
      </c>
      <c r="F724" s="197">
        <v>0</v>
      </c>
      <c r="G724" s="242">
        <v>4300.4759999999997</v>
      </c>
      <c r="H724" s="242">
        <v>2129.83</v>
      </c>
      <c r="I724" s="246">
        <v>0.49525000000000002</v>
      </c>
    </row>
    <row r="725" spans="1:9" ht="21.75" customHeight="1" x14ac:dyDescent="0.2">
      <c r="A725" s="193"/>
      <c r="B725" s="200" t="s">
        <v>151</v>
      </c>
      <c r="C725" s="199">
        <v>7</v>
      </c>
      <c r="D725" s="199">
        <v>9</v>
      </c>
      <c r="E725" s="198" t="s">
        <v>194</v>
      </c>
      <c r="F725" s="197">
        <v>0</v>
      </c>
      <c r="G725" s="242">
        <v>4300.4759999999997</v>
      </c>
      <c r="H725" s="242">
        <v>2129.83</v>
      </c>
      <c r="I725" s="246">
        <v>0.49525000000000002</v>
      </c>
    </row>
    <row r="726" spans="1:9" ht="21.75" customHeight="1" x14ac:dyDescent="0.2">
      <c r="A726" s="193"/>
      <c r="B726" s="200" t="s">
        <v>54</v>
      </c>
      <c r="C726" s="199">
        <v>7</v>
      </c>
      <c r="D726" s="199">
        <v>9</v>
      </c>
      <c r="E726" s="198" t="s">
        <v>752</v>
      </c>
      <c r="F726" s="197">
        <v>0</v>
      </c>
      <c r="G726" s="242">
        <v>42.875999999999998</v>
      </c>
      <c r="H726" s="242">
        <v>0</v>
      </c>
      <c r="I726" s="246">
        <v>0</v>
      </c>
    </row>
    <row r="727" spans="1:9" ht="53.25" customHeight="1" x14ac:dyDescent="0.2">
      <c r="A727" s="193"/>
      <c r="B727" s="200" t="s">
        <v>35</v>
      </c>
      <c r="C727" s="199">
        <v>7</v>
      </c>
      <c r="D727" s="199">
        <v>9</v>
      </c>
      <c r="E727" s="198" t="s">
        <v>752</v>
      </c>
      <c r="F727" s="197" t="s">
        <v>34</v>
      </c>
      <c r="G727" s="242">
        <v>42.875999999999998</v>
      </c>
      <c r="H727" s="242">
        <v>0</v>
      </c>
      <c r="I727" s="246">
        <v>0</v>
      </c>
    </row>
    <row r="728" spans="1:9" ht="12.75" customHeight="1" x14ac:dyDescent="0.2">
      <c r="A728" s="193"/>
      <c r="B728" s="200" t="s">
        <v>33</v>
      </c>
      <c r="C728" s="199">
        <v>7</v>
      </c>
      <c r="D728" s="199">
        <v>9</v>
      </c>
      <c r="E728" s="198" t="s">
        <v>752</v>
      </c>
      <c r="F728" s="197" t="s">
        <v>32</v>
      </c>
      <c r="G728" s="242">
        <v>42.875999999999998</v>
      </c>
      <c r="H728" s="242">
        <v>0</v>
      </c>
      <c r="I728" s="246">
        <v>0</v>
      </c>
    </row>
    <row r="729" spans="1:9" ht="12.75" customHeight="1" x14ac:dyDescent="0.2">
      <c r="A729" s="193"/>
      <c r="B729" s="200" t="s">
        <v>31</v>
      </c>
      <c r="C729" s="199">
        <v>7</v>
      </c>
      <c r="D729" s="199">
        <v>9</v>
      </c>
      <c r="E729" s="198" t="s">
        <v>752</v>
      </c>
      <c r="F729" s="197" t="s">
        <v>12</v>
      </c>
      <c r="G729" s="242">
        <v>32.930999999999997</v>
      </c>
      <c r="H729" s="242">
        <v>0</v>
      </c>
      <c r="I729" s="246">
        <v>0</v>
      </c>
    </row>
    <row r="730" spans="1:9" ht="32.25" customHeight="1" x14ac:dyDescent="0.2">
      <c r="A730" s="193"/>
      <c r="B730" s="200" t="s">
        <v>30</v>
      </c>
      <c r="C730" s="199">
        <v>7</v>
      </c>
      <c r="D730" s="199">
        <v>9</v>
      </c>
      <c r="E730" s="198" t="s">
        <v>752</v>
      </c>
      <c r="F730" s="197" t="s">
        <v>10</v>
      </c>
      <c r="G730" s="242">
        <v>9.9450000000000003</v>
      </c>
      <c r="H730" s="242">
        <v>0</v>
      </c>
      <c r="I730" s="246">
        <v>0</v>
      </c>
    </row>
    <row r="731" spans="1:9" ht="21.75" customHeight="1" x14ac:dyDescent="0.2">
      <c r="A731" s="193"/>
      <c r="B731" s="200" t="s">
        <v>751</v>
      </c>
      <c r="C731" s="199">
        <v>7</v>
      </c>
      <c r="D731" s="199">
        <v>9</v>
      </c>
      <c r="E731" s="198" t="s">
        <v>198</v>
      </c>
      <c r="F731" s="197">
        <v>0</v>
      </c>
      <c r="G731" s="242">
        <v>4257.6000000000004</v>
      </c>
      <c r="H731" s="242">
        <v>2129.83</v>
      </c>
      <c r="I731" s="246">
        <v>0.50024000000000002</v>
      </c>
    </row>
    <row r="732" spans="1:9" ht="53.25" customHeight="1" x14ac:dyDescent="0.2">
      <c r="A732" s="193"/>
      <c r="B732" s="200" t="s">
        <v>35</v>
      </c>
      <c r="C732" s="199">
        <v>7</v>
      </c>
      <c r="D732" s="199">
        <v>9</v>
      </c>
      <c r="E732" s="198" t="s">
        <v>198</v>
      </c>
      <c r="F732" s="197" t="s">
        <v>34</v>
      </c>
      <c r="G732" s="242">
        <v>4257.6000000000004</v>
      </c>
      <c r="H732" s="242">
        <v>2129.83</v>
      </c>
      <c r="I732" s="246">
        <v>0.50024000000000002</v>
      </c>
    </row>
    <row r="733" spans="1:9" ht="12.75" customHeight="1" x14ac:dyDescent="0.2">
      <c r="A733" s="193"/>
      <c r="B733" s="200" t="s">
        <v>33</v>
      </c>
      <c r="C733" s="199">
        <v>7</v>
      </c>
      <c r="D733" s="199">
        <v>9</v>
      </c>
      <c r="E733" s="198" t="s">
        <v>198</v>
      </c>
      <c r="F733" s="197" t="s">
        <v>32</v>
      </c>
      <c r="G733" s="242">
        <v>4257.6000000000004</v>
      </c>
      <c r="H733" s="242">
        <v>2129.83</v>
      </c>
      <c r="I733" s="246">
        <v>0.50024000000000002</v>
      </c>
    </row>
    <row r="734" spans="1:9" ht="12.75" customHeight="1" x14ac:dyDescent="0.2">
      <c r="A734" s="193"/>
      <c r="B734" s="200" t="s">
        <v>31</v>
      </c>
      <c r="C734" s="199">
        <v>7</v>
      </c>
      <c r="D734" s="199">
        <v>9</v>
      </c>
      <c r="E734" s="198" t="s">
        <v>198</v>
      </c>
      <c r="F734" s="197" t="s">
        <v>12</v>
      </c>
      <c r="G734" s="242">
        <v>3270</v>
      </c>
      <c r="H734" s="242">
        <v>1686.02</v>
      </c>
      <c r="I734" s="246">
        <v>0.51559999999999995</v>
      </c>
    </row>
    <row r="735" spans="1:9" ht="32.25" customHeight="1" x14ac:dyDescent="0.2">
      <c r="A735" s="193"/>
      <c r="B735" s="200" t="s">
        <v>30</v>
      </c>
      <c r="C735" s="199">
        <v>7</v>
      </c>
      <c r="D735" s="199">
        <v>9</v>
      </c>
      <c r="E735" s="198" t="s">
        <v>198</v>
      </c>
      <c r="F735" s="197" t="s">
        <v>10</v>
      </c>
      <c r="G735" s="242">
        <v>987.6</v>
      </c>
      <c r="H735" s="242">
        <v>443.81</v>
      </c>
      <c r="I735" s="246">
        <v>0.44938</v>
      </c>
    </row>
    <row r="736" spans="1:9" ht="21.75" customHeight="1" x14ac:dyDescent="0.2">
      <c r="A736" s="193"/>
      <c r="B736" s="200" t="s">
        <v>190</v>
      </c>
      <c r="C736" s="199">
        <v>7</v>
      </c>
      <c r="D736" s="199">
        <v>9</v>
      </c>
      <c r="E736" s="198" t="s">
        <v>189</v>
      </c>
      <c r="F736" s="197">
        <v>0</v>
      </c>
      <c r="G736" s="242">
        <v>2976.4</v>
      </c>
      <c r="H736" s="242">
        <v>1519.11</v>
      </c>
      <c r="I736" s="246">
        <v>0.51037999999999994</v>
      </c>
    </row>
    <row r="737" spans="1:9" ht="21.75" customHeight="1" x14ac:dyDescent="0.2">
      <c r="A737" s="193"/>
      <c r="B737" s="200" t="s">
        <v>151</v>
      </c>
      <c r="C737" s="199">
        <v>7</v>
      </c>
      <c r="D737" s="199">
        <v>9</v>
      </c>
      <c r="E737" s="198" t="s">
        <v>194</v>
      </c>
      <c r="F737" s="197">
        <v>0</v>
      </c>
      <c r="G737" s="242">
        <v>2976.4</v>
      </c>
      <c r="H737" s="242">
        <v>1519.11</v>
      </c>
      <c r="I737" s="246">
        <v>0.51037999999999994</v>
      </c>
    </row>
    <row r="738" spans="1:9" ht="21.75" customHeight="1" x14ac:dyDescent="0.2">
      <c r="A738" s="193"/>
      <c r="B738" s="200" t="s">
        <v>750</v>
      </c>
      <c r="C738" s="199">
        <v>7</v>
      </c>
      <c r="D738" s="199">
        <v>9</v>
      </c>
      <c r="E738" s="198" t="s">
        <v>197</v>
      </c>
      <c r="F738" s="197">
        <v>0</v>
      </c>
      <c r="G738" s="242">
        <v>2976.4</v>
      </c>
      <c r="H738" s="242">
        <v>1519.11</v>
      </c>
      <c r="I738" s="246">
        <v>0.51037999999999994</v>
      </c>
    </row>
    <row r="739" spans="1:9" ht="53.25" customHeight="1" x14ac:dyDescent="0.2">
      <c r="A739" s="193"/>
      <c r="B739" s="200" t="s">
        <v>35</v>
      </c>
      <c r="C739" s="199">
        <v>7</v>
      </c>
      <c r="D739" s="199">
        <v>9</v>
      </c>
      <c r="E739" s="198" t="s">
        <v>197</v>
      </c>
      <c r="F739" s="197" t="s">
        <v>34</v>
      </c>
      <c r="G739" s="242">
        <v>2976.4</v>
      </c>
      <c r="H739" s="242">
        <v>1519.11</v>
      </c>
      <c r="I739" s="246">
        <v>0.51037999999999994</v>
      </c>
    </row>
    <row r="740" spans="1:9" ht="12.75" customHeight="1" x14ac:dyDescent="0.2">
      <c r="A740" s="193"/>
      <c r="B740" s="200" t="s">
        <v>33</v>
      </c>
      <c r="C740" s="199">
        <v>7</v>
      </c>
      <c r="D740" s="199">
        <v>9</v>
      </c>
      <c r="E740" s="198" t="s">
        <v>197</v>
      </c>
      <c r="F740" s="197" t="s">
        <v>32</v>
      </c>
      <c r="G740" s="242">
        <v>2976.4</v>
      </c>
      <c r="H740" s="242">
        <v>1519.11</v>
      </c>
      <c r="I740" s="246">
        <v>0.51037999999999994</v>
      </c>
    </row>
    <row r="741" spans="1:9" ht="12.75" customHeight="1" x14ac:dyDescent="0.2">
      <c r="A741" s="193"/>
      <c r="B741" s="200" t="s">
        <v>31</v>
      </c>
      <c r="C741" s="199">
        <v>7</v>
      </c>
      <c r="D741" s="199">
        <v>9</v>
      </c>
      <c r="E741" s="198" t="s">
        <v>197</v>
      </c>
      <c r="F741" s="197" t="s">
        <v>12</v>
      </c>
      <c r="G741" s="242">
        <v>2286</v>
      </c>
      <c r="H741" s="242">
        <v>1205.06</v>
      </c>
      <c r="I741" s="246">
        <v>0.52715000000000001</v>
      </c>
    </row>
    <row r="742" spans="1:9" ht="32.25" customHeight="1" x14ac:dyDescent="0.2">
      <c r="A742" s="193"/>
      <c r="B742" s="200" t="s">
        <v>30</v>
      </c>
      <c r="C742" s="199">
        <v>7</v>
      </c>
      <c r="D742" s="199">
        <v>9</v>
      </c>
      <c r="E742" s="198" t="s">
        <v>197</v>
      </c>
      <c r="F742" s="197" t="s">
        <v>10</v>
      </c>
      <c r="G742" s="242">
        <v>690.4</v>
      </c>
      <c r="H742" s="242">
        <v>314.05</v>
      </c>
      <c r="I742" s="246">
        <v>0.45488000000000001</v>
      </c>
    </row>
    <row r="743" spans="1:9" ht="21.75" customHeight="1" x14ac:dyDescent="0.2">
      <c r="A743" s="193"/>
      <c r="B743" s="200" t="s">
        <v>190</v>
      </c>
      <c r="C743" s="199">
        <v>7</v>
      </c>
      <c r="D743" s="199">
        <v>9</v>
      </c>
      <c r="E743" s="198" t="s">
        <v>189</v>
      </c>
      <c r="F743" s="197">
        <v>0</v>
      </c>
      <c r="G743" s="242">
        <v>2255.14</v>
      </c>
      <c r="H743" s="242">
        <v>1106.5899999999999</v>
      </c>
      <c r="I743" s="246">
        <v>0.49070000000000003</v>
      </c>
    </row>
    <row r="744" spans="1:9" ht="21.75" customHeight="1" x14ac:dyDescent="0.2">
      <c r="A744" s="193"/>
      <c r="B744" s="200" t="s">
        <v>151</v>
      </c>
      <c r="C744" s="199">
        <v>7</v>
      </c>
      <c r="D744" s="199">
        <v>9</v>
      </c>
      <c r="E744" s="198" t="s">
        <v>194</v>
      </c>
      <c r="F744" s="197">
        <v>0</v>
      </c>
      <c r="G744" s="242">
        <v>2255.14</v>
      </c>
      <c r="H744" s="242">
        <v>1106.5899999999999</v>
      </c>
      <c r="I744" s="246">
        <v>0.49070000000000003</v>
      </c>
    </row>
    <row r="745" spans="1:9" ht="21.75" customHeight="1" x14ac:dyDescent="0.2">
      <c r="A745" s="193"/>
      <c r="B745" s="200" t="s">
        <v>54</v>
      </c>
      <c r="C745" s="199">
        <v>7</v>
      </c>
      <c r="D745" s="199">
        <v>9</v>
      </c>
      <c r="E745" s="198" t="s">
        <v>749</v>
      </c>
      <c r="F745" s="197">
        <v>0</v>
      </c>
      <c r="G745" s="242">
        <v>59.04</v>
      </c>
      <c r="H745" s="242">
        <v>0</v>
      </c>
      <c r="I745" s="246">
        <v>0</v>
      </c>
    </row>
    <row r="746" spans="1:9" ht="53.25" customHeight="1" x14ac:dyDescent="0.2">
      <c r="A746" s="193"/>
      <c r="B746" s="200" t="s">
        <v>35</v>
      </c>
      <c r="C746" s="199">
        <v>7</v>
      </c>
      <c r="D746" s="199">
        <v>9</v>
      </c>
      <c r="E746" s="198" t="s">
        <v>749</v>
      </c>
      <c r="F746" s="197" t="s">
        <v>34</v>
      </c>
      <c r="G746" s="242">
        <v>59.04</v>
      </c>
      <c r="H746" s="242">
        <v>0</v>
      </c>
      <c r="I746" s="246">
        <v>0</v>
      </c>
    </row>
    <row r="747" spans="1:9" ht="12.75" customHeight="1" x14ac:dyDescent="0.2">
      <c r="A747" s="193"/>
      <c r="B747" s="200" t="s">
        <v>33</v>
      </c>
      <c r="C747" s="199">
        <v>7</v>
      </c>
      <c r="D747" s="199">
        <v>9</v>
      </c>
      <c r="E747" s="198" t="s">
        <v>749</v>
      </c>
      <c r="F747" s="197" t="s">
        <v>32</v>
      </c>
      <c r="G747" s="242">
        <v>59.04</v>
      </c>
      <c r="H747" s="242">
        <v>0</v>
      </c>
      <c r="I747" s="246">
        <v>0</v>
      </c>
    </row>
    <row r="748" spans="1:9" ht="12.75" customHeight="1" x14ac:dyDescent="0.2">
      <c r="A748" s="193"/>
      <c r="B748" s="200" t="s">
        <v>31</v>
      </c>
      <c r="C748" s="199">
        <v>7</v>
      </c>
      <c r="D748" s="199">
        <v>9</v>
      </c>
      <c r="E748" s="198" t="s">
        <v>749</v>
      </c>
      <c r="F748" s="197" t="s">
        <v>12</v>
      </c>
      <c r="G748" s="242">
        <v>45.345999999999997</v>
      </c>
      <c r="H748" s="242">
        <v>0</v>
      </c>
      <c r="I748" s="246">
        <v>0</v>
      </c>
    </row>
    <row r="749" spans="1:9" ht="32.25" customHeight="1" x14ac:dyDescent="0.2">
      <c r="A749" s="193"/>
      <c r="B749" s="200" t="s">
        <v>30</v>
      </c>
      <c r="C749" s="199">
        <v>7</v>
      </c>
      <c r="D749" s="199">
        <v>9</v>
      </c>
      <c r="E749" s="198" t="s">
        <v>749</v>
      </c>
      <c r="F749" s="197" t="s">
        <v>10</v>
      </c>
      <c r="G749" s="242">
        <v>13.694000000000001</v>
      </c>
      <c r="H749" s="242">
        <v>0</v>
      </c>
      <c r="I749" s="246">
        <v>0</v>
      </c>
    </row>
    <row r="750" spans="1:9" ht="21.75" customHeight="1" x14ac:dyDescent="0.2">
      <c r="A750" s="193"/>
      <c r="B750" s="200" t="s">
        <v>748</v>
      </c>
      <c r="C750" s="199">
        <v>7</v>
      </c>
      <c r="D750" s="199">
        <v>9</v>
      </c>
      <c r="E750" s="198" t="s">
        <v>196</v>
      </c>
      <c r="F750" s="197">
        <v>0</v>
      </c>
      <c r="G750" s="242">
        <v>2196.1</v>
      </c>
      <c r="H750" s="242">
        <v>1106.5899999999999</v>
      </c>
      <c r="I750" s="246">
        <v>0.50388999999999995</v>
      </c>
    </row>
    <row r="751" spans="1:9" ht="53.25" customHeight="1" x14ac:dyDescent="0.2">
      <c r="A751" s="193"/>
      <c r="B751" s="200" t="s">
        <v>35</v>
      </c>
      <c r="C751" s="199">
        <v>7</v>
      </c>
      <c r="D751" s="199">
        <v>9</v>
      </c>
      <c r="E751" s="198" t="s">
        <v>196</v>
      </c>
      <c r="F751" s="197" t="s">
        <v>34</v>
      </c>
      <c r="G751" s="242">
        <v>2196.1</v>
      </c>
      <c r="H751" s="242">
        <v>1106.5899999999999</v>
      </c>
      <c r="I751" s="246">
        <v>0.50388999999999995</v>
      </c>
    </row>
    <row r="752" spans="1:9" ht="12.75" customHeight="1" x14ac:dyDescent="0.2">
      <c r="A752" s="193"/>
      <c r="B752" s="200" t="s">
        <v>33</v>
      </c>
      <c r="C752" s="199">
        <v>7</v>
      </c>
      <c r="D752" s="199">
        <v>9</v>
      </c>
      <c r="E752" s="198" t="s">
        <v>196</v>
      </c>
      <c r="F752" s="197" t="s">
        <v>32</v>
      </c>
      <c r="G752" s="242">
        <v>2196.1</v>
      </c>
      <c r="H752" s="242">
        <v>1106.5899999999999</v>
      </c>
      <c r="I752" s="246">
        <v>0.50388999999999995</v>
      </c>
    </row>
    <row r="753" spans="1:9" ht="12.75" customHeight="1" x14ac:dyDescent="0.2">
      <c r="A753" s="193"/>
      <c r="B753" s="200" t="s">
        <v>31</v>
      </c>
      <c r="C753" s="199">
        <v>7</v>
      </c>
      <c r="D753" s="199">
        <v>9</v>
      </c>
      <c r="E753" s="198" t="s">
        <v>196</v>
      </c>
      <c r="F753" s="197" t="s">
        <v>12</v>
      </c>
      <c r="G753" s="242">
        <v>1686.7</v>
      </c>
      <c r="H753" s="242">
        <v>864.53</v>
      </c>
      <c r="I753" s="246">
        <v>0.51256000000000002</v>
      </c>
    </row>
    <row r="754" spans="1:9" ht="32.25" customHeight="1" x14ac:dyDescent="0.2">
      <c r="A754" s="193"/>
      <c r="B754" s="200" t="s">
        <v>30</v>
      </c>
      <c r="C754" s="199">
        <v>7</v>
      </c>
      <c r="D754" s="199">
        <v>9</v>
      </c>
      <c r="E754" s="198" t="s">
        <v>196</v>
      </c>
      <c r="F754" s="197" t="s">
        <v>10</v>
      </c>
      <c r="G754" s="242">
        <v>509.4</v>
      </c>
      <c r="H754" s="242">
        <v>242.06</v>
      </c>
      <c r="I754" s="246">
        <v>0.47517999999999999</v>
      </c>
    </row>
    <row r="755" spans="1:9" ht="21.75" customHeight="1" x14ac:dyDescent="0.2">
      <c r="A755" s="193"/>
      <c r="B755" s="200" t="s">
        <v>190</v>
      </c>
      <c r="C755" s="199">
        <v>7</v>
      </c>
      <c r="D755" s="199">
        <v>9</v>
      </c>
      <c r="E755" s="198" t="s">
        <v>189</v>
      </c>
      <c r="F755" s="197">
        <v>0</v>
      </c>
      <c r="G755" s="242">
        <v>9921.5</v>
      </c>
      <c r="H755" s="242">
        <v>4808.38</v>
      </c>
      <c r="I755" s="246">
        <v>0.48464000000000002</v>
      </c>
    </row>
    <row r="756" spans="1:9" ht="21.75" customHeight="1" x14ac:dyDescent="0.2">
      <c r="A756" s="193"/>
      <c r="B756" s="200" t="s">
        <v>151</v>
      </c>
      <c r="C756" s="199">
        <v>7</v>
      </c>
      <c r="D756" s="199">
        <v>9</v>
      </c>
      <c r="E756" s="198" t="s">
        <v>194</v>
      </c>
      <c r="F756" s="197">
        <v>0</v>
      </c>
      <c r="G756" s="242">
        <v>9921.5</v>
      </c>
      <c r="H756" s="242">
        <v>4808.38</v>
      </c>
      <c r="I756" s="246">
        <v>0.48464000000000002</v>
      </c>
    </row>
    <row r="757" spans="1:9" ht="21.75" customHeight="1" x14ac:dyDescent="0.2">
      <c r="A757" s="193"/>
      <c r="B757" s="200" t="s">
        <v>747</v>
      </c>
      <c r="C757" s="199">
        <v>7</v>
      </c>
      <c r="D757" s="199">
        <v>9</v>
      </c>
      <c r="E757" s="198" t="s">
        <v>195</v>
      </c>
      <c r="F757" s="197">
        <v>0</v>
      </c>
      <c r="G757" s="242">
        <v>9921.5</v>
      </c>
      <c r="H757" s="242">
        <v>4808.38</v>
      </c>
      <c r="I757" s="246">
        <v>0.48464000000000002</v>
      </c>
    </row>
    <row r="758" spans="1:9" ht="53.25" customHeight="1" x14ac:dyDescent="0.2">
      <c r="A758" s="193"/>
      <c r="B758" s="200" t="s">
        <v>35</v>
      </c>
      <c r="C758" s="199">
        <v>7</v>
      </c>
      <c r="D758" s="199">
        <v>9</v>
      </c>
      <c r="E758" s="198" t="s">
        <v>195</v>
      </c>
      <c r="F758" s="197" t="s">
        <v>34</v>
      </c>
      <c r="G758" s="242">
        <v>9921.5</v>
      </c>
      <c r="H758" s="242">
        <v>4808.38</v>
      </c>
      <c r="I758" s="246">
        <v>0.48464000000000002</v>
      </c>
    </row>
    <row r="759" spans="1:9" ht="12.75" customHeight="1" x14ac:dyDescent="0.2">
      <c r="A759" s="193"/>
      <c r="B759" s="200" t="s">
        <v>33</v>
      </c>
      <c r="C759" s="199">
        <v>7</v>
      </c>
      <c r="D759" s="199">
        <v>9</v>
      </c>
      <c r="E759" s="198" t="s">
        <v>195</v>
      </c>
      <c r="F759" s="197" t="s">
        <v>32</v>
      </c>
      <c r="G759" s="242">
        <v>9921.5</v>
      </c>
      <c r="H759" s="242">
        <v>4808.38</v>
      </c>
      <c r="I759" s="246">
        <v>0.48464000000000002</v>
      </c>
    </row>
    <row r="760" spans="1:9" ht="12.75" customHeight="1" x14ac:dyDescent="0.2">
      <c r="A760" s="193"/>
      <c r="B760" s="200" t="s">
        <v>31</v>
      </c>
      <c r="C760" s="199">
        <v>7</v>
      </c>
      <c r="D760" s="199">
        <v>9</v>
      </c>
      <c r="E760" s="198" t="s">
        <v>195</v>
      </c>
      <c r="F760" s="197" t="s">
        <v>12</v>
      </c>
      <c r="G760" s="242">
        <v>7620.2</v>
      </c>
      <c r="H760" s="242">
        <v>3809.79</v>
      </c>
      <c r="I760" s="246">
        <v>0.49996000000000002</v>
      </c>
    </row>
    <row r="761" spans="1:9" ht="32.25" customHeight="1" x14ac:dyDescent="0.2">
      <c r="A761" s="193"/>
      <c r="B761" s="200" t="s">
        <v>30</v>
      </c>
      <c r="C761" s="199">
        <v>7</v>
      </c>
      <c r="D761" s="199">
        <v>9</v>
      </c>
      <c r="E761" s="198" t="s">
        <v>195</v>
      </c>
      <c r="F761" s="197" t="s">
        <v>10</v>
      </c>
      <c r="G761" s="242">
        <v>2301.3000000000002</v>
      </c>
      <c r="H761" s="242">
        <v>998.59</v>
      </c>
      <c r="I761" s="246">
        <v>0.43392999999999998</v>
      </c>
    </row>
    <row r="762" spans="1:9" ht="21.75" customHeight="1" x14ac:dyDescent="0.2">
      <c r="A762" s="193"/>
      <c r="B762" s="200" t="s">
        <v>190</v>
      </c>
      <c r="C762" s="199">
        <v>7</v>
      </c>
      <c r="D762" s="199">
        <v>9</v>
      </c>
      <c r="E762" s="198" t="s">
        <v>189</v>
      </c>
      <c r="F762" s="197">
        <v>0</v>
      </c>
      <c r="G762" s="242">
        <v>6150.69</v>
      </c>
      <c r="H762" s="242">
        <v>3278.7</v>
      </c>
      <c r="I762" s="246">
        <v>0.53305999999999998</v>
      </c>
    </row>
    <row r="763" spans="1:9" ht="21.75" customHeight="1" x14ac:dyDescent="0.2">
      <c r="A763" s="193"/>
      <c r="B763" s="200" t="s">
        <v>151</v>
      </c>
      <c r="C763" s="199">
        <v>7</v>
      </c>
      <c r="D763" s="199">
        <v>9</v>
      </c>
      <c r="E763" s="198" t="s">
        <v>194</v>
      </c>
      <c r="F763" s="197">
        <v>0</v>
      </c>
      <c r="G763" s="242">
        <v>6150.69</v>
      </c>
      <c r="H763" s="242">
        <v>3278.7</v>
      </c>
      <c r="I763" s="246">
        <v>0.53305999999999998</v>
      </c>
    </row>
    <row r="764" spans="1:9" ht="21.75" customHeight="1" x14ac:dyDescent="0.2">
      <c r="A764" s="193"/>
      <c r="B764" s="200" t="s">
        <v>54</v>
      </c>
      <c r="C764" s="199">
        <v>7</v>
      </c>
      <c r="D764" s="199">
        <v>9</v>
      </c>
      <c r="E764" s="198" t="s">
        <v>746</v>
      </c>
      <c r="F764" s="197">
        <v>0</v>
      </c>
      <c r="G764" s="242">
        <v>15.04</v>
      </c>
      <c r="H764" s="242">
        <v>0</v>
      </c>
      <c r="I764" s="246">
        <v>0</v>
      </c>
    </row>
    <row r="765" spans="1:9" ht="53.25" customHeight="1" x14ac:dyDescent="0.2">
      <c r="A765" s="193"/>
      <c r="B765" s="200" t="s">
        <v>35</v>
      </c>
      <c r="C765" s="199">
        <v>7</v>
      </c>
      <c r="D765" s="199">
        <v>9</v>
      </c>
      <c r="E765" s="198" t="s">
        <v>746</v>
      </c>
      <c r="F765" s="197" t="s">
        <v>34</v>
      </c>
      <c r="G765" s="242">
        <v>15.04</v>
      </c>
      <c r="H765" s="242">
        <v>0</v>
      </c>
      <c r="I765" s="246">
        <v>0</v>
      </c>
    </row>
    <row r="766" spans="1:9" ht="12.75" customHeight="1" x14ac:dyDescent="0.2">
      <c r="A766" s="193"/>
      <c r="B766" s="200" t="s">
        <v>33</v>
      </c>
      <c r="C766" s="199">
        <v>7</v>
      </c>
      <c r="D766" s="199">
        <v>9</v>
      </c>
      <c r="E766" s="198" t="s">
        <v>746</v>
      </c>
      <c r="F766" s="197" t="s">
        <v>32</v>
      </c>
      <c r="G766" s="242">
        <v>15.04</v>
      </c>
      <c r="H766" s="242">
        <v>0</v>
      </c>
      <c r="I766" s="246">
        <v>0</v>
      </c>
    </row>
    <row r="767" spans="1:9" ht="12.75" customHeight="1" x14ac:dyDescent="0.2">
      <c r="A767" s="193"/>
      <c r="B767" s="200" t="s">
        <v>31</v>
      </c>
      <c r="C767" s="199">
        <v>7</v>
      </c>
      <c r="D767" s="199">
        <v>9</v>
      </c>
      <c r="E767" s="198" t="s">
        <v>746</v>
      </c>
      <c r="F767" s="197" t="s">
        <v>12</v>
      </c>
      <c r="G767" s="242">
        <v>11.552</v>
      </c>
      <c r="H767" s="242">
        <v>0</v>
      </c>
      <c r="I767" s="246">
        <v>0</v>
      </c>
    </row>
    <row r="768" spans="1:9" ht="32.25" customHeight="1" x14ac:dyDescent="0.2">
      <c r="A768" s="193"/>
      <c r="B768" s="200" t="s">
        <v>30</v>
      </c>
      <c r="C768" s="199">
        <v>7</v>
      </c>
      <c r="D768" s="199">
        <v>9</v>
      </c>
      <c r="E768" s="198" t="s">
        <v>746</v>
      </c>
      <c r="F768" s="197" t="s">
        <v>10</v>
      </c>
      <c r="G768" s="242">
        <v>3.488</v>
      </c>
      <c r="H768" s="242">
        <v>0</v>
      </c>
      <c r="I768" s="246">
        <v>0</v>
      </c>
    </row>
    <row r="769" spans="1:9" ht="21.75" customHeight="1" x14ac:dyDescent="0.2">
      <c r="A769" s="193"/>
      <c r="B769" s="200" t="s">
        <v>745</v>
      </c>
      <c r="C769" s="199">
        <v>7</v>
      </c>
      <c r="D769" s="199">
        <v>9</v>
      </c>
      <c r="E769" s="198" t="s">
        <v>192</v>
      </c>
      <c r="F769" s="197">
        <v>0</v>
      </c>
      <c r="G769" s="242">
        <v>6135.65</v>
      </c>
      <c r="H769" s="242">
        <v>3278.7</v>
      </c>
      <c r="I769" s="246">
        <v>0.53437000000000001</v>
      </c>
    </row>
    <row r="770" spans="1:9" ht="53.25" customHeight="1" x14ac:dyDescent="0.2">
      <c r="A770" s="193"/>
      <c r="B770" s="200" t="s">
        <v>35</v>
      </c>
      <c r="C770" s="199">
        <v>7</v>
      </c>
      <c r="D770" s="199">
        <v>9</v>
      </c>
      <c r="E770" s="198" t="s">
        <v>192</v>
      </c>
      <c r="F770" s="197" t="s">
        <v>34</v>
      </c>
      <c r="G770" s="242">
        <v>6135.65</v>
      </c>
      <c r="H770" s="242">
        <v>3278.7</v>
      </c>
      <c r="I770" s="246">
        <v>0.53437000000000001</v>
      </c>
    </row>
    <row r="771" spans="1:9" ht="12.75" customHeight="1" x14ac:dyDescent="0.2">
      <c r="A771" s="193"/>
      <c r="B771" s="200" t="s">
        <v>33</v>
      </c>
      <c r="C771" s="199">
        <v>7</v>
      </c>
      <c r="D771" s="199">
        <v>9</v>
      </c>
      <c r="E771" s="198" t="s">
        <v>192</v>
      </c>
      <c r="F771" s="197" t="s">
        <v>32</v>
      </c>
      <c r="G771" s="242">
        <v>6135.65</v>
      </c>
      <c r="H771" s="242">
        <v>3278.7</v>
      </c>
      <c r="I771" s="246">
        <v>0.53437000000000001</v>
      </c>
    </row>
    <row r="772" spans="1:9" ht="12.75" customHeight="1" x14ac:dyDescent="0.2">
      <c r="A772" s="193"/>
      <c r="B772" s="200" t="s">
        <v>31</v>
      </c>
      <c r="C772" s="199">
        <v>7</v>
      </c>
      <c r="D772" s="199">
        <v>9</v>
      </c>
      <c r="E772" s="198" t="s">
        <v>192</v>
      </c>
      <c r="F772" s="197" t="s">
        <v>12</v>
      </c>
      <c r="G772" s="242">
        <v>4681.7</v>
      </c>
      <c r="H772" s="242">
        <v>2679.13</v>
      </c>
      <c r="I772" s="246">
        <v>0.57225999999999999</v>
      </c>
    </row>
    <row r="773" spans="1:9" ht="32.25" customHeight="1" x14ac:dyDescent="0.2">
      <c r="A773" s="193"/>
      <c r="B773" s="200" t="s">
        <v>30</v>
      </c>
      <c r="C773" s="199">
        <v>7</v>
      </c>
      <c r="D773" s="199">
        <v>9</v>
      </c>
      <c r="E773" s="198" t="s">
        <v>192</v>
      </c>
      <c r="F773" s="197" t="s">
        <v>10</v>
      </c>
      <c r="G773" s="242">
        <v>1453.95</v>
      </c>
      <c r="H773" s="242">
        <v>599.57000000000005</v>
      </c>
      <c r="I773" s="246">
        <v>0.41237000000000001</v>
      </c>
    </row>
    <row r="774" spans="1:9" ht="32.25" customHeight="1" x14ac:dyDescent="0.2">
      <c r="A774" s="193"/>
      <c r="B774" s="200" t="s">
        <v>315</v>
      </c>
      <c r="C774" s="199">
        <v>7</v>
      </c>
      <c r="D774" s="199">
        <v>9</v>
      </c>
      <c r="E774" s="198" t="s">
        <v>314</v>
      </c>
      <c r="F774" s="197">
        <v>0</v>
      </c>
      <c r="G774" s="242">
        <v>591.4</v>
      </c>
      <c r="H774" s="242">
        <v>256.48</v>
      </c>
      <c r="I774" s="246">
        <v>0.43368000000000001</v>
      </c>
    </row>
    <row r="775" spans="1:9" ht="32.25" customHeight="1" x14ac:dyDescent="0.2">
      <c r="A775" s="193"/>
      <c r="B775" s="200" t="s">
        <v>313</v>
      </c>
      <c r="C775" s="199">
        <v>7</v>
      </c>
      <c r="D775" s="199">
        <v>9</v>
      </c>
      <c r="E775" s="198" t="s">
        <v>8</v>
      </c>
      <c r="F775" s="197">
        <v>0</v>
      </c>
      <c r="G775" s="242">
        <v>491.4</v>
      </c>
      <c r="H775" s="242">
        <v>220.45</v>
      </c>
      <c r="I775" s="246">
        <v>0.44861000000000001</v>
      </c>
    </row>
    <row r="776" spans="1:9" ht="53.25" customHeight="1" x14ac:dyDescent="0.2">
      <c r="A776" s="193"/>
      <c r="B776" s="200" t="s">
        <v>35</v>
      </c>
      <c r="C776" s="199">
        <v>7</v>
      </c>
      <c r="D776" s="199">
        <v>9</v>
      </c>
      <c r="E776" s="198" t="s">
        <v>8</v>
      </c>
      <c r="F776" s="197" t="s">
        <v>34</v>
      </c>
      <c r="G776" s="242">
        <v>489.2</v>
      </c>
      <c r="H776" s="242">
        <v>220.45</v>
      </c>
      <c r="I776" s="246">
        <v>0.45062000000000002</v>
      </c>
    </row>
    <row r="777" spans="1:9" ht="21.75" customHeight="1" x14ac:dyDescent="0.2">
      <c r="A777" s="193"/>
      <c r="B777" s="200" t="s">
        <v>53</v>
      </c>
      <c r="C777" s="199">
        <v>7</v>
      </c>
      <c r="D777" s="199">
        <v>9</v>
      </c>
      <c r="E777" s="198" t="s">
        <v>8</v>
      </c>
      <c r="F777" s="197" t="s">
        <v>52</v>
      </c>
      <c r="G777" s="242">
        <v>489.2</v>
      </c>
      <c r="H777" s="242">
        <v>220.45</v>
      </c>
      <c r="I777" s="246">
        <v>0.45062000000000002</v>
      </c>
    </row>
    <row r="778" spans="1:9" ht="32.25" customHeight="1" x14ac:dyDescent="0.2">
      <c r="A778" s="193"/>
      <c r="B778" s="200" t="s">
        <v>51</v>
      </c>
      <c r="C778" s="199">
        <v>7</v>
      </c>
      <c r="D778" s="199">
        <v>9</v>
      </c>
      <c r="E778" s="198" t="s">
        <v>8</v>
      </c>
      <c r="F778" s="197" t="s">
        <v>9</v>
      </c>
      <c r="G778" s="242">
        <v>375.7</v>
      </c>
      <c r="H778" s="242">
        <v>174.88</v>
      </c>
      <c r="I778" s="246">
        <v>0.46548</v>
      </c>
    </row>
    <row r="779" spans="1:9" ht="32.25" customHeight="1" x14ac:dyDescent="0.2">
      <c r="A779" s="193"/>
      <c r="B779" s="200" t="s">
        <v>50</v>
      </c>
      <c r="C779" s="199">
        <v>7</v>
      </c>
      <c r="D779" s="199">
        <v>9</v>
      </c>
      <c r="E779" s="198" t="s">
        <v>8</v>
      </c>
      <c r="F779" s="197" t="s">
        <v>7</v>
      </c>
      <c r="G779" s="242">
        <v>113.5</v>
      </c>
      <c r="H779" s="242">
        <v>45.57</v>
      </c>
      <c r="I779" s="246">
        <v>0.40145999999999998</v>
      </c>
    </row>
    <row r="780" spans="1:9" ht="21.75" customHeight="1" x14ac:dyDescent="0.2">
      <c r="A780" s="193"/>
      <c r="B780" s="200" t="s">
        <v>27</v>
      </c>
      <c r="C780" s="199">
        <v>7</v>
      </c>
      <c r="D780" s="199">
        <v>9</v>
      </c>
      <c r="E780" s="198" t="s">
        <v>8</v>
      </c>
      <c r="F780" s="197" t="s">
        <v>26</v>
      </c>
      <c r="G780" s="242">
        <v>2.2000000000000002</v>
      </c>
      <c r="H780" s="242">
        <v>0</v>
      </c>
      <c r="I780" s="246">
        <v>0</v>
      </c>
    </row>
    <row r="781" spans="1:9" ht="21.75" customHeight="1" x14ac:dyDescent="0.2">
      <c r="A781" s="193"/>
      <c r="B781" s="200" t="s">
        <v>25</v>
      </c>
      <c r="C781" s="199">
        <v>7</v>
      </c>
      <c r="D781" s="199">
        <v>9</v>
      </c>
      <c r="E781" s="198" t="s">
        <v>8</v>
      </c>
      <c r="F781" s="197" t="s">
        <v>24</v>
      </c>
      <c r="G781" s="242">
        <v>2.2000000000000002</v>
      </c>
      <c r="H781" s="242">
        <v>0</v>
      </c>
      <c r="I781" s="246">
        <v>0</v>
      </c>
    </row>
    <row r="782" spans="1:9" ht="12.75" customHeight="1" x14ac:dyDescent="0.2">
      <c r="A782" s="193"/>
      <c r="B782" s="200" t="s">
        <v>23</v>
      </c>
      <c r="C782" s="199">
        <v>7</v>
      </c>
      <c r="D782" s="199">
        <v>9</v>
      </c>
      <c r="E782" s="198" t="s">
        <v>8</v>
      </c>
      <c r="F782" s="197" t="s">
        <v>22</v>
      </c>
      <c r="G782" s="242">
        <v>2.2000000000000002</v>
      </c>
      <c r="H782" s="242">
        <v>0</v>
      </c>
      <c r="I782" s="246">
        <v>0</v>
      </c>
    </row>
    <row r="783" spans="1:9" ht="32.25" customHeight="1" x14ac:dyDescent="0.2">
      <c r="A783" s="193"/>
      <c r="B783" s="200" t="s">
        <v>312</v>
      </c>
      <c r="C783" s="199">
        <v>7</v>
      </c>
      <c r="D783" s="199">
        <v>9</v>
      </c>
      <c r="E783" s="198" t="s">
        <v>310</v>
      </c>
      <c r="F783" s="197">
        <v>0</v>
      </c>
      <c r="G783" s="242">
        <v>100</v>
      </c>
      <c r="H783" s="242">
        <v>36.03</v>
      </c>
      <c r="I783" s="246">
        <v>0.36031999999999997</v>
      </c>
    </row>
    <row r="784" spans="1:9" ht="21.75" customHeight="1" x14ac:dyDescent="0.2">
      <c r="A784" s="193"/>
      <c r="B784" s="200" t="s">
        <v>27</v>
      </c>
      <c r="C784" s="199">
        <v>7</v>
      </c>
      <c r="D784" s="199">
        <v>9</v>
      </c>
      <c r="E784" s="198" t="s">
        <v>310</v>
      </c>
      <c r="F784" s="197" t="s">
        <v>26</v>
      </c>
      <c r="G784" s="242">
        <v>93</v>
      </c>
      <c r="H784" s="242">
        <v>36.03</v>
      </c>
      <c r="I784" s="246">
        <v>0.38744000000000001</v>
      </c>
    </row>
    <row r="785" spans="1:9" ht="21.75" customHeight="1" x14ac:dyDescent="0.2">
      <c r="A785" s="193"/>
      <c r="B785" s="200" t="s">
        <v>25</v>
      </c>
      <c r="C785" s="199">
        <v>7</v>
      </c>
      <c r="D785" s="199">
        <v>9</v>
      </c>
      <c r="E785" s="198" t="s">
        <v>310</v>
      </c>
      <c r="F785" s="197" t="s">
        <v>24</v>
      </c>
      <c r="G785" s="242">
        <v>93</v>
      </c>
      <c r="H785" s="242">
        <v>36.03</v>
      </c>
      <c r="I785" s="246">
        <v>0.38744000000000001</v>
      </c>
    </row>
    <row r="786" spans="1:9" ht="12.75" customHeight="1" x14ac:dyDescent="0.2">
      <c r="A786" s="193"/>
      <c r="B786" s="200" t="s">
        <v>23</v>
      </c>
      <c r="C786" s="199">
        <v>7</v>
      </c>
      <c r="D786" s="199">
        <v>9</v>
      </c>
      <c r="E786" s="198" t="s">
        <v>310</v>
      </c>
      <c r="F786" s="197" t="s">
        <v>22</v>
      </c>
      <c r="G786" s="242">
        <v>93</v>
      </c>
      <c r="H786" s="242">
        <v>36.03</v>
      </c>
      <c r="I786" s="246">
        <v>0.38744000000000001</v>
      </c>
    </row>
    <row r="787" spans="1:9" ht="12.75" customHeight="1" x14ac:dyDescent="0.2">
      <c r="A787" s="193"/>
      <c r="B787" s="200" t="s">
        <v>185</v>
      </c>
      <c r="C787" s="199">
        <v>7</v>
      </c>
      <c r="D787" s="199">
        <v>9</v>
      </c>
      <c r="E787" s="198" t="s">
        <v>310</v>
      </c>
      <c r="F787" s="197" t="s">
        <v>184</v>
      </c>
      <c r="G787" s="242">
        <v>7</v>
      </c>
      <c r="H787" s="242">
        <v>0</v>
      </c>
      <c r="I787" s="246">
        <v>0</v>
      </c>
    </row>
    <row r="788" spans="1:9" ht="21.75" customHeight="1" x14ac:dyDescent="0.2">
      <c r="A788" s="193"/>
      <c r="B788" s="200" t="s">
        <v>286</v>
      </c>
      <c r="C788" s="199">
        <v>7</v>
      </c>
      <c r="D788" s="199">
        <v>9</v>
      </c>
      <c r="E788" s="198" t="s">
        <v>310</v>
      </c>
      <c r="F788" s="197" t="s">
        <v>285</v>
      </c>
      <c r="G788" s="242">
        <v>7</v>
      </c>
      <c r="H788" s="242">
        <v>0</v>
      </c>
      <c r="I788" s="246">
        <v>0</v>
      </c>
    </row>
    <row r="789" spans="1:9" ht="21.75" customHeight="1" x14ac:dyDescent="0.2">
      <c r="A789" s="193"/>
      <c r="B789" s="200" t="s">
        <v>311</v>
      </c>
      <c r="C789" s="199">
        <v>7</v>
      </c>
      <c r="D789" s="199">
        <v>9</v>
      </c>
      <c r="E789" s="198" t="s">
        <v>310</v>
      </c>
      <c r="F789" s="197" t="s">
        <v>309</v>
      </c>
      <c r="G789" s="242">
        <v>7</v>
      </c>
      <c r="H789" s="242">
        <v>0</v>
      </c>
      <c r="I789" s="246">
        <v>0</v>
      </c>
    </row>
    <row r="790" spans="1:9" ht="21.75" customHeight="1" x14ac:dyDescent="0.2">
      <c r="A790" s="193"/>
      <c r="B790" s="200" t="s">
        <v>45</v>
      </c>
      <c r="C790" s="199">
        <v>7</v>
      </c>
      <c r="D790" s="199">
        <v>9</v>
      </c>
      <c r="E790" s="198" t="s">
        <v>44</v>
      </c>
      <c r="F790" s="197">
        <v>0</v>
      </c>
      <c r="G790" s="242">
        <v>137</v>
      </c>
      <c r="H790" s="242">
        <v>0</v>
      </c>
      <c r="I790" s="246">
        <v>0</v>
      </c>
    </row>
    <row r="791" spans="1:9" ht="21.75" customHeight="1" x14ac:dyDescent="0.2">
      <c r="A791" s="193"/>
      <c r="B791" s="200" t="s">
        <v>43</v>
      </c>
      <c r="C791" s="199">
        <v>7</v>
      </c>
      <c r="D791" s="199">
        <v>9</v>
      </c>
      <c r="E791" s="198" t="s">
        <v>42</v>
      </c>
      <c r="F791" s="197">
        <v>0</v>
      </c>
      <c r="G791" s="242">
        <v>137</v>
      </c>
      <c r="H791" s="242">
        <v>0</v>
      </c>
      <c r="I791" s="246">
        <v>0</v>
      </c>
    </row>
    <row r="792" spans="1:9" ht="21.75" customHeight="1" x14ac:dyDescent="0.2">
      <c r="A792" s="193"/>
      <c r="B792" s="200" t="s">
        <v>27</v>
      </c>
      <c r="C792" s="199">
        <v>7</v>
      </c>
      <c r="D792" s="199">
        <v>9</v>
      </c>
      <c r="E792" s="198" t="s">
        <v>42</v>
      </c>
      <c r="F792" s="197" t="s">
        <v>26</v>
      </c>
      <c r="G792" s="242">
        <v>137</v>
      </c>
      <c r="H792" s="242">
        <v>0</v>
      </c>
      <c r="I792" s="246">
        <v>0</v>
      </c>
    </row>
    <row r="793" spans="1:9" ht="21.75" customHeight="1" x14ac:dyDescent="0.2">
      <c r="A793" s="193"/>
      <c r="B793" s="200" t="s">
        <v>25</v>
      </c>
      <c r="C793" s="199">
        <v>7</v>
      </c>
      <c r="D793" s="199">
        <v>9</v>
      </c>
      <c r="E793" s="198" t="s">
        <v>42</v>
      </c>
      <c r="F793" s="197" t="s">
        <v>24</v>
      </c>
      <c r="G793" s="242">
        <v>137</v>
      </c>
      <c r="H793" s="242">
        <v>0</v>
      </c>
      <c r="I793" s="246">
        <v>0</v>
      </c>
    </row>
    <row r="794" spans="1:9" ht="12.75" customHeight="1" x14ac:dyDescent="0.2">
      <c r="A794" s="193"/>
      <c r="B794" s="200" t="s">
        <v>23</v>
      </c>
      <c r="C794" s="199">
        <v>7</v>
      </c>
      <c r="D794" s="199">
        <v>9</v>
      </c>
      <c r="E794" s="198" t="s">
        <v>42</v>
      </c>
      <c r="F794" s="197" t="s">
        <v>22</v>
      </c>
      <c r="G794" s="242">
        <v>137</v>
      </c>
      <c r="H794" s="242">
        <v>0</v>
      </c>
      <c r="I794" s="246">
        <v>0</v>
      </c>
    </row>
    <row r="795" spans="1:9" ht="12.75" customHeight="1" x14ac:dyDescent="0.2">
      <c r="A795" s="193"/>
      <c r="B795" s="208" t="s">
        <v>116</v>
      </c>
      <c r="C795" s="207">
        <v>8</v>
      </c>
      <c r="D795" s="207">
        <v>0</v>
      </c>
      <c r="E795" s="206">
        <v>0</v>
      </c>
      <c r="F795" s="205">
        <v>0</v>
      </c>
      <c r="G795" s="240">
        <v>75807.569000000003</v>
      </c>
      <c r="H795" s="240">
        <v>33961.68</v>
      </c>
      <c r="I795" s="244">
        <v>0.44800000000000001</v>
      </c>
    </row>
    <row r="796" spans="1:9" ht="12.75" customHeight="1" x14ac:dyDescent="0.2">
      <c r="A796" s="193"/>
      <c r="B796" s="204" t="s">
        <v>115</v>
      </c>
      <c r="C796" s="203">
        <v>8</v>
      </c>
      <c r="D796" s="203">
        <v>1</v>
      </c>
      <c r="E796" s="202">
        <v>0</v>
      </c>
      <c r="F796" s="201">
        <v>0</v>
      </c>
      <c r="G796" s="241">
        <v>49562.826000000001</v>
      </c>
      <c r="H796" s="241">
        <v>21223.35</v>
      </c>
      <c r="I796" s="245">
        <v>0.42820999999999998</v>
      </c>
    </row>
    <row r="797" spans="1:9" ht="21.75" customHeight="1" x14ac:dyDescent="0.2">
      <c r="A797" s="193"/>
      <c r="B797" s="200" t="s">
        <v>58</v>
      </c>
      <c r="C797" s="199">
        <v>8</v>
      </c>
      <c r="D797" s="199">
        <v>1</v>
      </c>
      <c r="E797" s="198" t="s">
        <v>57</v>
      </c>
      <c r="F797" s="197">
        <v>0</v>
      </c>
      <c r="G797" s="242">
        <v>6983.2</v>
      </c>
      <c r="H797" s="242">
        <v>2659.45</v>
      </c>
      <c r="I797" s="246">
        <v>0.38084000000000001</v>
      </c>
    </row>
    <row r="798" spans="1:9" ht="32.25" customHeight="1" x14ac:dyDescent="0.2">
      <c r="A798" s="193"/>
      <c r="B798" s="200" t="s">
        <v>101</v>
      </c>
      <c r="C798" s="199">
        <v>8</v>
      </c>
      <c r="D798" s="199">
        <v>1</v>
      </c>
      <c r="E798" s="198" t="s">
        <v>100</v>
      </c>
      <c r="F798" s="197">
        <v>0</v>
      </c>
      <c r="G798" s="242">
        <v>6983.2</v>
      </c>
      <c r="H798" s="242">
        <v>2659.45</v>
      </c>
      <c r="I798" s="246">
        <v>0.38084000000000001</v>
      </c>
    </row>
    <row r="799" spans="1:9" ht="21.75" customHeight="1" x14ac:dyDescent="0.2">
      <c r="A799" s="193"/>
      <c r="B799" s="200" t="s">
        <v>114</v>
      </c>
      <c r="C799" s="199">
        <v>8</v>
      </c>
      <c r="D799" s="199">
        <v>1</v>
      </c>
      <c r="E799" s="198" t="s">
        <v>113</v>
      </c>
      <c r="F799" s="197">
        <v>0</v>
      </c>
      <c r="G799" s="242">
        <v>4600.1499999999996</v>
      </c>
      <c r="H799" s="242">
        <v>1602.4</v>
      </c>
      <c r="I799" s="246">
        <v>0.34833999999999998</v>
      </c>
    </row>
    <row r="800" spans="1:9" ht="21.75" customHeight="1" x14ac:dyDescent="0.2">
      <c r="A800" s="193"/>
      <c r="B800" s="200" t="s">
        <v>78</v>
      </c>
      <c r="C800" s="199">
        <v>8</v>
      </c>
      <c r="D800" s="199">
        <v>1</v>
      </c>
      <c r="E800" s="198" t="s">
        <v>113</v>
      </c>
      <c r="F800" s="197" t="s">
        <v>77</v>
      </c>
      <c r="G800" s="242">
        <v>4600.1499999999996</v>
      </c>
      <c r="H800" s="242">
        <v>1602.4</v>
      </c>
      <c r="I800" s="246">
        <v>0.34833999999999998</v>
      </c>
    </row>
    <row r="801" spans="1:9" ht="12.75" customHeight="1" x14ac:dyDescent="0.2">
      <c r="A801" s="193"/>
      <c r="B801" s="200" t="s">
        <v>76</v>
      </c>
      <c r="C801" s="199">
        <v>8</v>
      </c>
      <c r="D801" s="199">
        <v>1</v>
      </c>
      <c r="E801" s="198" t="s">
        <v>113</v>
      </c>
      <c r="F801" s="197" t="s">
        <v>75</v>
      </c>
      <c r="G801" s="242">
        <v>4600.1499999999996</v>
      </c>
      <c r="H801" s="242">
        <v>1602.4</v>
      </c>
      <c r="I801" s="246">
        <v>0.34833999999999998</v>
      </c>
    </row>
    <row r="802" spans="1:9" ht="42.75" customHeight="1" x14ac:dyDescent="0.2">
      <c r="A802" s="193"/>
      <c r="B802" s="200" t="s">
        <v>74</v>
      </c>
      <c r="C802" s="199">
        <v>8</v>
      </c>
      <c r="D802" s="199">
        <v>1</v>
      </c>
      <c r="E802" s="198" t="s">
        <v>113</v>
      </c>
      <c r="F802" s="197" t="s">
        <v>72</v>
      </c>
      <c r="G802" s="242">
        <v>4600.1499999999996</v>
      </c>
      <c r="H802" s="242">
        <v>1602.4</v>
      </c>
      <c r="I802" s="246">
        <v>0.34833999999999998</v>
      </c>
    </row>
    <row r="803" spans="1:9" ht="21.75" customHeight="1" x14ac:dyDescent="0.2">
      <c r="A803" s="193"/>
      <c r="B803" s="200" t="s">
        <v>60</v>
      </c>
      <c r="C803" s="199">
        <v>8</v>
      </c>
      <c r="D803" s="199">
        <v>1</v>
      </c>
      <c r="E803" s="198" t="s">
        <v>112</v>
      </c>
      <c r="F803" s="197">
        <v>0</v>
      </c>
      <c r="G803" s="242">
        <v>271.36</v>
      </c>
      <c r="H803" s="242">
        <v>271.35000000000002</v>
      </c>
      <c r="I803" s="246">
        <v>0.99997000000000003</v>
      </c>
    </row>
    <row r="804" spans="1:9" ht="21.75" customHeight="1" x14ac:dyDescent="0.2">
      <c r="A804" s="193"/>
      <c r="B804" s="200" t="s">
        <v>78</v>
      </c>
      <c r="C804" s="199">
        <v>8</v>
      </c>
      <c r="D804" s="199">
        <v>1</v>
      </c>
      <c r="E804" s="198" t="s">
        <v>112</v>
      </c>
      <c r="F804" s="197" t="s">
        <v>77</v>
      </c>
      <c r="G804" s="242">
        <v>271.36</v>
      </c>
      <c r="H804" s="242">
        <v>271.35000000000002</v>
      </c>
      <c r="I804" s="246">
        <v>0.99997000000000003</v>
      </c>
    </row>
    <row r="805" spans="1:9" ht="12.75" customHeight="1" x14ac:dyDescent="0.2">
      <c r="A805" s="193"/>
      <c r="B805" s="200" t="s">
        <v>76</v>
      </c>
      <c r="C805" s="199">
        <v>8</v>
      </c>
      <c r="D805" s="199">
        <v>1</v>
      </c>
      <c r="E805" s="198" t="s">
        <v>112</v>
      </c>
      <c r="F805" s="197" t="s">
        <v>75</v>
      </c>
      <c r="G805" s="242">
        <v>271.36</v>
      </c>
      <c r="H805" s="242">
        <v>271.35000000000002</v>
      </c>
      <c r="I805" s="246">
        <v>0.99997000000000003</v>
      </c>
    </row>
    <row r="806" spans="1:9" ht="42.75" customHeight="1" x14ac:dyDescent="0.2">
      <c r="A806" s="193"/>
      <c r="B806" s="200" t="s">
        <v>74</v>
      </c>
      <c r="C806" s="199">
        <v>8</v>
      </c>
      <c r="D806" s="199">
        <v>1</v>
      </c>
      <c r="E806" s="198" t="s">
        <v>112</v>
      </c>
      <c r="F806" s="197" t="s">
        <v>72</v>
      </c>
      <c r="G806" s="242">
        <v>271.36</v>
      </c>
      <c r="H806" s="242">
        <v>271.35000000000002</v>
      </c>
      <c r="I806" s="246">
        <v>0.99997000000000003</v>
      </c>
    </row>
    <row r="807" spans="1:9" ht="21.75" customHeight="1" x14ac:dyDescent="0.2">
      <c r="A807" s="193"/>
      <c r="B807" s="200" t="s">
        <v>111</v>
      </c>
      <c r="C807" s="199">
        <v>8</v>
      </c>
      <c r="D807" s="199">
        <v>1</v>
      </c>
      <c r="E807" s="198" t="s">
        <v>110</v>
      </c>
      <c r="F807" s="197">
        <v>0</v>
      </c>
      <c r="G807" s="242">
        <v>2043.36</v>
      </c>
      <c r="H807" s="242">
        <v>785.7</v>
      </c>
      <c r="I807" s="246">
        <v>0.38451000000000002</v>
      </c>
    </row>
    <row r="808" spans="1:9" ht="21.75" customHeight="1" x14ac:dyDescent="0.2">
      <c r="A808" s="193"/>
      <c r="B808" s="200" t="s">
        <v>78</v>
      </c>
      <c r="C808" s="199">
        <v>8</v>
      </c>
      <c r="D808" s="199">
        <v>1</v>
      </c>
      <c r="E808" s="198" t="s">
        <v>110</v>
      </c>
      <c r="F808" s="197" t="s">
        <v>77</v>
      </c>
      <c r="G808" s="242">
        <v>2043.36</v>
      </c>
      <c r="H808" s="242">
        <v>785.7</v>
      </c>
      <c r="I808" s="246">
        <v>0.38451000000000002</v>
      </c>
    </row>
    <row r="809" spans="1:9" ht="12.75" customHeight="1" x14ac:dyDescent="0.2">
      <c r="A809" s="193"/>
      <c r="B809" s="200" t="s">
        <v>76</v>
      </c>
      <c r="C809" s="199">
        <v>8</v>
      </c>
      <c r="D809" s="199">
        <v>1</v>
      </c>
      <c r="E809" s="198" t="s">
        <v>110</v>
      </c>
      <c r="F809" s="197" t="s">
        <v>75</v>
      </c>
      <c r="G809" s="242">
        <v>2043.36</v>
      </c>
      <c r="H809" s="242">
        <v>785.7</v>
      </c>
      <c r="I809" s="246">
        <v>0.38451000000000002</v>
      </c>
    </row>
    <row r="810" spans="1:9" ht="42.75" customHeight="1" x14ac:dyDescent="0.2">
      <c r="A810" s="193"/>
      <c r="B810" s="200" t="s">
        <v>74</v>
      </c>
      <c r="C810" s="199">
        <v>8</v>
      </c>
      <c r="D810" s="199">
        <v>1</v>
      </c>
      <c r="E810" s="198" t="s">
        <v>110</v>
      </c>
      <c r="F810" s="197" t="s">
        <v>72</v>
      </c>
      <c r="G810" s="242">
        <v>2043.36</v>
      </c>
      <c r="H810" s="242">
        <v>785.7</v>
      </c>
      <c r="I810" s="246">
        <v>0.38451000000000002</v>
      </c>
    </row>
    <row r="811" spans="1:9" ht="32.25" customHeight="1" x14ac:dyDescent="0.2">
      <c r="A811" s="193"/>
      <c r="B811" s="200" t="s">
        <v>109</v>
      </c>
      <c r="C811" s="199">
        <v>8</v>
      </c>
      <c r="D811" s="199">
        <v>1</v>
      </c>
      <c r="E811" s="198" t="s">
        <v>108</v>
      </c>
      <c r="F811" s="197">
        <v>0</v>
      </c>
      <c r="G811" s="242">
        <v>68.33</v>
      </c>
      <c r="H811" s="242">
        <v>0</v>
      </c>
      <c r="I811" s="246">
        <v>0</v>
      </c>
    </row>
    <row r="812" spans="1:9" ht="21.75" customHeight="1" x14ac:dyDescent="0.2">
      <c r="A812" s="193"/>
      <c r="B812" s="200" t="s">
        <v>78</v>
      </c>
      <c r="C812" s="199">
        <v>8</v>
      </c>
      <c r="D812" s="199">
        <v>1</v>
      </c>
      <c r="E812" s="198" t="s">
        <v>108</v>
      </c>
      <c r="F812" s="197" t="s">
        <v>77</v>
      </c>
      <c r="G812" s="242">
        <v>68.33</v>
      </c>
      <c r="H812" s="242">
        <v>0</v>
      </c>
      <c r="I812" s="246">
        <v>0</v>
      </c>
    </row>
    <row r="813" spans="1:9" ht="12.75" customHeight="1" x14ac:dyDescent="0.2">
      <c r="A813" s="193"/>
      <c r="B813" s="200" t="s">
        <v>76</v>
      </c>
      <c r="C813" s="199">
        <v>8</v>
      </c>
      <c r="D813" s="199">
        <v>1</v>
      </c>
      <c r="E813" s="198" t="s">
        <v>108</v>
      </c>
      <c r="F813" s="197" t="s">
        <v>75</v>
      </c>
      <c r="G813" s="242">
        <v>68.33</v>
      </c>
      <c r="H813" s="242">
        <v>0</v>
      </c>
      <c r="I813" s="246">
        <v>0</v>
      </c>
    </row>
    <row r="814" spans="1:9" ht="42.75" customHeight="1" x14ac:dyDescent="0.2">
      <c r="A814" s="193"/>
      <c r="B814" s="200" t="s">
        <v>74</v>
      </c>
      <c r="C814" s="199">
        <v>8</v>
      </c>
      <c r="D814" s="199">
        <v>1</v>
      </c>
      <c r="E814" s="198" t="s">
        <v>108</v>
      </c>
      <c r="F814" s="197" t="s">
        <v>72</v>
      </c>
      <c r="G814" s="242">
        <v>68.33</v>
      </c>
      <c r="H814" s="242">
        <v>0</v>
      </c>
      <c r="I814" s="246">
        <v>0</v>
      </c>
    </row>
    <row r="815" spans="1:9" ht="21.75" customHeight="1" x14ac:dyDescent="0.2">
      <c r="A815" s="193"/>
      <c r="B815" s="200" t="s">
        <v>58</v>
      </c>
      <c r="C815" s="199">
        <v>8</v>
      </c>
      <c r="D815" s="199">
        <v>1</v>
      </c>
      <c r="E815" s="198" t="s">
        <v>57</v>
      </c>
      <c r="F815" s="197">
        <v>0</v>
      </c>
      <c r="G815" s="242">
        <v>26814.37</v>
      </c>
      <c r="H815" s="242">
        <v>10892.33</v>
      </c>
      <c r="I815" s="246">
        <v>0.40621000000000002</v>
      </c>
    </row>
    <row r="816" spans="1:9" ht="32.25" customHeight="1" x14ac:dyDescent="0.2">
      <c r="A816" s="193"/>
      <c r="B816" s="200" t="s">
        <v>101</v>
      </c>
      <c r="C816" s="199">
        <v>8</v>
      </c>
      <c r="D816" s="199">
        <v>1</v>
      </c>
      <c r="E816" s="198" t="s">
        <v>100</v>
      </c>
      <c r="F816" s="197">
        <v>0</v>
      </c>
      <c r="G816" s="242">
        <v>26814.37</v>
      </c>
      <c r="H816" s="242">
        <v>10892.33</v>
      </c>
      <c r="I816" s="246">
        <v>0.40621000000000002</v>
      </c>
    </row>
    <row r="817" spans="1:9" ht="21.75" customHeight="1" x14ac:dyDescent="0.2">
      <c r="A817" s="193"/>
      <c r="B817" s="200" t="s">
        <v>107</v>
      </c>
      <c r="C817" s="199">
        <v>8</v>
      </c>
      <c r="D817" s="199">
        <v>1</v>
      </c>
      <c r="E817" s="198" t="s">
        <v>106</v>
      </c>
      <c r="F817" s="197">
        <v>0</v>
      </c>
      <c r="G817" s="242">
        <v>23036.44</v>
      </c>
      <c r="H817" s="242">
        <v>9035.4500000000007</v>
      </c>
      <c r="I817" s="246">
        <v>0.39222000000000001</v>
      </c>
    </row>
    <row r="818" spans="1:9" ht="21.75" customHeight="1" x14ac:dyDescent="0.2">
      <c r="A818" s="193"/>
      <c r="B818" s="200" t="s">
        <v>78</v>
      </c>
      <c r="C818" s="199">
        <v>8</v>
      </c>
      <c r="D818" s="199">
        <v>1</v>
      </c>
      <c r="E818" s="198" t="s">
        <v>106</v>
      </c>
      <c r="F818" s="197" t="s">
        <v>77</v>
      </c>
      <c r="G818" s="242">
        <v>23036.44</v>
      </c>
      <c r="H818" s="242">
        <v>9035.4500000000007</v>
      </c>
      <c r="I818" s="246">
        <v>0.39222000000000001</v>
      </c>
    </row>
    <row r="819" spans="1:9" ht="12.75" customHeight="1" x14ac:dyDescent="0.2">
      <c r="A819" s="193"/>
      <c r="B819" s="200" t="s">
        <v>76</v>
      </c>
      <c r="C819" s="199">
        <v>8</v>
      </c>
      <c r="D819" s="199">
        <v>1</v>
      </c>
      <c r="E819" s="198" t="s">
        <v>106</v>
      </c>
      <c r="F819" s="197" t="s">
        <v>75</v>
      </c>
      <c r="G819" s="242">
        <v>23036.44</v>
      </c>
      <c r="H819" s="242">
        <v>9035.4500000000007</v>
      </c>
      <c r="I819" s="246">
        <v>0.39222000000000001</v>
      </c>
    </row>
    <row r="820" spans="1:9" ht="42.75" customHeight="1" x14ac:dyDescent="0.2">
      <c r="A820" s="193"/>
      <c r="B820" s="200" t="s">
        <v>74</v>
      </c>
      <c r="C820" s="199">
        <v>8</v>
      </c>
      <c r="D820" s="199">
        <v>1</v>
      </c>
      <c r="E820" s="198" t="s">
        <v>106</v>
      </c>
      <c r="F820" s="197" t="s">
        <v>72</v>
      </c>
      <c r="G820" s="242">
        <v>23036.44</v>
      </c>
      <c r="H820" s="242">
        <v>9035.4500000000007</v>
      </c>
      <c r="I820" s="246">
        <v>0.39222000000000001</v>
      </c>
    </row>
    <row r="821" spans="1:9" ht="21.75" customHeight="1" x14ac:dyDescent="0.2">
      <c r="A821" s="193"/>
      <c r="B821" s="200" t="s">
        <v>105</v>
      </c>
      <c r="C821" s="199">
        <v>8</v>
      </c>
      <c r="D821" s="199">
        <v>1</v>
      </c>
      <c r="E821" s="198" t="s">
        <v>104</v>
      </c>
      <c r="F821" s="197">
        <v>0</v>
      </c>
      <c r="G821" s="242">
        <v>3618.51</v>
      </c>
      <c r="H821" s="242">
        <v>1856.88</v>
      </c>
      <c r="I821" s="246">
        <v>0.51315999999999995</v>
      </c>
    </row>
    <row r="822" spans="1:9" ht="21.75" customHeight="1" x14ac:dyDescent="0.2">
      <c r="A822" s="193"/>
      <c r="B822" s="200" t="s">
        <v>78</v>
      </c>
      <c r="C822" s="199">
        <v>8</v>
      </c>
      <c r="D822" s="199">
        <v>1</v>
      </c>
      <c r="E822" s="198" t="s">
        <v>104</v>
      </c>
      <c r="F822" s="197" t="s">
        <v>77</v>
      </c>
      <c r="G822" s="242">
        <v>3618.51</v>
      </c>
      <c r="H822" s="242">
        <v>1856.88</v>
      </c>
      <c r="I822" s="246">
        <v>0.51315999999999995</v>
      </c>
    </row>
    <row r="823" spans="1:9" ht="12.75" customHeight="1" x14ac:dyDescent="0.2">
      <c r="A823" s="193"/>
      <c r="B823" s="200" t="s">
        <v>76</v>
      </c>
      <c r="C823" s="199">
        <v>8</v>
      </c>
      <c r="D823" s="199">
        <v>1</v>
      </c>
      <c r="E823" s="198" t="s">
        <v>104</v>
      </c>
      <c r="F823" s="197" t="s">
        <v>75</v>
      </c>
      <c r="G823" s="242">
        <v>3618.51</v>
      </c>
      <c r="H823" s="242">
        <v>1856.88</v>
      </c>
      <c r="I823" s="246">
        <v>0.51315999999999995</v>
      </c>
    </row>
    <row r="824" spans="1:9" ht="42.75" customHeight="1" x14ac:dyDescent="0.2">
      <c r="A824" s="193"/>
      <c r="B824" s="200" t="s">
        <v>74</v>
      </c>
      <c r="C824" s="199">
        <v>8</v>
      </c>
      <c r="D824" s="199">
        <v>1</v>
      </c>
      <c r="E824" s="198" t="s">
        <v>104</v>
      </c>
      <c r="F824" s="197" t="s">
        <v>72</v>
      </c>
      <c r="G824" s="242">
        <v>3618.51</v>
      </c>
      <c r="H824" s="242">
        <v>1856.88</v>
      </c>
      <c r="I824" s="246">
        <v>0.51315999999999995</v>
      </c>
    </row>
    <row r="825" spans="1:9" ht="32.25" customHeight="1" x14ac:dyDescent="0.2">
      <c r="A825" s="193"/>
      <c r="B825" s="200" t="s">
        <v>103</v>
      </c>
      <c r="C825" s="199">
        <v>8</v>
      </c>
      <c r="D825" s="199">
        <v>1</v>
      </c>
      <c r="E825" s="198" t="s">
        <v>102</v>
      </c>
      <c r="F825" s="197">
        <v>0</v>
      </c>
      <c r="G825" s="242">
        <v>159.41999999999999</v>
      </c>
      <c r="H825" s="242">
        <v>0</v>
      </c>
      <c r="I825" s="246">
        <v>0</v>
      </c>
    </row>
    <row r="826" spans="1:9" ht="21.75" customHeight="1" x14ac:dyDescent="0.2">
      <c r="A826" s="193"/>
      <c r="B826" s="200" t="s">
        <v>78</v>
      </c>
      <c r="C826" s="199">
        <v>8</v>
      </c>
      <c r="D826" s="199">
        <v>1</v>
      </c>
      <c r="E826" s="198" t="s">
        <v>102</v>
      </c>
      <c r="F826" s="197" t="s">
        <v>77</v>
      </c>
      <c r="G826" s="242">
        <v>159.41999999999999</v>
      </c>
      <c r="H826" s="242">
        <v>0</v>
      </c>
      <c r="I826" s="246">
        <v>0</v>
      </c>
    </row>
    <row r="827" spans="1:9" ht="12.75" customHeight="1" x14ac:dyDescent="0.2">
      <c r="A827" s="193"/>
      <c r="B827" s="200" t="s">
        <v>76</v>
      </c>
      <c r="C827" s="199">
        <v>8</v>
      </c>
      <c r="D827" s="199">
        <v>1</v>
      </c>
      <c r="E827" s="198" t="s">
        <v>102</v>
      </c>
      <c r="F827" s="197" t="s">
        <v>75</v>
      </c>
      <c r="G827" s="242">
        <v>159.41999999999999</v>
      </c>
      <c r="H827" s="242">
        <v>0</v>
      </c>
      <c r="I827" s="246">
        <v>0</v>
      </c>
    </row>
    <row r="828" spans="1:9" ht="42.75" customHeight="1" x14ac:dyDescent="0.2">
      <c r="A828" s="193"/>
      <c r="B828" s="200" t="s">
        <v>74</v>
      </c>
      <c r="C828" s="199">
        <v>8</v>
      </c>
      <c r="D828" s="199">
        <v>1</v>
      </c>
      <c r="E828" s="198" t="s">
        <v>102</v>
      </c>
      <c r="F828" s="197" t="s">
        <v>72</v>
      </c>
      <c r="G828" s="242">
        <v>159.41999999999999</v>
      </c>
      <c r="H828" s="242">
        <v>0</v>
      </c>
      <c r="I828" s="246">
        <v>0</v>
      </c>
    </row>
    <row r="829" spans="1:9" ht="21.75" customHeight="1" x14ac:dyDescent="0.2">
      <c r="A829" s="193"/>
      <c r="B829" s="200" t="s">
        <v>58</v>
      </c>
      <c r="C829" s="199">
        <v>8</v>
      </c>
      <c r="D829" s="199">
        <v>1</v>
      </c>
      <c r="E829" s="198" t="s">
        <v>57</v>
      </c>
      <c r="F829" s="197">
        <v>0</v>
      </c>
      <c r="G829" s="242">
        <v>50</v>
      </c>
      <c r="H829" s="242">
        <v>0</v>
      </c>
      <c r="I829" s="246">
        <v>0</v>
      </c>
    </row>
    <row r="830" spans="1:9" ht="32.25" customHeight="1" x14ac:dyDescent="0.2">
      <c r="A830" s="193"/>
      <c r="B830" s="200" t="s">
        <v>101</v>
      </c>
      <c r="C830" s="199">
        <v>8</v>
      </c>
      <c r="D830" s="199">
        <v>1</v>
      </c>
      <c r="E830" s="198" t="s">
        <v>100</v>
      </c>
      <c r="F830" s="197">
        <v>0</v>
      </c>
      <c r="G830" s="242">
        <v>50</v>
      </c>
      <c r="H830" s="242">
        <v>0</v>
      </c>
      <c r="I830" s="246">
        <v>0</v>
      </c>
    </row>
    <row r="831" spans="1:9" ht="21.75" customHeight="1" x14ac:dyDescent="0.2">
      <c r="A831" s="193"/>
      <c r="B831" s="200" t="s">
        <v>99</v>
      </c>
      <c r="C831" s="199">
        <v>8</v>
      </c>
      <c r="D831" s="199">
        <v>1</v>
      </c>
      <c r="E831" s="198" t="s">
        <v>98</v>
      </c>
      <c r="F831" s="197">
        <v>0</v>
      </c>
      <c r="G831" s="242">
        <v>50</v>
      </c>
      <c r="H831" s="242">
        <v>0</v>
      </c>
      <c r="I831" s="246">
        <v>0</v>
      </c>
    </row>
    <row r="832" spans="1:9" ht="21.75" customHeight="1" x14ac:dyDescent="0.2">
      <c r="A832" s="193"/>
      <c r="B832" s="200" t="s">
        <v>78</v>
      </c>
      <c r="C832" s="199">
        <v>8</v>
      </c>
      <c r="D832" s="199">
        <v>1</v>
      </c>
      <c r="E832" s="198" t="s">
        <v>98</v>
      </c>
      <c r="F832" s="197" t="s">
        <v>77</v>
      </c>
      <c r="G832" s="242">
        <v>50</v>
      </c>
      <c r="H832" s="242">
        <v>0</v>
      </c>
      <c r="I832" s="246">
        <v>0</v>
      </c>
    </row>
    <row r="833" spans="1:9" ht="12.75" customHeight="1" x14ac:dyDescent="0.2">
      <c r="A833" s="193"/>
      <c r="B833" s="200" t="s">
        <v>76</v>
      </c>
      <c r="C833" s="199">
        <v>8</v>
      </c>
      <c r="D833" s="199">
        <v>1</v>
      </c>
      <c r="E833" s="198" t="s">
        <v>98</v>
      </c>
      <c r="F833" s="197" t="s">
        <v>75</v>
      </c>
      <c r="G833" s="242">
        <v>50</v>
      </c>
      <c r="H833" s="242">
        <v>0</v>
      </c>
      <c r="I833" s="246">
        <v>0</v>
      </c>
    </row>
    <row r="834" spans="1:9" ht="12.75" customHeight="1" x14ac:dyDescent="0.2">
      <c r="A834" s="193"/>
      <c r="B834" s="200" t="s">
        <v>88</v>
      </c>
      <c r="C834" s="199">
        <v>8</v>
      </c>
      <c r="D834" s="199">
        <v>1</v>
      </c>
      <c r="E834" s="198" t="s">
        <v>98</v>
      </c>
      <c r="F834" s="197" t="s">
        <v>86</v>
      </c>
      <c r="G834" s="242">
        <v>50</v>
      </c>
      <c r="H834" s="242">
        <v>0</v>
      </c>
      <c r="I834" s="246">
        <v>0</v>
      </c>
    </row>
    <row r="835" spans="1:9" ht="21.75" customHeight="1" x14ac:dyDescent="0.2">
      <c r="A835" s="193"/>
      <c r="B835" s="200" t="s">
        <v>58</v>
      </c>
      <c r="C835" s="199">
        <v>8</v>
      </c>
      <c r="D835" s="199">
        <v>1</v>
      </c>
      <c r="E835" s="198" t="s">
        <v>57</v>
      </c>
      <c r="F835" s="197">
        <v>0</v>
      </c>
      <c r="G835" s="242">
        <v>50.505000000000003</v>
      </c>
      <c r="H835" s="242">
        <v>50.51</v>
      </c>
      <c r="I835" s="246">
        <v>1</v>
      </c>
    </row>
    <row r="836" spans="1:9" ht="32.25" customHeight="1" x14ac:dyDescent="0.2">
      <c r="A836" s="193"/>
      <c r="B836" s="200" t="s">
        <v>101</v>
      </c>
      <c r="C836" s="199">
        <v>8</v>
      </c>
      <c r="D836" s="199">
        <v>1</v>
      </c>
      <c r="E836" s="198" t="s">
        <v>100</v>
      </c>
      <c r="F836" s="197">
        <v>0</v>
      </c>
      <c r="G836" s="242">
        <v>50.505000000000003</v>
      </c>
      <c r="H836" s="242">
        <v>50.51</v>
      </c>
      <c r="I836" s="246">
        <v>1</v>
      </c>
    </row>
    <row r="837" spans="1:9" ht="12.75" customHeight="1" x14ac:dyDescent="0.2">
      <c r="A837" s="193"/>
      <c r="B837" s="200" t="s">
        <v>89</v>
      </c>
      <c r="C837" s="199">
        <v>8</v>
      </c>
      <c r="D837" s="199">
        <v>1</v>
      </c>
      <c r="E837" s="198" t="s">
        <v>744</v>
      </c>
      <c r="F837" s="197">
        <v>0</v>
      </c>
      <c r="G837" s="242">
        <v>50.505000000000003</v>
      </c>
      <c r="H837" s="242">
        <v>50.51</v>
      </c>
      <c r="I837" s="246">
        <v>1</v>
      </c>
    </row>
    <row r="838" spans="1:9" ht="21.75" customHeight="1" x14ac:dyDescent="0.2">
      <c r="A838" s="193"/>
      <c r="B838" s="200" t="s">
        <v>78</v>
      </c>
      <c r="C838" s="199">
        <v>8</v>
      </c>
      <c r="D838" s="199">
        <v>1</v>
      </c>
      <c r="E838" s="198" t="s">
        <v>744</v>
      </c>
      <c r="F838" s="197" t="s">
        <v>77</v>
      </c>
      <c r="G838" s="242">
        <v>50.505000000000003</v>
      </c>
      <c r="H838" s="242">
        <v>50.51</v>
      </c>
      <c r="I838" s="246">
        <v>1</v>
      </c>
    </row>
    <row r="839" spans="1:9" ht="12.75" customHeight="1" x14ac:dyDescent="0.2">
      <c r="A839" s="193"/>
      <c r="B839" s="200" t="s">
        <v>76</v>
      </c>
      <c r="C839" s="199">
        <v>8</v>
      </c>
      <c r="D839" s="199">
        <v>1</v>
      </c>
      <c r="E839" s="198" t="s">
        <v>744</v>
      </c>
      <c r="F839" s="197" t="s">
        <v>75</v>
      </c>
      <c r="G839" s="242">
        <v>50.505000000000003</v>
      </c>
      <c r="H839" s="242">
        <v>50.51</v>
      </c>
      <c r="I839" s="246">
        <v>1</v>
      </c>
    </row>
    <row r="840" spans="1:9" ht="12.75" customHeight="1" x14ac:dyDescent="0.2">
      <c r="A840" s="193"/>
      <c r="B840" s="200" t="s">
        <v>88</v>
      </c>
      <c r="C840" s="199">
        <v>8</v>
      </c>
      <c r="D840" s="199">
        <v>1</v>
      </c>
      <c r="E840" s="198" t="s">
        <v>744</v>
      </c>
      <c r="F840" s="197" t="s">
        <v>86</v>
      </c>
      <c r="G840" s="242">
        <v>50.505000000000003</v>
      </c>
      <c r="H840" s="242">
        <v>50.51</v>
      </c>
      <c r="I840" s="246">
        <v>1</v>
      </c>
    </row>
    <row r="841" spans="1:9" ht="21.75" customHeight="1" x14ac:dyDescent="0.2">
      <c r="A841" s="193"/>
      <c r="B841" s="200" t="s">
        <v>58</v>
      </c>
      <c r="C841" s="199">
        <v>8</v>
      </c>
      <c r="D841" s="199">
        <v>1</v>
      </c>
      <c r="E841" s="198" t="s">
        <v>57</v>
      </c>
      <c r="F841" s="197">
        <v>0</v>
      </c>
      <c r="G841" s="242">
        <v>678.21</v>
      </c>
      <c r="H841" s="242">
        <v>383.49</v>
      </c>
      <c r="I841" s="246">
        <v>0.56544000000000005</v>
      </c>
    </row>
    <row r="842" spans="1:9" ht="21.75" customHeight="1" x14ac:dyDescent="0.2">
      <c r="A842" s="193"/>
      <c r="B842" s="200" t="s">
        <v>91</v>
      </c>
      <c r="C842" s="199">
        <v>8</v>
      </c>
      <c r="D842" s="199">
        <v>1</v>
      </c>
      <c r="E842" s="198" t="s">
        <v>90</v>
      </c>
      <c r="F842" s="197">
        <v>0</v>
      </c>
      <c r="G842" s="242">
        <v>678.21</v>
      </c>
      <c r="H842" s="242">
        <v>383.49</v>
      </c>
      <c r="I842" s="246">
        <v>0.56544000000000005</v>
      </c>
    </row>
    <row r="843" spans="1:9" ht="21.75" customHeight="1" x14ac:dyDescent="0.2">
      <c r="A843" s="193"/>
      <c r="B843" s="200" t="s">
        <v>97</v>
      </c>
      <c r="C843" s="199">
        <v>8</v>
      </c>
      <c r="D843" s="199">
        <v>1</v>
      </c>
      <c r="E843" s="198" t="s">
        <v>96</v>
      </c>
      <c r="F843" s="197">
        <v>0</v>
      </c>
      <c r="G843" s="242">
        <v>466.32</v>
      </c>
      <c r="H843" s="242">
        <v>171.62</v>
      </c>
      <c r="I843" s="246">
        <v>0.36802000000000001</v>
      </c>
    </row>
    <row r="844" spans="1:9" ht="21.75" customHeight="1" x14ac:dyDescent="0.2">
      <c r="A844" s="193"/>
      <c r="B844" s="200" t="s">
        <v>78</v>
      </c>
      <c r="C844" s="199">
        <v>8</v>
      </c>
      <c r="D844" s="199">
        <v>1</v>
      </c>
      <c r="E844" s="198" t="s">
        <v>96</v>
      </c>
      <c r="F844" s="197" t="s">
        <v>77</v>
      </c>
      <c r="G844" s="242">
        <v>466.32</v>
      </c>
      <c r="H844" s="242">
        <v>171.62</v>
      </c>
      <c r="I844" s="246">
        <v>0.36802000000000001</v>
      </c>
    </row>
    <row r="845" spans="1:9" ht="12.75" customHeight="1" x14ac:dyDescent="0.2">
      <c r="A845" s="193"/>
      <c r="B845" s="200" t="s">
        <v>76</v>
      </c>
      <c r="C845" s="199">
        <v>8</v>
      </c>
      <c r="D845" s="199">
        <v>1</v>
      </c>
      <c r="E845" s="198" t="s">
        <v>96</v>
      </c>
      <c r="F845" s="197" t="s">
        <v>75</v>
      </c>
      <c r="G845" s="242">
        <v>466.32</v>
      </c>
      <c r="H845" s="242">
        <v>171.62</v>
      </c>
      <c r="I845" s="246">
        <v>0.36802000000000001</v>
      </c>
    </row>
    <row r="846" spans="1:9" ht="42.75" customHeight="1" x14ac:dyDescent="0.2">
      <c r="A846" s="193"/>
      <c r="B846" s="200" t="s">
        <v>74</v>
      </c>
      <c r="C846" s="199">
        <v>8</v>
      </c>
      <c r="D846" s="199">
        <v>1</v>
      </c>
      <c r="E846" s="198" t="s">
        <v>96</v>
      </c>
      <c r="F846" s="197" t="s">
        <v>72</v>
      </c>
      <c r="G846" s="242">
        <v>466.32</v>
      </c>
      <c r="H846" s="242">
        <v>171.62</v>
      </c>
      <c r="I846" s="246">
        <v>0.36802000000000001</v>
      </c>
    </row>
    <row r="847" spans="1:9" ht="21.75" customHeight="1" x14ac:dyDescent="0.2">
      <c r="A847" s="193"/>
      <c r="B847" s="200" t="s">
        <v>60</v>
      </c>
      <c r="C847" s="199">
        <v>8</v>
      </c>
      <c r="D847" s="199">
        <v>1</v>
      </c>
      <c r="E847" s="198" t="s">
        <v>95</v>
      </c>
      <c r="F847" s="197">
        <v>0</v>
      </c>
      <c r="G847" s="242">
        <v>211.89</v>
      </c>
      <c r="H847" s="242">
        <v>211.87</v>
      </c>
      <c r="I847" s="246">
        <v>0.99990999999999997</v>
      </c>
    </row>
    <row r="848" spans="1:9" ht="21.75" customHeight="1" x14ac:dyDescent="0.2">
      <c r="A848" s="193"/>
      <c r="B848" s="200" t="s">
        <v>78</v>
      </c>
      <c r="C848" s="199">
        <v>8</v>
      </c>
      <c r="D848" s="199">
        <v>1</v>
      </c>
      <c r="E848" s="198" t="s">
        <v>95</v>
      </c>
      <c r="F848" s="197" t="s">
        <v>77</v>
      </c>
      <c r="G848" s="242">
        <v>211.89</v>
      </c>
      <c r="H848" s="242">
        <v>211.87</v>
      </c>
      <c r="I848" s="246">
        <v>0.99990999999999997</v>
      </c>
    </row>
    <row r="849" spans="1:9" ht="12.75" customHeight="1" x14ac:dyDescent="0.2">
      <c r="A849" s="193"/>
      <c r="B849" s="200" t="s">
        <v>76</v>
      </c>
      <c r="C849" s="199">
        <v>8</v>
      </c>
      <c r="D849" s="199">
        <v>1</v>
      </c>
      <c r="E849" s="198" t="s">
        <v>95</v>
      </c>
      <c r="F849" s="197" t="s">
        <v>75</v>
      </c>
      <c r="G849" s="242">
        <v>211.89</v>
      </c>
      <c r="H849" s="242">
        <v>211.87</v>
      </c>
      <c r="I849" s="246">
        <v>0.99990999999999997</v>
      </c>
    </row>
    <row r="850" spans="1:9" ht="42.75" customHeight="1" x14ac:dyDescent="0.2">
      <c r="A850" s="193"/>
      <c r="B850" s="200" t="s">
        <v>74</v>
      </c>
      <c r="C850" s="199">
        <v>8</v>
      </c>
      <c r="D850" s="199">
        <v>1</v>
      </c>
      <c r="E850" s="198" t="s">
        <v>95</v>
      </c>
      <c r="F850" s="197" t="s">
        <v>72</v>
      </c>
      <c r="G850" s="242">
        <v>211.89</v>
      </c>
      <c r="H850" s="242">
        <v>211.87</v>
      </c>
      <c r="I850" s="246">
        <v>0.99990999999999997</v>
      </c>
    </row>
    <row r="851" spans="1:9" ht="21.75" customHeight="1" x14ac:dyDescent="0.2">
      <c r="A851" s="193"/>
      <c r="B851" s="200" t="s">
        <v>58</v>
      </c>
      <c r="C851" s="199">
        <v>8</v>
      </c>
      <c r="D851" s="199">
        <v>1</v>
      </c>
      <c r="E851" s="198" t="s">
        <v>57</v>
      </c>
      <c r="F851" s="197">
        <v>0</v>
      </c>
      <c r="G851" s="242">
        <v>13116.86</v>
      </c>
      <c r="H851" s="242">
        <v>6603.78</v>
      </c>
      <c r="I851" s="246">
        <v>0.50346000000000002</v>
      </c>
    </row>
    <row r="852" spans="1:9" ht="21.75" customHeight="1" x14ac:dyDescent="0.2">
      <c r="A852" s="193"/>
      <c r="B852" s="200" t="s">
        <v>91</v>
      </c>
      <c r="C852" s="199">
        <v>8</v>
      </c>
      <c r="D852" s="199">
        <v>1</v>
      </c>
      <c r="E852" s="198" t="s">
        <v>90</v>
      </c>
      <c r="F852" s="197">
        <v>0</v>
      </c>
      <c r="G852" s="242">
        <v>13116.86</v>
      </c>
      <c r="H852" s="242">
        <v>6603.78</v>
      </c>
      <c r="I852" s="246">
        <v>0.50346000000000002</v>
      </c>
    </row>
    <row r="853" spans="1:9" ht="21.75" customHeight="1" x14ac:dyDescent="0.2">
      <c r="A853" s="193"/>
      <c r="B853" s="200" t="s">
        <v>54</v>
      </c>
      <c r="C853" s="199">
        <v>8</v>
      </c>
      <c r="D853" s="199">
        <v>1</v>
      </c>
      <c r="E853" s="198" t="s">
        <v>94</v>
      </c>
      <c r="F853" s="197">
        <v>0</v>
      </c>
      <c r="G853" s="242">
        <v>12771.31</v>
      </c>
      <c r="H853" s="242">
        <v>6349.6</v>
      </c>
      <c r="I853" s="246">
        <v>0.49718000000000001</v>
      </c>
    </row>
    <row r="854" spans="1:9" ht="21.75" customHeight="1" x14ac:dyDescent="0.2">
      <c r="A854" s="193"/>
      <c r="B854" s="200" t="s">
        <v>78</v>
      </c>
      <c r="C854" s="199">
        <v>8</v>
      </c>
      <c r="D854" s="199">
        <v>1</v>
      </c>
      <c r="E854" s="198" t="s">
        <v>94</v>
      </c>
      <c r="F854" s="197" t="s">
        <v>77</v>
      </c>
      <c r="G854" s="242">
        <v>12771.31</v>
      </c>
      <c r="H854" s="242">
        <v>6349.6</v>
      </c>
      <c r="I854" s="246">
        <v>0.49718000000000001</v>
      </c>
    </row>
    <row r="855" spans="1:9" ht="12.75" customHeight="1" x14ac:dyDescent="0.2">
      <c r="A855" s="193"/>
      <c r="B855" s="200" t="s">
        <v>76</v>
      </c>
      <c r="C855" s="199">
        <v>8</v>
      </c>
      <c r="D855" s="199">
        <v>1</v>
      </c>
      <c r="E855" s="198" t="s">
        <v>94</v>
      </c>
      <c r="F855" s="197" t="s">
        <v>75</v>
      </c>
      <c r="G855" s="242">
        <v>12771.31</v>
      </c>
      <c r="H855" s="242">
        <v>6349.6</v>
      </c>
      <c r="I855" s="246">
        <v>0.49718000000000001</v>
      </c>
    </row>
    <row r="856" spans="1:9" ht="42.75" customHeight="1" x14ac:dyDescent="0.2">
      <c r="A856" s="193"/>
      <c r="B856" s="200" t="s">
        <v>74</v>
      </c>
      <c r="C856" s="199">
        <v>8</v>
      </c>
      <c r="D856" s="199">
        <v>1</v>
      </c>
      <c r="E856" s="198" t="s">
        <v>94</v>
      </c>
      <c r="F856" s="197" t="s">
        <v>72</v>
      </c>
      <c r="G856" s="242">
        <v>12771.31</v>
      </c>
      <c r="H856" s="242">
        <v>6349.6</v>
      </c>
      <c r="I856" s="246">
        <v>0.49718000000000001</v>
      </c>
    </row>
    <row r="857" spans="1:9" ht="21.75" customHeight="1" x14ac:dyDescent="0.2">
      <c r="A857" s="193"/>
      <c r="B857" s="200" t="s">
        <v>93</v>
      </c>
      <c r="C857" s="199">
        <v>8</v>
      </c>
      <c r="D857" s="199">
        <v>1</v>
      </c>
      <c r="E857" s="198" t="s">
        <v>92</v>
      </c>
      <c r="F857" s="197">
        <v>0</v>
      </c>
      <c r="G857" s="242">
        <v>345.55</v>
      </c>
      <c r="H857" s="242">
        <v>254.18</v>
      </c>
      <c r="I857" s="246">
        <v>0.73560000000000003</v>
      </c>
    </row>
    <row r="858" spans="1:9" ht="21.75" customHeight="1" x14ac:dyDescent="0.2">
      <c r="A858" s="193"/>
      <c r="B858" s="200" t="s">
        <v>78</v>
      </c>
      <c r="C858" s="199">
        <v>8</v>
      </c>
      <c r="D858" s="199">
        <v>1</v>
      </c>
      <c r="E858" s="198" t="s">
        <v>92</v>
      </c>
      <c r="F858" s="197" t="s">
        <v>77</v>
      </c>
      <c r="G858" s="242">
        <v>345.55</v>
      </c>
      <c r="H858" s="242">
        <v>254.18</v>
      </c>
      <c r="I858" s="246">
        <v>0.73560000000000003</v>
      </c>
    </row>
    <row r="859" spans="1:9" ht="12.75" customHeight="1" x14ac:dyDescent="0.2">
      <c r="A859" s="193"/>
      <c r="B859" s="200" t="s">
        <v>76</v>
      </c>
      <c r="C859" s="199">
        <v>8</v>
      </c>
      <c r="D859" s="199">
        <v>1</v>
      </c>
      <c r="E859" s="198" t="s">
        <v>92</v>
      </c>
      <c r="F859" s="197" t="s">
        <v>75</v>
      </c>
      <c r="G859" s="242">
        <v>345.55</v>
      </c>
      <c r="H859" s="242">
        <v>254.18</v>
      </c>
      <c r="I859" s="246">
        <v>0.73560000000000003</v>
      </c>
    </row>
    <row r="860" spans="1:9" ht="42.75" customHeight="1" x14ac:dyDescent="0.2">
      <c r="A860" s="193"/>
      <c r="B860" s="200" t="s">
        <v>74</v>
      </c>
      <c r="C860" s="199">
        <v>8</v>
      </c>
      <c r="D860" s="199">
        <v>1</v>
      </c>
      <c r="E860" s="198" t="s">
        <v>92</v>
      </c>
      <c r="F860" s="197" t="s">
        <v>72</v>
      </c>
      <c r="G860" s="242">
        <v>345.55</v>
      </c>
      <c r="H860" s="242">
        <v>254.18</v>
      </c>
      <c r="I860" s="246">
        <v>0.73560000000000003</v>
      </c>
    </row>
    <row r="861" spans="1:9" ht="21.75" customHeight="1" x14ac:dyDescent="0.2">
      <c r="A861" s="193"/>
      <c r="B861" s="200" t="s">
        <v>58</v>
      </c>
      <c r="C861" s="199">
        <v>8</v>
      </c>
      <c r="D861" s="199">
        <v>1</v>
      </c>
      <c r="E861" s="198" t="s">
        <v>57</v>
      </c>
      <c r="F861" s="197">
        <v>0</v>
      </c>
      <c r="G861" s="242">
        <v>50</v>
      </c>
      <c r="H861" s="242">
        <v>0</v>
      </c>
      <c r="I861" s="246">
        <v>0</v>
      </c>
    </row>
    <row r="862" spans="1:9" ht="21.75" customHeight="1" x14ac:dyDescent="0.2">
      <c r="A862" s="193"/>
      <c r="B862" s="200" t="s">
        <v>91</v>
      </c>
      <c r="C862" s="199">
        <v>8</v>
      </c>
      <c r="D862" s="199">
        <v>1</v>
      </c>
      <c r="E862" s="198" t="s">
        <v>90</v>
      </c>
      <c r="F862" s="197">
        <v>0</v>
      </c>
      <c r="G862" s="242">
        <v>50</v>
      </c>
      <c r="H862" s="242">
        <v>0</v>
      </c>
      <c r="I862" s="246">
        <v>0</v>
      </c>
    </row>
    <row r="863" spans="1:9" ht="12.75" customHeight="1" x14ac:dyDescent="0.2">
      <c r="A863" s="193"/>
      <c r="B863" s="200" t="s">
        <v>89</v>
      </c>
      <c r="C863" s="199">
        <v>8</v>
      </c>
      <c r="D863" s="199">
        <v>1</v>
      </c>
      <c r="E863" s="198" t="s">
        <v>87</v>
      </c>
      <c r="F863" s="197">
        <v>0</v>
      </c>
      <c r="G863" s="242">
        <v>50</v>
      </c>
      <c r="H863" s="242">
        <v>0</v>
      </c>
      <c r="I863" s="246">
        <v>0</v>
      </c>
    </row>
    <row r="864" spans="1:9" ht="21.75" customHeight="1" x14ac:dyDescent="0.2">
      <c r="A864" s="193"/>
      <c r="B864" s="200" t="s">
        <v>78</v>
      </c>
      <c r="C864" s="199">
        <v>8</v>
      </c>
      <c r="D864" s="199">
        <v>1</v>
      </c>
      <c r="E864" s="198" t="s">
        <v>87</v>
      </c>
      <c r="F864" s="197" t="s">
        <v>77</v>
      </c>
      <c r="G864" s="242">
        <v>50</v>
      </c>
      <c r="H864" s="242">
        <v>0</v>
      </c>
      <c r="I864" s="246">
        <v>0</v>
      </c>
    </row>
    <row r="865" spans="1:9" ht="12.75" customHeight="1" x14ac:dyDescent="0.2">
      <c r="A865" s="193"/>
      <c r="B865" s="200" t="s">
        <v>76</v>
      </c>
      <c r="C865" s="199">
        <v>8</v>
      </c>
      <c r="D865" s="199">
        <v>1</v>
      </c>
      <c r="E865" s="198" t="s">
        <v>87</v>
      </c>
      <c r="F865" s="197" t="s">
        <v>75</v>
      </c>
      <c r="G865" s="242">
        <v>50</v>
      </c>
      <c r="H865" s="242">
        <v>0</v>
      </c>
      <c r="I865" s="246">
        <v>0</v>
      </c>
    </row>
    <row r="866" spans="1:9" ht="12.75" customHeight="1" x14ac:dyDescent="0.2">
      <c r="A866" s="193"/>
      <c r="B866" s="200" t="s">
        <v>88</v>
      </c>
      <c r="C866" s="199">
        <v>8</v>
      </c>
      <c r="D866" s="199">
        <v>1</v>
      </c>
      <c r="E866" s="198" t="s">
        <v>87</v>
      </c>
      <c r="F866" s="197" t="s">
        <v>86</v>
      </c>
      <c r="G866" s="242">
        <v>50</v>
      </c>
      <c r="H866" s="242">
        <v>0</v>
      </c>
      <c r="I866" s="246">
        <v>0</v>
      </c>
    </row>
    <row r="867" spans="1:9" ht="21.75" customHeight="1" x14ac:dyDescent="0.2">
      <c r="A867" s="193"/>
      <c r="B867" s="200" t="s">
        <v>45</v>
      </c>
      <c r="C867" s="199">
        <v>8</v>
      </c>
      <c r="D867" s="199">
        <v>1</v>
      </c>
      <c r="E867" s="198" t="s">
        <v>44</v>
      </c>
      <c r="F867" s="197">
        <v>0</v>
      </c>
      <c r="G867" s="242">
        <v>170</v>
      </c>
      <c r="H867" s="242">
        <v>0</v>
      </c>
      <c r="I867" s="246">
        <v>0</v>
      </c>
    </row>
    <row r="868" spans="1:9" ht="21.75" customHeight="1" x14ac:dyDescent="0.2">
      <c r="A868" s="193"/>
      <c r="B868" s="200" t="s">
        <v>43</v>
      </c>
      <c r="C868" s="199">
        <v>8</v>
      </c>
      <c r="D868" s="199">
        <v>1</v>
      </c>
      <c r="E868" s="198" t="s">
        <v>42</v>
      </c>
      <c r="F868" s="197">
        <v>0</v>
      </c>
      <c r="G868" s="242">
        <v>170</v>
      </c>
      <c r="H868" s="242">
        <v>0</v>
      </c>
      <c r="I868" s="246">
        <v>0</v>
      </c>
    </row>
    <row r="869" spans="1:9" ht="21.75" customHeight="1" x14ac:dyDescent="0.2">
      <c r="A869" s="193"/>
      <c r="B869" s="200" t="s">
        <v>78</v>
      </c>
      <c r="C869" s="199">
        <v>8</v>
      </c>
      <c r="D869" s="199">
        <v>1</v>
      </c>
      <c r="E869" s="198" t="s">
        <v>42</v>
      </c>
      <c r="F869" s="197" t="s">
        <v>77</v>
      </c>
      <c r="G869" s="242">
        <v>170</v>
      </c>
      <c r="H869" s="242">
        <v>0</v>
      </c>
      <c r="I869" s="246">
        <v>0</v>
      </c>
    </row>
    <row r="870" spans="1:9" ht="12.75" customHeight="1" x14ac:dyDescent="0.2">
      <c r="A870" s="193"/>
      <c r="B870" s="200" t="s">
        <v>76</v>
      </c>
      <c r="C870" s="199">
        <v>8</v>
      </c>
      <c r="D870" s="199">
        <v>1</v>
      </c>
      <c r="E870" s="198" t="s">
        <v>42</v>
      </c>
      <c r="F870" s="197" t="s">
        <v>75</v>
      </c>
      <c r="G870" s="242">
        <v>170</v>
      </c>
      <c r="H870" s="242">
        <v>0</v>
      </c>
      <c r="I870" s="246">
        <v>0</v>
      </c>
    </row>
    <row r="871" spans="1:9" ht="42.75" customHeight="1" x14ac:dyDescent="0.2">
      <c r="A871" s="193"/>
      <c r="B871" s="200" t="s">
        <v>74</v>
      </c>
      <c r="C871" s="199">
        <v>8</v>
      </c>
      <c r="D871" s="199">
        <v>1</v>
      </c>
      <c r="E871" s="198" t="s">
        <v>42</v>
      </c>
      <c r="F871" s="197" t="s">
        <v>72</v>
      </c>
      <c r="G871" s="242">
        <v>170</v>
      </c>
      <c r="H871" s="242">
        <v>0</v>
      </c>
      <c r="I871" s="246">
        <v>0</v>
      </c>
    </row>
    <row r="872" spans="1:9" ht="42.75" customHeight="1" x14ac:dyDescent="0.2">
      <c r="A872" s="193"/>
      <c r="B872" s="200" t="s">
        <v>308</v>
      </c>
      <c r="C872" s="199">
        <v>8</v>
      </c>
      <c r="D872" s="199">
        <v>1</v>
      </c>
      <c r="E872" s="198" t="s">
        <v>307</v>
      </c>
      <c r="F872" s="197">
        <v>0</v>
      </c>
      <c r="G872" s="242">
        <v>849.68100000000004</v>
      </c>
      <c r="H872" s="242">
        <v>633.79</v>
      </c>
      <c r="I872" s="246">
        <v>0.74592000000000003</v>
      </c>
    </row>
    <row r="873" spans="1:9" ht="42.75" customHeight="1" x14ac:dyDescent="0.2">
      <c r="A873" s="193"/>
      <c r="B873" s="200" t="s">
        <v>306</v>
      </c>
      <c r="C873" s="199">
        <v>8</v>
      </c>
      <c r="D873" s="199">
        <v>1</v>
      </c>
      <c r="E873" s="198" t="s">
        <v>305</v>
      </c>
      <c r="F873" s="197">
        <v>0</v>
      </c>
      <c r="G873" s="242">
        <v>849.68100000000004</v>
      </c>
      <c r="H873" s="242">
        <v>633.79</v>
      </c>
      <c r="I873" s="246">
        <v>0.74592000000000003</v>
      </c>
    </row>
    <row r="874" spans="1:9" ht="21.75" customHeight="1" x14ac:dyDescent="0.2">
      <c r="A874" s="193"/>
      <c r="B874" s="200" t="s">
        <v>27</v>
      </c>
      <c r="C874" s="199">
        <v>8</v>
      </c>
      <c r="D874" s="199">
        <v>1</v>
      </c>
      <c r="E874" s="198" t="s">
        <v>305</v>
      </c>
      <c r="F874" s="197" t="s">
        <v>26</v>
      </c>
      <c r="G874" s="242">
        <v>849.68100000000004</v>
      </c>
      <c r="H874" s="242">
        <v>633.79</v>
      </c>
      <c r="I874" s="246">
        <v>0.74592000000000003</v>
      </c>
    </row>
    <row r="875" spans="1:9" ht="21.75" customHeight="1" x14ac:dyDescent="0.2">
      <c r="A875" s="193"/>
      <c r="B875" s="200" t="s">
        <v>25</v>
      </c>
      <c r="C875" s="199">
        <v>8</v>
      </c>
      <c r="D875" s="199">
        <v>1</v>
      </c>
      <c r="E875" s="198" t="s">
        <v>305</v>
      </c>
      <c r="F875" s="197" t="s">
        <v>24</v>
      </c>
      <c r="G875" s="242">
        <v>849.68100000000004</v>
      </c>
      <c r="H875" s="242">
        <v>633.79</v>
      </c>
      <c r="I875" s="246">
        <v>0.74592000000000003</v>
      </c>
    </row>
    <row r="876" spans="1:9" ht="12.75" customHeight="1" x14ac:dyDescent="0.2">
      <c r="A876" s="193"/>
      <c r="B876" s="200" t="s">
        <v>23</v>
      </c>
      <c r="C876" s="199">
        <v>8</v>
      </c>
      <c r="D876" s="199">
        <v>1</v>
      </c>
      <c r="E876" s="198" t="s">
        <v>305</v>
      </c>
      <c r="F876" s="197" t="s">
        <v>22</v>
      </c>
      <c r="G876" s="242">
        <v>849.68100000000004</v>
      </c>
      <c r="H876" s="242">
        <v>633.79</v>
      </c>
      <c r="I876" s="246">
        <v>0.74592000000000003</v>
      </c>
    </row>
    <row r="877" spans="1:9" ht="32.25" customHeight="1" x14ac:dyDescent="0.2">
      <c r="A877" s="193"/>
      <c r="B877" s="200" t="s">
        <v>85</v>
      </c>
      <c r="C877" s="199">
        <v>8</v>
      </c>
      <c r="D877" s="199">
        <v>1</v>
      </c>
      <c r="E877" s="198" t="s">
        <v>84</v>
      </c>
      <c r="F877" s="197">
        <v>0</v>
      </c>
      <c r="G877" s="242">
        <v>300</v>
      </c>
      <c r="H877" s="242">
        <v>0</v>
      </c>
      <c r="I877" s="246">
        <v>0</v>
      </c>
    </row>
    <row r="878" spans="1:9" ht="32.25" customHeight="1" x14ac:dyDescent="0.2">
      <c r="A878" s="193"/>
      <c r="B878" s="200" t="s">
        <v>83</v>
      </c>
      <c r="C878" s="199">
        <v>8</v>
      </c>
      <c r="D878" s="199">
        <v>1</v>
      </c>
      <c r="E878" s="198" t="s">
        <v>82</v>
      </c>
      <c r="F878" s="197">
        <v>0</v>
      </c>
      <c r="G878" s="242">
        <v>300</v>
      </c>
      <c r="H878" s="242">
        <v>0</v>
      </c>
      <c r="I878" s="246">
        <v>0</v>
      </c>
    </row>
    <row r="879" spans="1:9" ht="21.75" customHeight="1" x14ac:dyDescent="0.2">
      <c r="A879" s="193"/>
      <c r="B879" s="200" t="s">
        <v>78</v>
      </c>
      <c r="C879" s="199">
        <v>8</v>
      </c>
      <c r="D879" s="199">
        <v>1</v>
      </c>
      <c r="E879" s="198" t="s">
        <v>82</v>
      </c>
      <c r="F879" s="197" t="s">
        <v>77</v>
      </c>
      <c r="G879" s="242">
        <v>300</v>
      </c>
      <c r="H879" s="242">
        <v>0</v>
      </c>
      <c r="I879" s="246">
        <v>0</v>
      </c>
    </row>
    <row r="880" spans="1:9" ht="12.75" customHeight="1" x14ac:dyDescent="0.2">
      <c r="A880" s="193"/>
      <c r="B880" s="200" t="s">
        <v>76</v>
      </c>
      <c r="C880" s="199">
        <v>8</v>
      </c>
      <c r="D880" s="199">
        <v>1</v>
      </c>
      <c r="E880" s="198" t="s">
        <v>82</v>
      </c>
      <c r="F880" s="197" t="s">
        <v>75</v>
      </c>
      <c r="G880" s="242">
        <v>300</v>
      </c>
      <c r="H880" s="242">
        <v>0</v>
      </c>
      <c r="I880" s="246">
        <v>0</v>
      </c>
    </row>
    <row r="881" spans="1:9" ht="42.75" customHeight="1" x14ac:dyDescent="0.2">
      <c r="A881" s="193"/>
      <c r="B881" s="200" t="s">
        <v>74</v>
      </c>
      <c r="C881" s="199">
        <v>8</v>
      </c>
      <c r="D881" s="199">
        <v>1</v>
      </c>
      <c r="E881" s="198" t="s">
        <v>82</v>
      </c>
      <c r="F881" s="197" t="s">
        <v>72</v>
      </c>
      <c r="G881" s="242">
        <v>300</v>
      </c>
      <c r="H881" s="242">
        <v>0</v>
      </c>
      <c r="I881" s="246">
        <v>0</v>
      </c>
    </row>
    <row r="882" spans="1:9" ht="21.75" customHeight="1" x14ac:dyDescent="0.2">
      <c r="A882" s="193"/>
      <c r="B882" s="200" t="s">
        <v>81</v>
      </c>
      <c r="C882" s="199">
        <v>8</v>
      </c>
      <c r="D882" s="199">
        <v>1</v>
      </c>
      <c r="E882" s="198" t="s">
        <v>80</v>
      </c>
      <c r="F882" s="197">
        <v>0</v>
      </c>
      <c r="G882" s="242">
        <v>500</v>
      </c>
      <c r="H882" s="242">
        <v>0</v>
      </c>
      <c r="I882" s="246">
        <v>0</v>
      </c>
    </row>
    <row r="883" spans="1:9" ht="21.75" customHeight="1" x14ac:dyDescent="0.2">
      <c r="A883" s="193"/>
      <c r="B883" s="200" t="s">
        <v>79</v>
      </c>
      <c r="C883" s="199">
        <v>8</v>
      </c>
      <c r="D883" s="199">
        <v>1</v>
      </c>
      <c r="E883" s="198" t="s">
        <v>73</v>
      </c>
      <c r="F883" s="197">
        <v>0</v>
      </c>
      <c r="G883" s="242">
        <v>500</v>
      </c>
      <c r="H883" s="242">
        <v>0</v>
      </c>
      <c r="I883" s="246">
        <v>0</v>
      </c>
    </row>
    <row r="884" spans="1:9" ht="21.75" customHeight="1" x14ac:dyDescent="0.2">
      <c r="A884" s="193"/>
      <c r="B884" s="200" t="s">
        <v>78</v>
      </c>
      <c r="C884" s="199">
        <v>8</v>
      </c>
      <c r="D884" s="199">
        <v>1</v>
      </c>
      <c r="E884" s="198" t="s">
        <v>73</v>
      </c>
      <c r="F884" s="197" t="s">
        <v>77</v>
      </c>
      <c r="G884" s="242">
        <v>500</v>
      </c>
      <c r="H884" s="242">
        <v>0</v>
      </c>
      <c r="I884" s="246">
        <v>0</v>
      </c>
    </row>
    <row r="885" spans="1:9" ht="12.75" customHeight="1" x14ac:dyDescent="0.2">
      <c r="A885" s="193"/>
      <c r="B885" s="200" t="s">
        <v>76</v>
      </c>
      <c r="C885" s="199">
        <v>8</v>
      </c>
      <c r="D885" s="199">
        <v>1</v>
      </c>
      <c r="E885" s="198" t="s">
        <v>73</v>
      </c>
      <c r="F885" s="197" t="s">
        <v>75</v>
      </c>
      <c r="G885" s="242">
        <v>500</v>
      </c>
      <c r="H885" s="242">
        <v>0</v>
      </c>
      <c r="I885" s="246">
        <v>0</v>
      </c>
    </row>
    <row r="886" spans="1:9" ht="42.75" customHeight="1" x14ac:dyDescent="0.2">
      <c r="A886" s="193"/>
      <c r="B886" s="200" t="s">
        <v>74</v>
      </c>
      <c r="C886" s="199">
        <v>8</v>
      </c>
      <c r="D886" s="199">
        <v>1</v>
      </c>
      <c r="E886" s="198" t="s">
        <v>73</v>
      </c>
      <c r="F886" s="197" t="s">
        <v>72</v>
      </c>
      <c r="G886" s="242">
        <v>500</v>
      </c>
      <c r="H886" s="242">
        <v>0</v>
      </c>
      <c r="I886" s="246">
        <v>0</v>
      </c>
    </row>
    <row r="887" spans="1:9" ht="20.25" customHeight="1" x14ac:dyDescent="0.2">
      <c r="A887" s="193"/>
      <c r="B887" s="204" t="s">
        <v>71</v>
      </c>
      <c r="C887" s="203">
        <v>8</v>
      </c>
      <c r="D887" s="203">
        <v>4</v>
      </c>
      <c r="E887" s="202">
        <v>0</v>
      </c>
      <c r="F887" s="201">
        <v>0</v>
      </c>
      <c r="G887" s="241">
        <v>26244.742999999999</v>
      </c>
      <c r="H887" s="241">
        <v>12738.33</v>
      </c>
      <c r="I887" s="245">
        <v>0.48537000000000002</v>
      </c>
    </row>
    <row r="888" spans="1:9" ht="21.75" customHeight="1" x14ac:dyDescent="0.2">
      <c r="A888" s="193"/>
      <c r="B888" s="200" t="s">
        <v>58</v>
      </c>
      <c r="C888" s="199">
        <v>8</v>
      </c>
      <c r="D888" s="199">
        <v>4</v>
      </c>
      <c r="E888" s="198" t="s">
        <v>57</v>
      </c>
      <c r="F888" s="197">
        <v>0</v>
      </c>
      <c r="G888" s="242">
        <v>1111.44</v>
      </c>
      <c r="H888" s="242">
        <v>616.39</v>
      </c>
      <c r="I888" s="246">
        <v>0.55459000000000003</v>
      </c>
    </row>
    <row r="889" spans="1:9" ht="21.75" customHeight="1" x14ac:dyDescent="0.2">
      <c r="A889" s="193"/>
      <c r="B889" s="200" t="s">
        <v>56</v>
      </c>
      <c r="C889" s="199">
        <v>8</v>
      </c>
      <c r="D889" s="199">
        <v>4</v>
      </c>
      <c r="E889" s="198" t="s">
        <v>55</v>
      </c>
      <c r="F889" s="197">
        <v>0</v>
      </c>
      <c r="G889" s="242">
        <v>1111.44</v>
      </c>
      <c r="H889" s="242">
        <v>616.39</v>
      </c>
      <c r="I889" s="246">
        <v>0.55459000000000003</v>
      </c>
    </row>
    <row r="890" spans="1:9" ht="21.75" customHeight="1" x14ac:dyDescent="0.2">
      <c r="A890" s="193"/>
      <c r="B890" s="200" t="s">
        <v>70</v>
      </c>
      <c r="C890" s="199">
        <v>8</v>
      </c>
      <c r="D890" s="199">
        <v>4</v>
      </c>
      <c r="E890" s="198" t="s">
        <v>62</v>
      </c>
      <c r="F890" s="197">
        <v>0</v>
      </c>
      <c r="G890" s="242">
        <v>546.79999999999995</v>
      </c>
      <c r="H890" s="242">
        <v>51.76</v>
      </c>
      <c r="I890" s="246">
        <v>9.4670000000000004E-2</v>
      </c>
    </row>
    <row r="891" spans="1:9" ht="21.75" customHeight="1" x14ac:dyDescent="0.2">
      <c r="A891" s="193"/>
      <c r="B891" s="200" t="s">
        <v>27</v>
      </c>
      <c r="C891" s="199">
        <v>8</v>
      </c>
      <c r="D891" s="199">
        <v>4</v>
      </c>
      <c r="E891" s="198" t="s">
        <v>62</v>
      </c>
      <c r="F891" s="197" t="s">
        <v>26</v>
      </c>
      <c r="G891" s="242">
        <v>206.8</v>
      </c>
      <c r="H891" s="242">
        <v>51.76</v>
      </c>
      <c r="I891" s="246">
        <v>0.25030999999999998</v>
      </c>
    </row>
    <row r="892" spans="1:9" ht="21.75" customHeight="1" x14ac:dyDescent="0.2">
      <c r="A892" s="193"/>
      <c r="B892" s="200" t="s">
        <v>25</v>
      </c>
      <c r="C892" s="199">
        <v>8</v>
      </c>
      <c r="D892" s="199">
        <v>4</v>
      </c>
      <c r="E892" s="198" t="s">
        <v>62</v>
      </c>
      <c r="F892" s="197" t="s">
        <v>24</v>
      </c>
      <c r="G892" s="242">
        <v>206.8</v>
      </c>
      <c r="H892" s="242">
        <v>51.76</v>
      </c>
      <c r="I892" s="246">
        <v>0.25030999999999998</v>
      </c>
    </row>
    <row r="893" spans="1:9" ht="21.75" customHeight="1" x14ac:dyDescent="0.2">
      <c r="A893" s="193"/>
      <c r="B893" s="200" t="s">
        <v>41</v>
      </c>
      <c r="C893" s="199">
        <v>8</v>
      </c>
      <c r="D893" s="199">
        <v>4</v>
      </c>
      <c r="E893" s="198" t="s">
        <v>62</v>
      </c>
      <c r="F893" s="197" t="s">
        <v>40</v>
      </c>
      <c r="G893" s="242">
        <v>180</v>
      </c>
      <c r="H893" s="242">
        <v>38.200000000000003</v>
      </c>
      <c r="I893" s="246">
        <v>0.21221999999999999</v>
      </c>
    </row>
    <row r="894" spans="1:9" ht="12.75" customHeight="1" x14ac:dyDescent="0.2">
      <c r="A894" s="193"/>
      <c r="B894" s="200" t="s">
        <v>23</v>
      </c>
      <c r="C894" s="199">
        <v>8</v>
      </c>
      <c r="D894" s="199">
        <v>4</v>
      </c>
      <c r="E894" s="198" t="s">
        <v>62</v>
      </c>
      <c r="F894" s="197" t="s">
        <v>22</v>
      </c>
      <c r="G894" s="242">
        <v>26.8</v>
      </c>
      <c r="H894" s="242">
        <v>13.56</v>
      </c>
      <c r="I894" s="246">
        <v>0.50610999999999995</v>
      </c>
    </row>
    <row r="895" spans="1:9" ht="12.75" customHeight="1" x14ac:dyDescent="0.2">
      <c r="A895" s="193"/>
      <c r="B895" s="200" t="s">
        <v>69</v>
      </c>
      <c r="C895" s="199">
        <v>8</v>
      </c>
      <c r="D895" s="199">
        <v>4</v>
      </c>
      <c r="E895" s="198" t="s">
        <v>62</v>
      </c>
      <c r="F895" s="197" t="s">
        <v>68</v>
      </c>
      <c r="G895" s="242">
        <v>340</v>
      </c>
      <c r="H895" s="242">
        <v>0</v>
      </c>
      <c r="I895" s="246">
        <v>0</v>
      </c>
    </row>
    <row r="896" spans="1:9" ht="12.75" customHeight="1" x14ac:dyDescent="0.2">
      <c r="A896" s="193"/>
      <c r="B896" s="200" t="s">
        <v>67</v>
      </c>
      <c r="C896" s="199">
        <v>8</v>
      </c>
      <c r="D896" s="199">
        <v>4</v>
      </c>
      <c r="E896" s="198" t="s">
        <v>62</v>
      </c>
      <c r="F896" s="197" t="s">
        <v>66</v>
      </c>
      <c r="G896" s="242">
        <v>340</v>
      </c>
      <c r="H896" s="242">
        <v>0</v>
      </c>
      <c r="I896" s="246">
        <v>0</v>
      </c>
    </row>
    <row r="897" spans="1:9" ht="21.75" customHeight="1" x14ac:dyDescent="0.2">
      <c r="A897" s="193"/>
      <c r="B897" s="200" t="s">
        <v>65</v>
      </c>
      <c r="C897" s="199">
        <v>8</v>
      </c>
      <c r="D897" s="199">
        <v>4</v>
      </c>
      <c r="E897" s="198" t="s">
        <v>62</v>
      </c>
      <c r="F897" s="197" t="s">
        <v>64</v>
      </c>
      <c r="G897" s="242">
        <v>300</v>
      </c>
      <c r="H897" s="242">
        <v>0</v>
      </c>
      <c r="I897" s="246">
        <v>0</v>
      </c>
    </row>
    <row r="898" spans="1:9" ht="12.75" customHeight="1" x14ac:dyDescent="0.2">
      <c r="A898" s="193"/>
      <c r="B898" s="200" t="s">
        <v>63</v>
      </c>
      <c r="C898" s="199">
        <v>8</v>
      </c>
      <c r="D898" s="199">
        <v>4</v>
      </c>
      <c r="E898" s="198" t="s">
        <v>62</v>
      </c>
      <c r="F898" s="197" t="s">
        <v>61</v>
      </c>
      <c r="G898" s="242">
        <v>40</v>
      </c>
      <c r="H898" s="242">
        <v>0</v>
      </c>
      <c r="I898" s="246">
        <v>0</v>
      </c>
    </row>
    <row r="899" spans="1:9" ht="21.75" customHeight="1" x14ac:dyDescent="0.2">
      <c r="A899" s="193"/>
      <c r="B899" s="200" t="s">
        <v>60</v>
      </c>
      <c r="C899" s="199">
        <v>8</v>
      </c>
      <c r="D899" s="199">
        <v>4</v>
      </c>
      <c r="E899" s="198" t="s">
        <v>59</v>
      </c>
      <c r="F899" s="197">
        <v>0</v>
      </c>
      <c r="G899" s="242">
        <v>564.64</v>
      </c>
      <c r="H899" s="242">
        <v>564.63</v>
      </c>
      <c r="I899" s="246">
        <v>0.99997999999999998</v>
      </c>
    </row>
    <row r="900" spans="1:9" ht="53.25" customHeight="1" x14ac:dyDescent="0.2">
      <c r="A900" s="193"/>
      <c r="B900" s="200" t="s">
        <v>35</v>
      </c>
      <c r="C900" s="199">
        <v>8</v>
      </c>
      <c r="D900" s="199">
        <v>4</v>
      </c>
      <c r="E900" s="198" t="s">
        <v>59</v>
      </c>
      <c r="F900" s="197" t="s">
        <v>34</v>
      </c>
      <c r="G900" s="242">
        <v>564.64</v>
      </c>
      <c r="H900" s="242">
        <v>564.63</v>
      </c>
      <c r="I900" s="246">
        <v>0.99997999999999998</v>
      </c>
    </row>
    <row r="901" spans="1:9" ht="12.75" customHeight="1" x14ac:dyDescent="0.2">
      <c r="A901" s="193"/>
      <c r="B901" s="200" t="s">
        <v>33</v>
      </c>
      <c r="C901" s="199">
        <v>8</v>
      </c>
      <c r="D901" s="199">
        <v>4</v>
      </c>
      <c r="E901" s="198" t="s">
        <v>59</v>
      </c>
      <c r="F901" s="197" t="s">
        <v>32</v>
      </c>
      <c r="G901" s="242">
        <v>545.38</v>
      </c>
      <c r="H901" s="242">
        <v>545.38</v>
      </c>
      <c r="I901" s="246">
        <v>0.99999000000000005</v>
      </c>
    </row>
    <row r="902" spans="1:9" ht="32.25" customHeight="1" x14ac:dyDescent="0.2">
      <c r="A902" s="193"/>
      <c r="B902" s="200" t="s">
        <v>30</v>
      </c>
      <c r="C902" s="199">
        <v>8</v>
      </c>
      <c r="D902" s="199">
        <v>4</v>
      </c>
      <c r="E902" s="198" t="s">
        <v>59</v>
      </c>
      <c r="F902" s="197" t="s">
        <v>10</v>
      </c>
      <c r="G902" s="242">
        <v>545.38</v>
      </c>
      <c r="H902" s="242">
        <v>545.38</v>
      </c>
      <c r="I902" s="246">
        <v>0.99999000000000005</v>
      </c>
    </row>
    <row r="903" spans="1:9" ht="21.75" customHeight="1" x14ac:dyDescent="0.2">
      <c r="A903" s="193"/>
      <c r="B903" s="200" t="s">
        <v>53</v>
      </c>
      <c r="C903" s="199">
        <v>8</v>
      </c>
      <c r="D903" s="199">
        <v>4</v>
      </c>
      <c r="E903" s="198" t="s">
        <v>59</v>
      </c>
      <c r="F903" s="197" t="s">
        <v>52</v>
      </c>
      <c r="G903" s="242">
        <v>19.260000000000002</v>
      </c>
      <c r="H903" s="242">
        <v>19.25</v>
      </c>
      <c r="I903" s="246">
        <v>0.99968000000000001</v>
      </c>
    </row>
    <row r="904" spans="1:9" ht="32.25" customHeight="1" x14ac:dyDescent="0.2">
      <c r="A904" s="193"/>
      <c r="B904" s="200" t="s">
        <v>50</v>
      </c>
      <c r="C904" s="199">
        <v>8</v>
      </c>
      <c r="D904" s="199">
        <v>4</v>
      </c>
      <c r="E904" s="198" t="s">
        <v>59</v>
      </c>
      <c r="F904" s="197" t="s">
        <v>7</v>
      </c>
      <c r="G904" s="242">
        <v>19.260000000000002</v>
      </c>
      <c r="H904" s="242">
        <v>19.25</v>
      </c>
      <c r="I904" s="246">
        <v>0.99968000000000001</v>
      </c>
    </row>
    <row r="905" spans="1:9" ht="21.75" customHeight="1" x14ac:dyDescent="0.2">
      <c r="A905" s="193"/>
      <c r="B905" s="200" t="s">
        <v>58</v>
      </c>
      <c r="C905" s="199">
        <v>8</v>
      </c>
      <c r="D905" s="199">
        <v>4</v>
      </c>
      <c r="E905" s="198" t="s">
        <v>57</v>
      </c>
      <c r="F905" s="197">
        <v>0</v>
      </c>
      <c r="G905" s="242">
        <v>45.143000000000001</v>
      </c>
      <c r="H905" s="242">
        <v>45.14</v>
      </c>
      <c r="I905" s="246">
        <v>1</v>
      </c>
    </row>
    <row r="906" spans="1:9" ht="21.75" customHeight="1" x14ac:dyDescent="0.2">
      <c r="A906" s="193"/>
      <c r="B906" s="200" t="s">
        <v>56</v>
      </c>
      <c r="C906" s="199">
        <v>8</v>
      </c>
      <c r="D906" s="199">
        <v>4</v>
      </c>
      <c r="E906" s="198" t="s">
        <v>55</v>
      </c>
      <c r="F906" s="197">
        <v>0</v>
      </c>
      <c r="G906" s="242">
        <v>45.143000000000001</v>
      </c>
      <c r="H906" s="242">
        <v>45.14</v>
      </c>
      <c r="I906" s="246">
        <v>1</v>
      </c>
    </row>
    <row r="907" spans="1:9" ht="12.75" customHeight="1" x14ac:dyDescent="0.2">
      <c r="A907" s="193"/>
      <c r="B907" s="200" t="s">
        <v>742</v>
      </c>
      <c r="C907" s="199">
        <v>8</v>
      </c>
      <c r="D907" s="199">
        <v>4</v>
      </c>
      <c r="E907" s="198" t="s">
        <v>743</v>
      </c>
      <c r="F907" s="197">
        <v>0</v>
      </c>
      <c r="G907" s="242">
        <v>45.143000000000001</v>
      </c>
      <c r="H907" s="242">
        <v>45.14</v>
      </c>
      <c r="I907" s="246">
        <v>1</v>
      </c>
    </row>
    <row r="908" spans="1:9" ht="53.25" customHeight="1" x14ac:dyDescent="0.2">
      <c r="A908" s="193"/>
      <c r="B908" s="200" t="s">
        <v>35</v>
      </c>
      <c r="C908" s="199">
        <v>8</v>
      </c>
      <c r="D908" s="199">
        <v>4</v>
      </c>
      <c r="E908" s="198" t="s">
        <v>743</v>
      </c>
      <c r="F908" s="197" t="s">
        <v>34</v>
      </c>
      <c r="G908" s="242">
        <v>45.143000000000001</v>
      </c>
      <c r="H908" s="242">
        <v>45.14</v>
      </c>
      <c r="I908" s="246">
        <v>1</v>
      </c>
    </row>
    <row r="909" spans="1:9" ht="21.75" customHeight="1" x14ac:dyDescent="0.2">
      <c r="A909" s="193"/>
      <c r="B909" s="200" t="s">
        <v>53</v>
      </c>
      <c r="C909" s="199">
        <v>8</v>
      </c>
      <c r="D909" s="199">
        <v>4</v>
      </c>
      <c r="E909" s="198" t="s">
        <v>743</v>
      </c>
      <c r="F909" s="197" t="s">
        <v>52</v>
      </c>
      <c r="G909" s="242">
        <v>45.143000000000001</v>
      </c>
      <c r="H909" s="242">
        <v>45.14</v>
      </c>
      <c r="I909" s="246">
        <v>1</v>
      </c>
    </row>
    <row r="910" spans="1:9" ht="32.25" customHeight="1" x14ac:dyDescent="0.2">
      <c r="A910" s="193"/>
      <c r="B910" s="200" t="s">
        <v>51</v>
      </c>
      <c r="C910" s="199">
        <v>8</v>
      </c>
      <c r="D910" s="199">
        <v>4</v>
      </c>
      <c r="E910" s="198" t="s">
        <v>743</v>
      </c>
      <c r="F910" s="197" t="s">
        <v>9</v>
      </c>
      <c r="G910" s="242">
        <v>34.671999999999997</v>
      </c>
      <c r="H910" s="242">
        <v>34.67</v>
      </c>
      <c r="I910" s="246">
        <v>1</v>
      </c>
    </row>
    <row r="911" spans="1:9" ht="32.25" customHeight="1" x14ac:dyDescent="0.2">
      <c r="A911" s="193"/>
      <c r="B911" s="200" t="s">
        <v>50</v>
      </c>
      <c r="C911" s="199">
        <v>8</v>
      </c>
      <c r="D911" s="199">
        <v>4</v>
      </c>
      <c r="E911" s="198" t="s">
        <v>743</v>
      </c>
      <c r="F911" s="197" t="s">
        <v>7</v>
      </c>
      <c r="G911" s="242">
        <v>10.471</v>
      </c>
      <c r="H911" s="242">
        <v>10.47</v>
      </c>
      <c r="I911" s="246">
        <v>1</v>
      </c>
    </row>
    <row r="912" spans="1:9" ht="21.75" customHeight="1" x14ac:dyDescent="0.2">
      <c r="A912" s="193"/>
      <c r="B912" s="200" t="s">
        <v>58</v>
      </c>
      <c r="C912" s="199">
        <v>8</v>
      </c>
      <c r="D912" s="199">
        <v>4</v>
      </c>
      <c r="E912" s="198" t="s">
        <v>57</v>
      </c>
      <c r="F912" s="197">
        <v>0</v>
      </c>
      <c r="G912" s="242">
        <v>25088.16</v>
      </c>
      <c r="H912" s="242">
        <v>12076.8</v>
      </c>
      <c r="I912" s="246">
        <v>0.48137000000000002</v>
      </c>
    </row>
    <row r="913" spans="1:9" ht="21.75" customHeight="1" x14ac:dyDescent="0.2">
      <c r="A913" s="193"/>
      <c r="B913" s="200" t="s">
        <v>56</v>
      </c>
      <c r="C913" s="199">
        <v>8</v>
      </c>
      <c r="D913" s="199">
        <v>4</v>
      </c>
      <c r="E913" s="198" t="s">
        <v>55</v>
      </c>
      <c r="F913" s="197">
        <v>0</v>
      </c>
      <c r="G913" s="242">
        <v>25088.16</v>
      </c>
      <c r="H913" s="242">
        <v>12076.8</v>
      </c>
      <c r="I913" s="246">
        <v>0.48137000000000002</v>
      </c>
    </row>
    <row r="914" spans="1:9" ht="21.75" customHeight="1" x14ac:dyDescent="0.2">
      <c r="A914" s="193"/>
      <c r="B914" s="200" t="s">
        <v>54</v>
      </c>
      <c r="C914" s="199">
        <v>8</v>
      </c>
      <c r="D914" s="199">
        <v>4</v>
      </c>
      <c r="E914" s="198" t="s">
        <v>49</v>
      </c>
      <c r="F914" s="197">
        <v>0</v>
      </c>
      <c r="G914" s="242">
        <v>25088.16</v>
      </c>
      <c r="H914" s="242">
        <v>12076.8</v>
      </c>
      <c r="I914" s="246">
        <v>0.48137000000000002</v>
      </c>
    </row>
    <row r="915" spans="1:9" ht="53.25" customHeight="1" x14ac:dyDescent="0.2">
      <c r="A915" s="193"/>
      <c r="B915" s="200" t="s">
        <v>35</v>
      </c>
      <c r="C915" s="199">
        <v>8</v>
      </c>
      <c r="D915" s="199">
        <v>4</v>
      </c>
      <c r="E915" s="198" t="s">
        <v>49</v>
      </c>
      <c r="F915" s="197" t="s">
        <v>34</v>
      </c>
      <c r="G915" s="242">
        <v>25088.16</v>
      </c>
      <c r="H915" s="242">
        <v>12076.8</v>
      </c>
      <c r="I915" s="246">
        <v>0.48137000000000002</v>
      </c>
    </row>
    <row r="916" spans="1:9" ht="12.75" customHeight="1" x14ac:dyDescent="0.2">
      <c r="A916" s="193"/>
      <c r="B916" s="200" t="s">
        <v>33</v>
      </c>
      <c r="C916" s="199">
        <v>8</v>
      </c>
      <c r="D916" s="199">
        <v>4</v>
      </c>
      <c r="E916" s="198" t="s">
        <v>49</v>
      </c>
      <c r="F916" s="197" t="s">
        <v>32</v>
      </c>
      <c r="G916" s="242">
        <v>24196.42</v>
      </c>
      <c r="H916" s="242">
        <v>11704.13</v>
      </c>
      <c r="I916" s="246">
        <v>0.48370999999999997</v>
      </c>
    </row>
    <row r="917" spans="1:9" ht="12.75" customHeight="1" x14ac:dyDescent="0.2">
      <c r="A917" s="193"/>
      <c r="B917" s="200" t="s">
        <v>31</v>
      </c>
      <c r="C917" s="199">
        <v>8</v>
      </c>
      <c r="D917" s="199">
        <v>4</v>
      </c>
      <c r="E917" s="198" t="s">
        <v>49</v>
      </c>
      <c r="F917" s="197" t="s">
        <v>12</v>
      </c>
      <c r="G917" s="242">
        <v>19002.900000000001</v>
      </c>
      <c r="H917" s="242">
        <v>9573.0300000000007</v>
      </c>
      <c r="I917" s="246">
        <v>0.50377000000000005</v>
      </c>
    </row>
    <row r="918" spans="1:9" ht="32.25" customHeight="1" x14ac:dyDescent="0.2">
      <c r="A918" s="193"/>
      <c r="B918" s="200" t="s">
        <v>30</v>
      </c>
      <c r="C918" s="199">
        <v>8</v>
      </c>
      <c r="D918" s="199">
        <v>4</v>
      </c>
      <c r="E918" s="198" t="s">
        <v>49</v>
      </c>
      <c r="F918" s="197" t="s">
        <v>10</v>
      </c>
      <c r="G918" s="242">
        <v>5193.5200000000004</v>
      </c>
      <c r="H918" s="242">
        <v>2131.1</v>
      </c>
      <c r="I918" s="246">
        <v>0.41033999999999998</v>
      </c>
    </row>
    <row r="919" spans="1:9" ht="21.75" customHeight="1" x14ac:dyDescent="0.2">
      <c r="A919" s="193"/>
      <c r="B919" s="200" t="s">
        <v>53</v>
      </c>
      <c r="C919" s="199">
        <v>8</v>
      </c>
      <c r="D919" s="199">
        <v>4</v>
      </c>
      <c r="E919" s="198" t="s">
        <v>49</v>
      </c>
      <c r="F919" s="197" t="s">
        <v>52</v>
      </c>
      <c r="G919" s="242">
        <v>891.74</v>
      </c>
      <c r="H919" s="242">
        <v>372.67</v>
      </c>
      <c r="I919" s="246">
        <v>0.41791</v>
      </c>
    </row>
    <row r="920" spans="1:9" ht="32.25" customHeight="1" x14ac:dyDescent="0.2">
      <c r="A920" s="193"/>
      <c r="B920" s="200" t="s">
        <v>51</v>
      </c>
      <c r="C920" s="199">
        <v>8</v>
      </c>
      <c r="D920" s="199">
        <v>4</v>
      </c>
      <c r="E920" s="198" t="s">
        <v>49</v>
      </c>
      <c r="F920" s="197" t="s">
        <v>9</v>
      </c>
      <c r="G920" s="242">
        <v>699.7</v>
      </c>
      <c r="H920" s="242">
        <v>300.25</v>
      </c>
      <c r="I920" s="246">
        <v>0.42910999999999999</v>
      </c>
    </row>
    <row r="921" spans="1:9" ht="32.25" customHeight="1" x14ac:dyDescent="0.2">
      <c r="A921" s="193"/>
      <c r="B921" s="200" t="s">
        <v>50</v>
      </c>
      <c r="C921" s="199">
        <v>8</v>
      </c>
      <c r="D921" s="199">
        <v>4</v>
      </c>
      <c r="E921" s="198" t="s">
        <v>49</v>
      </c>
      <c r="F921" s="197" t="s">
        <v>7</v>
      </c>
      <c r="G921" s="242">
        <v>192.04</v>
      </c>
      <c r="H921" s="242">
        <v>72.42</v>
      </c>
      <c r="I921" s="246">
        <v>0.37707000000000002</v>
      </c>
    </row>
    <row r="922" spans="1:9" ht="12.75" customHeight="1" x14ac:dyDescent="0.2">
      <c r="A922" s="193"/>
      <c r="B922" s="208" t="s">
        <v>304</v>
      </c>
      <c r="C922" s="207">
        <v>9</v>
      </c>
      <c r="D922" s="207">
        <v>0</v>
      </c>
      <c r="E922" s="206">
        <v>0</v>
      </c>
      <c r="F922" s="205">
        <v>0</v>
      </c>
      <c r="G922" s="240">
        <v>300.43</v>
      </c>
      <c r="H922" s="240">
        <v>30</v>
      </c>
      <c r="I922" s="244">
        <v>9.9860000000000004E-2</v>
      </c>
    </row>
    <row r="923" spans="1:9" ht="12.75" customHeight="1" x14ac:dyDescent="0.2">
      <c r="A923" s="193"/>
      <c r="B923" s="204" t="s">
        <v>303</v>
      </c>
      <c r="C923" s="203">
        <v>9</v>
      </c>
      <c r="D923" s="203">
        <v>9</v>
      </c>
      <c r="E923" s="202">
        <v>0</v>
      </c>
      <c r="F923" s="201">
        <v>0</v>
      </c>
      <c r="G923" s="241">
        <v>300.43</v>
      </c>
      <c r="H923" s="241">
        <v>30</v>
      </c>
      <c r="I923" s="245">
        <v>9.9860000000000004E-2</v>
      </c>
    </row>
    <row r="924" spans="1:9" ht="32.25" customHeight="1" x14ac:dyDescent="0.2">
      <c r="A924" s="193"/>
      <c r="B924" s="200" t="s">
        <v>302</v>
      </c>
      <c r="C924" s="199">
        <v>9</v>
      </c>
      <c r="D924" s="199">
        <v>9</v>
      </c>
      <c r="E924" s="198" t="s">
        <v>301</v>
      </c>
      <c r="F924" s="197">
        <v>0</v>
      </c>
      <c r="G924" s="242">
        <v>40</v>
      </c>
      <c r="H924" s="242">
        <v>0</v>
      </c>
      <c r="I924" s="246">
        <v>0</v>
      </c>
    </row>
    <row r="925" spans="1:9" ht="32.25" customHeight="1" x14ac:dyDescent="0.2">
      <c r="A925" s="193"/>
      <c r="B925" s="200" t="s">
        <v>300</v>
      </c>
      <c r="C925" s="199">
        <v>9</v>
      </c>
      <c r="D925" s="199">
        <v>9</v>
      </c>
      <c r="E925" s="198" t="s">
        <v>299</v>
      </c>
      <c r="F925" s="197">
        <v>0</v>
      </c>
      <c r="G925" s="242">
        <v>40</v>
      </c>
      <c r="H925" s="242">
        <v>0</v>
      </c>
      <c r="I925" s="246">
        <v>0</v>
      </c>
    </row>
    <row r="926" spans="1:9" ht="21.75" customHeight="1" x14ac:dyDescent="0.2">
      <c r="A926" s="193"/>
      <c r="B926" s="200" t="s">
        <v>27</v>
      </c>
      <c r="C926" s="199">
        <v>9</v>
      </c>
      <c r="D926" s="199">
        <v>9</v>
      </c>
      <c r="E926" s="198" t="s">
        <v>299</v>
      </c>
      <c r="F926" s="197" t="s">
        <v>26</v>
      </c>
      <c r="G926" s="242">
        <v>40</v>
      </c>
      <c r="H926" s="242">
        <v>0</v>
      </c>
      <c r="I926" s="246">
        <v>0</v>
      </c>
    </row>
    <row r="927" spans="1:9" ht="21.75" customHeight="1" x14ac:dyDescent="0.2">
      <c r="A927" s="193"/>
      <c r="B927" s="200" t="s">
        <v>25</v>
      </c>
      <c r="C927" s="199">
        <v>9</v>
      </c>
      <c r="D927" s="199">
        <v>9</v>
      </c>
      <c r="E927" s="198" t="s">
        <v>299</v>
      </c>
      <c r="F927" s="197" t="s">
        <v>24</v>
      </c>
      <c r="G927" s="242">
        <v>40</v>
      </c>
      <c r="H927" s="242">
        <v>0</v>
      </c>
      <c r="I927" s="246">
        <v>0</v>
      </c>
    </row>
    <row r="928" spans="1:9" ht="12.75" customHeight="1" x14ac:dyDescent="0.2">
      <c r="A928" s="193"/>
      <c r="B928" s="200" t="s">
        <v>23</v>
      </c>
      <c r="C928" s="199">
        <v>9</v>
      </c>
      <c r="D928" s="199">
        <v>9</v>
      </c>
      <c r="E928" s="198" t="s">
        <v>299</v>
      </c>
      <c r="F928" s="197" t="s">
        <v>22</v>
      </c>
      <c r="G928" s="242">
        <v>40</v>
      </c>
      <c r="H928" s="242">
        <v>0</v>
      </c>
      <c r="I928" s="246">
        <v>0</v>
      </c>
    </row>
    <row r="929" spans="1:9" ht="32.25" customHeight="1" x14ac:dyDescent="0.2">
      <c r="A929" s="193"/>
      <c r="B929" s="200" t="s">
        <v>298</v>
      </c>
      <c r="C929" s="199">
        <v>9</v>
      </c>
      <c r="D929" s="199">
        <v>9</v>
      </c>
      <c r="E929" s="198" t="s">
        <v>297</v>
      </c>
      <c r="F929" s="197">
        <v>0</v>
      </c>
      <c r="G929" s="242">
        <v>10</v>
      </c>
      <c r="H929" s="242">
        <v>0</v>
      </c>
      <c r="I929" s="246">
        <v>0</v>
      </c>
    </row>
    <row r="930" spans="1:9" ht="42.75" customHeight="1" x14ac:dyDescent="0.2">
      <c r="A930" s="193"/>
      <c r="B930" s="200" t="s">
        <v>296</v>
      </c>
      <c r="C930" s="199">
        <v>9</v>
      </c>
      <c r="D930" s="199">
        <v>9</v>
      </c>
      <c r="E930" s="198" t="s">
        <v>295</v>
      </c>
      <c r="F930" s="197">
        <v>0</v>
      </c>
      <c r="G930" s="242">
        <v>10</v>
      </c>
      <c r="H930" s="242">
        <v>0</v>
      </c>
      <c r="I930" s="246">
        <v>0</v>
      </c>
    </row>
    <row r="931" spans="1:9" ht="21.75" customHeight="1" x14ac:dyDescent="0.2">
      <c r="A931" s="193"/>
      <c r="B931" s="200" t="s">
        <v>27</v>
      </c>
      <c r="C931" s="199">
        <v>9</v>
      </c>
      <c r="D931" s="199">
        <v>9</v>
      </c>
      <c r="E931" s="198" t="s">
        <v>295</v>
      </c>
      <c r="F931" s="197" t="s">
        <v>26</v>
      </c>
      <c r="G931" s="242">
        <v>10</v>
      </c>
      <c r="H931" s="242">
        <v>0</v>
      </c>
      <c r="I931" s="246">
        <v>0</v>
      </c>
    </row>
    <row r="932" spans="1:9" ht="21.75" customHeight="1" x14ac:dyDescent="0.2">
      <c r="A932" s="193"/>
      <c r="B932" s="200" t="s">
        <v>25</v>
      </c>
      <c r="C932" s="199">
        <v>9</v>
      </c>
      <c r="D932" s="199">
        <v>9</v>
      </c>
      <c r="E932" s="198" t="s">
        <v>295</v>
      </c>
      <c r="F932" s="197" t="s">
        <v>24</v>
      </c>
      <c r="G932" s="242">
        <v>10</v>
      </c>
      <c r="H932" s="242">
        <v>0</v>
      </c>
      <c r="I932" s="246">
        <v>0</v>
      </c>
    </row>
    <row r="933" spans="1:9" ht="12.75" customHeight="1" x14ac:dyDescent="0.2">
      <c r="A933" s="193"/>
      <c r="B933" s="200" t="s">
        <v>23</v>
      </c>
      <c r="C933" s="199">
        <v>9</v>
      </c>
      <c r="D933" s="199">
        <v>9</v>
      </c>
      <c r="E933" s="198" t="s">
        <v>295</v>
      </c>
      <c r="F933" s="197" t="s">
        <v>22</v>
      </c>
      <c r="G933" s="242">
        <v>10</v>
      </c>
      <c r="H933" s="242">
        <v>0</v>
      </c>
      <c r="I933" s="246">
        <v>0</v>
      </c>
    </row>
    <row r="934" spans="1:9" ht="32.25" customHeight="1" x14ac:dyDescent="0.2">
      <c r="A934" s="193"/>
      <c r="B934" s="200" t="s">
        <v>294</v>
      </c>
      <c r="C934" s="199">
        <v>9</v>
      </c>
      <c r="D934" s="199">
        <v>9</v>
      </c>
      <c r="E934" s="198" t="s">
        <v>293</v>
      </c>
      <c r="F934" s="197">
        <v>0</v>
      </c>
      <c r="G934" s="242">
        <v>250.43</v>
      </c>
      <c r="H934" s="242">
        <v>30</v>
      </c>
      <c r="I934" s="246">
        <v>0.11978999999999999</v>
      </c>
    </row>
    <row r="935" spans="1:9" ht="42.75" customHeight="1" x14ac:dyDescent="0.2">
      <c r="A935" s="193"/>
      <c r="B935" s="200" t="s">
        <v>292</v>
      </c>
      <c r="C935" s="199">
        <v>9</v>
      </c>
      <c r="D935" s="199">
        <v>9</v>
      </c>
      <c r="E935" s="198" t="s">
        <v>291</v>
      </c>
      <c r="F935" s="197">
        <v>0</v>
      </c>
      <c r="G935" s="242">
        <v>250.43</v>
      </c>
      <c r="H935" s="242">
        <v>30</v>
      </c>
      <c r="I935" s="246">
        <v>0.11978999999999999</v>
      </c>
    </row>
    <row r="936" spans="1:9" ht="21.75" customHeight="1" x14ac:dyDescent="0.2">
      <c r="A936" s="193"/>
      <c r="B936" s="200" t="s">
        <v>27</v>
      </c>
      <c r="C936" s="199">
        <v>9</v>
      </c>
      <c r="D936" s="199">
        <v>9</v>
      </c>
      <c r="E936" s="198" t="s">
        <v>291</v>
      </c>
      <c r="F936" s="197" t="s">
        <v>26</v>
      </c>
      <c r="G936" s="242">
        <v>250.43</v>
      </c>
      <c r="H936" s="242">
        <v>30</v>
      </c>
      <c r="I936" s="246">
        <v>0.11978999999999999</v>
      </c>
    </row>
    <row r="937" spans="1:9" ht="21.75" customHeight="1" x14ac:dyDescent="0.2">
      <c r="A937" s="193"/>
      <c r="B937" s="200" t="s">
        <v>25</v>
      </c>
      <c r="C937" s="199">
        <v>9</v>
      </c>
      <c r="D937" s="199">
        <v>9</v>
      </c>
      <c r="E937" s="198" t="s">
        <v>291</v>
      </c>
      <c r="F937" s="197" t="s">
        <v>24</v>
      </c>
      <c r="G937" s="242">
        <v>250.43</v>
      </c>
      <c r="H937" s="242">
        <v>30</v>
      </c>
      <c r="I937" s="246">
        <v>0.11978999999999999</v>
      </c>
    </row>
    <row r="938" spans="1:9" ht="12.75" customHeight="1" x14ac:dyDescent="0.2">
      <c r="A938" s="193"/>
      <c r="B938" s="200" t="s">
        <v>23</v>
      </c>
      <c r="C938" s="199">
        <v>9</v>
      </c>
      <c r="D938" s="199">
        <v>9</v>
      </c>
      <c r="E938" s="198" t="s">
        <v>291</v>
      </c>
      <c r="F938" s="197" t="s">
        <v>22</v>
      </c>
      <c r="G938" s="242">
        <v>250.43</v>
      </c>
      <c r="H938" s="242">
        <v>30</v>
      </c>
      <c r="I938" s="246">
        <v>0.11978999999999999</v>
      </c>
    </row>
    <row r="939" spans="1:9" ht="12.75" customHeight="1" x14ac:dyDescent="0.2">
      <c r="A939" s="193"/>
      <c r="B939" s="208" t="s">
        <v>47</v>
      </c>
      <c r="C939" s="207">
        <v>10</v>
      </c>
      <c r="D939" s="207">
        <v>0</v>
      </c>
      <c r="E939" s="206">
        <v>0</v>
      </c>
      <c r="F939" s="205">
        <v>0</v>
      </c>
      <c r="G939" s="240">
        <v>418356.44199999998</v>
      </c>
      <c r="H939" s="240">
        <v>201259.8</v>
      </c>
      <c r="I939" s="244">
        <v>0.48107</v>
      </c>
    </row>
    <row r="940" spans="1:9" ht="12.75" customHeight="1" x14ac:dyDescent="0.2">
      <c r="A940" s="193"/>
      <c r="B940" s="204" t="s">
        <v>532</v>
      </c>
      <c r="C940" s="203">
        <v>10</v>
      </c>
      <c r="D940" s="203">
        <v>1</v>
      </c>
      <c r="E940" s="202">
        <v>0</v>
      </c>
      <c r="F940" s="201">
        <v>0</v>
      </c>
      <c r="G940" s="241">
        <v>42</v>
      </c>
      <c r="H940" s="241">
        <v>32.130000000000003</v>
      </c>
      <c r="I940" s="245">
        <v>0.76500000000000001</v>
      </c>
    </row>
    <row r="941" spans="1:9" ht="21.75" customHeight="1" x14ac:dyDescent="0.2">
      <c r="A941" s="193"/>
      <c r="B941" s="200" t="s">
        <v>491</v>
      </c>
      <c r="C941" s="199">
        <v>10</v>
      </c>
      <c r="D941" s="199">
        <v>1</v>
      </c>
      <c r="E941" s="198" t="s">
        <v>490</v>
      </c>
      <c r="F941" s="197">
        <v>0</v>
      </c>
      <c r="G941" s="242">
        <v>42</v>
      </c>
      <c r="H941" s="242">
        <v>32.130000000000003</v>
      </c>
      <c r="I941" s="246">
        <v>0.76500000000000001</v>
      </c>
    </row>
    <row r="942" spans="1:9" ht="32.25" customHeight="1" x14ac:dyDescent="0.2">
      <c r="A942" s="193"/>
      <c r="B942" s="200" t="s">
        <v>500</v>
      </c>
      <c r="C942" s="199">
        <v>10</v>
      </c>
      <c r="D942" s="199">
        <v>1</v>
      </c>
      <c r="E942" s="198" t="s">
        <v>499</v>
      </c>
      <c r="F942" s="197">
        <v>0</v>
      </c>
      <c r="G942" s="242">
        <v>42</v>
      </c>
      <c r="H942" s="242">
        <v>32.130000000000003</v>
      </c>
      <c r="I942" s="246">
        <v>0.76500000000000001</v>
      </c>
    </row>
    <row r="943" spans="1:9" ht="12.75" customHeight="1" x14ac:dyDescent="0.2">
      <c r="A943" s="193"/>
      <c r="B943" s="200" t="s">
        <v>531</v>
      </c>
      <c r="C943" s="199">
        <v>10</v>
      </c>
      <c r="D943" s="199">
        <v>1</v>
      </c>
      <c r="E943" s="198" t="s">
        <v>529</v>
      </c>
      <c r="F943" s="197">
        <v>0</v>
      </c>
      <c r="G943" s="242">
        <v>42</v>
      </c>
      <c r="H943" s="242">
        <v>32.130000000000003</v>
      </c>
      <c r="I943" s="246">
        <v>0.76500000000000001</v>
      </c>
    </row>
    <row r="944" spans="1:9" ht="12.75" customHeight="1" x14ac:dyDescent="0.2">
      <c r="A944" s="193"/>
      <c r="B944" s="200" t="s">
        <v>185</v>
      </c>
      <c r="C944" s="199">
        <v>10</v>
      </c>
      <c r="D944" s="199">
        <v>1</v>
      </c>
      <c r="E944" s="198" t="s">
        <v>529</v>
      </c>
      <c r="F944" s="197" t="s">
        <v>184</v>
      </c>
      <c r="G944" s="242">
        <v>42</v>
      </c>
      <c r="H944" s="242">
        <v>32.130000000000003</v>
      </c>
      <c r="I944" s="246">
        <v>0.76500000000000001</v>
      </c>
    </row>
    <row r="945" spans="1:9" ht="12.75" customHeight="1" x14ac:dyDescent="0.2">
      <c r="A945" s="193"/>
      <c r="B945" s="200" t="s">
        <v>183</v>
      </c>
      <c r="C945" s="199">
        <v>10</v>
      </c>
      <c r="D945" s="199">
        <v>1</v>
      </c>
      <c r="E945" s="198" t="s">
        <v>529</v>
      </c>
      <c r="F945" s="197" t="s">
        <v>182</v>
      </c>
      <c r="G945" s="242">
        <v>42</v>
      </c>
      <c r="H945" s="242">
        <v>32.130000000000003</v>
      </c>
      <c r="I945" s="246">
        <v>0.76500000000000001</v>
      </c>
    </row>
    <row r="946" spans="1:9" ht="12.75" customHeight="1" x14ac:dyDescent="0.2">
      <c r="A946" s="193"/>
      <c r="B946" s="200" t="s">
        <v>530</v>
      </c>
      <c r="C946" s="199">
        <v>10</v>
      </c>
      <c r="D946" s="199">
        <v>1</v>
      </c>
      <c r="E946" s="198" t="s">
        <v>529</v>
      </c>
      <c r="F946" s="197" t="s">
        <v>528</v>
      </c>
      <c r="G946" s="242">
        <v>42</v>
      </c>
      <c r="H946" s="242">
        <v>32.130000000000003</v>
      </c>
      <c r="I946" s="246">
        <v>0.76500000000000001</v>
      </c>
    </row>
    <row r="947" spans="1:9" ht="12.75" customHeight="1" x14ac:dyDescent="0.2">
      <c r="A947" s="193"/>
      <c r="B947" s="204" t="s">
        <v>46</v>
      </c>
      <c r="C947" s="203">
        <v>10</v>
      </c>
      <c r="D947" s="203">
        <v>2</v>
      </c>
      <c r="E947" s="202">
        <v>0</v>
      </c>
      <c r="F947" s="201">
        <v>0</v>
      </c>
      <c r="G947" s="241">
        <v>6571.32</v>
      </c>
      <c r="H947" s="241">
        <v>3343.61</v>
      </c>
      <c r="I947" s="245">
        <v>0.50882000000000005</v>
      </c>
    </row>
    <row r="948" spans="1:9" ht="21.75" customHeight="1" x14ac:dyDescent="0.2">
      <c r="A948" s="193"/>
      <c r="B948" s="200" t="s">
        <v>45</v>
      </c>
      <c r="C948" s="199">
        <v>10</v>
      </c>
      <c r="D948" s="199">
        <v>2</v>
      </c>
      <c r="E948" s="198" t="s">
        <v>44</v>
      </c>
      <c r="F948" s="197">
        <v>0</v>
      </c>
      <c r="G948" s="242">
        <v>33</v>
      </c>
      <c r="H948" s="242">
        <v>0</v>
      </c>
      <c r="I948" s="246">
        <v>0</v>
      </c>
    </row>
    <row r="949" spans="1:9" ht="21.75" customHeight="1" x14ac:dyDescent="0.2">
      <c r="A949" s="193"/>
      <c r="B949" s="200" t="s">
        <v>43</v>
      </c>
      <c r="C949" s="199">
        <v>10</v>
      </c>
      <c r="D949" s="199">
        <v>2</v>
      </c>
      <c r="E949" s="198" t="s">
        <v>42</v>
      </c>
      <c r="F949" s="197">
        <v>0</v>
      </c>
      <c r="G949" s="242">
        <v>33</v>
      </c>
      <c r="H949" s="242">
        <v>0</v>
      </c>
      <c r="I949" s="246">
        <v>0</v>
      </c>
    </row>
    <row r="950" spans="1:9" ht="21.75" customHeight="1" x14ac:dyDescent="0.2">
      <c r="A950" s="193"/>
      <c r="B950" s="200" t="s">
        <v>27</v>
      </c>
      <c r="C950" s="199">
        <v>10</v>
      </c>
      <c r="D950" s="199">
        <v>2</v>
      </c>
      <c r="E950" s="198" t="s">
        <v>42</v>
      </c>
      <c r="F950" s="197" t="s">
        <v>26</v>
      </c>
      <c r="G950" s="242">
        <v>33</v>
      </c>
      <c r="H950" s="242">
        <v>0</v>
      </c>
      <c r="I950" s="246">
        <v>0</v>
      </c>
    </row>
    <row r="951" spans="1:9" ht="21.75" customHeight="1" x14ac:dyDescent="0.2">
      <c r="A951" s="193"/>
      <c r="B951" s="200" t="s">
        <v>25</v>
      </c>
      <c r="C951" s="199">
        <v>10</v>
      </c>
      <c r="D951" s="199">
        <v>2</v>
      </c>
      <c r="E951" s="198" t="s">
        <v>42</v>
      </c>
      <c r="F951" s="197" t="s">
        <v>24</v>
      </c>
      <c r="G951" s="242">
        <v>33</v>
      </c>
      <c r="H951" s="242">
        <v>0</v>
      </c>
      <c r="I951" s="246">
        <v>0</v>
      </c>
    </row>
    <row r="952" spans="1:9" ht="12.75" customHeight="1" x14ac:dyDescent="0.2">
      <c r="A952" s="193"/>
      <c r="B952" s="200" t="s">
        <v>23</v>
      </c>
      <c r="C952" s="199">
        <v>10</v>
      </c>
      <c r="D952" s="199">
        <v>2</v>
      </c>
      <c r="E952" s="198" t="s">
        <v>42</v>
      </c>
      <c r="F952" s="197" t="s">
        <v>22</v>
      </c>
      <c r="G952" s="242">
        <v>33</v>
      </c>
      <c r="H952" s="242">
        <v>0</v>
      </c>
      <c r="I952" s="246">
        <v>0</v>
      </c>
    </row>
    <row r="953" spans="1:9" ht="21.75" customHeight="1" x14ac:dyDescent="0.2">
      <c r="A953" s="193"/>
      <c r="B953" s="200" t="s">
        <v>37</v>
      </c>
      <c r="C953" s="199">
        <v>10</v>
      </c>
      <c r="D953" s="199">
        <v>2</v>
      </c>
      <c r="E953" s="198" t="s">
        <v>36</v>
      </c>
      <c r="F953" s="197">
        <v>0</v>
      </c>
      <c r="G953" s="242">
        <v>356.8</v>
      </c>
      <c r="H953" s="242">
        <v>79.16</v>
      </c>
      <c r="I953" s="246">
        <v>0.22187000000000001</v>
      </c>
    </row>
    <row r="954" spans="1:9" ht="12.75" customHeight="1" x14ac:dyDescent="0.2">
      <c r="A954" s="193"/>
      <c r="B954" s="200" t="s">
        <v>28</v>
      </c>
      <c r="C954" s="199">
        <v>10</v>
      </c>
      <c r="D954" s="199">
        <v>2</v>
      </c>
      <c r="E954" s="198" t="s">
        <v>39</v>
      </c>
      <c r="F954" s="197">
        <v>0</v>
      </c>
      <c r="G954" s="242">
        <v>300</v>
      </c>
      <c r="H954" s="242">
        <v>76.69</v>
      </c>
      <c r="I954" s="246">
        <v>0.25563000000000002</v>
      </c>
    </row>
    <row r="955" spans="1:9" ht="21.75" customHeight="1" x14ac:dyDescent="0.2">
      <c r="A955" s="193"/>
      <c r="B955" s="200" t="s">
        <v>27</v>
      </c>
      <c r="C955" s="199">
        <v>10</v>
      </c>
      <c r="D955" s="199">
        <v>2</v>
      </c>
      <c r="E955" s="198" t="s">
        <v>39</v>
      </c>
      <c r="F955" s="197" t="s">
        <v>26</v>
      </c>
      <c r="G955" s="242">
        <v>300</v>
      </c>
      <c r="H955" s="242">
        <v>76.69</v>
      </c>
      <c r="I955" s="246">
        <v>0.25563000000000002</v>
      </c>
    </row>
    <row r="956" spans="1:9" ht="21.75" customHeight="1" x14ac:dyDescent="0.2">
      <c r="A956" s="193"/>
      <c r="B956" s="200" t="s">
        <v>25</v>
      </c>
      <c r="C956" s="199">
        <v>10</v>
      </c>
      <c r="D956" s="199">
        <v>2</v>
      </c>
      <c r="E956" s="198" t="s">
        <v>39</v>
      </c>
      <c r="F956" s="197" t="s">
        <v>24</v>
      </c>
      <c r="G956" s="242">
        <v>300</v>
      </c>
      <c r="H956" s="242">
        <v>76.69</v>
      </c>
      <c r="I956" s="246">
        <v>0.25563000000000002</v>
      </c>
    </row>
    <row r="957" spans="1:9" ht="21.75" customHeight="1" x14ac:dyDescent="0.2">
      <c r="A957" s="193"/>
      <c r="B957" s="200" t="s">
        <v>41</v>
      </c>
      <c r="C957" s="199">
        <v>10</v>
      </c>
      <c r="D957" s="199">
        <v>2</v>
      </c>
      <c r="E957" s="198" t="s">
        <v>39</v>
      </c>
      <c r="F957" s="197" t="s">
        <v>40</v>
      </c>
      <c r="G957" s="242">
        <v>112.7</v>
      </c>
      <c r="H957" s="242">
        <v>30.9</v>
      </c>
      <c r="I957" s="246">
        <v>0.27418999999999999</v>
      </c>
    </row>
    <row r="958" spans="1:9" ht="12.75" customHeight="1" x14ac:dyDescent="0.2">
      <c r="A958" s="193"/>
      <c r="B958" s="200" t="s">
        <v>23</v>
      </c>
      <c r="C958" s="199">
        <v>10</v>
      </c>
      <c r="D958" s="199">
        <v>2</v>
      </c>
      <c r="E958" s="198" t="s">
        <v>39</v>
      </c>
      <c r="F958" s="197" t="s">
        <v>22</v>
      </c>
      <c r="G958" s="242">
        <v>187.3</v>
      </c>
      <c r="H958" s="242">
        <v>45.79</v>
      </c>
      <c r="I958" s="246">
        <v>0.24445</v>
      </c>
    </row>
    <row r="959" spans="1:9" ht="12.75" customHeight="1" x14ac:dyDescent="0.2">
      <c r="A959" s="193"/>
      <c r="B959" s="200" t="s">
        <v>28</v>
      </c>
      <c r="C959" s="199">
        <v>10</v>
      </c>
      <c r="D959" s="199">
        <v>2</v>
      </c>
      <c r="E959" s="198" t="s">
        <v>38</v>
      </c>
      <c r="F959" s="197">
        <v>0</v>
      </c>
      <c r="G959" s="242">
        <v>56.8</v>
      </c>
      <c r="H959" s="242">
        <v>2.4700000000000002</v>
      </c>
      <c r="I959" s="246">
        <v>4.3580000000000001E-2</v>
      </c>
    </row>
    <row r="960" spans="1:9" ht="21.75" customHeight="1" x14ac:dyDescent="0.2">
      <c r="A960" s="193"/>
      <c r="B960" s="200" t="s">
        <v>27</v>
      </c>
      <c r="C960" s="199">
        <v>10</v>
      </c>
      <c r="D960" s="199">
        <v>2</v>
      </c>
      <c r="E960" s="198" t="s">
        <v>38</v>
      </c>
      <c r="F960" s="197" t="s">
        <v>26</v>
      </c>
      <c r="G960" s="242">
        <v>56.8</v>
      </c>
      <c r="H960" s="242">
        <v>2.4700000000000002</v>
      </c>
      <c r="I960" s="246">
        <v>4.3580000000000001E-2</v>
      </c>
    </row>
    <row r="961" spans="1:9" ht="21.75" customHeight="1" x14ac:dyDescent="0.2">
      <c r="A961" s="193"/>
      <c r="B961" s="200" t="s">
        <v>25</v>
      </c>
      <c r="C961" s="199">
        <v>10</v>
      </c>
      <c r="D961" s="199">
        <v>2</v>
      </c>
      <c r="E961" s="198" t="s">
        <v>38</v>
      </c>
      <c r="F961" s="197" t="s">
        <v>24</v>
      </c>
      <c r="G961" s="242">
        <v>56.8</v>
      </c>
      <c r="H961" s="242">
        <v>2.4700000000000002</v>
      </c>
      <c r="I961" s="246">
        <v>4.3580000000000001E-2</v>
      </c>
    </row>
    <row r="962" spans="1:9" ht="12.75" customHeight="1" x14ac:dyDescent="0.2">
      <c r="A962" s="193"/>
      <c r="B962" s="200" t="s">
        <v>23</v>
      </c>
      <c r="C962" s="199">
        <v>10</v>
      </c>
      <c r="D962" s="199">
        <v>2</v>
      </c>
      <c r="E962" s="198" t="s">
        <v>38</v>
      </c>
      <c r="F962" s="197" t="s">
        <v>22</v>
      </c>
      <c r="G962" s="242">
        <v>37.409999999999997</v>
      </c>
      <c r="H962" s="242">
        <v>2.4700000000000002</v>
      </c>
      <c r="I962" s="246">
        <v>6.6170000000000007E-2</v>
      </c>
    </row>
    <row r="963" spans="1:9" ht="12.75" customHeight="1" x14ac:dyDescent="0.2">
      <c r="A963" s="193"/>
      <c r="B963" s="200" t="s">
        <v>21</v>
      </c>
      <c r="C963" s="199">
        <v>10</v>
      </c>
      <c r="D963" s="199">
        <v>2</v>
      </c>
      <c r="E963" s="198" t="s">
        <v>38</v>
      </c>
      <c r="F963" s="197" t="s">
        <v>20</v>
      </c>
      <c r="G963" s="242">
        <v>19.39</v>
      </c>
      <c r="H963" s="242">
        <v>0</v>
      </c>
      <c r="I963" s="246">
        <v>0</v>
      </c>
    </row>
    <row r="964" spans="1:9" ht="21.75" customHeight="1" x14ac:dyDescent="0.2">
      <c r="A964" s="193"/>
      <c r="B964" s="200" t="s">
        <v>37</v>
      </c>
      <c r="C964" s="199">
        <v>10</v>
      </c>
      <c r="D964" s="199">
        <v>2</v>
      </c>
      <c r="E964" s="198" t="s">
        <v>36</v>
      </c>
      <c r="F964" s="197">
        <v>0</v>
      </c>
      <c r="G964" s="242">
        <v>6181.52</v>
      </c>
      <c r="H964" s="242">
        <v>3264.45</v>
      </c>
      <c r="I964" s="246">
        <v>0.52810000000000001</v>
      </c>
    </row>
    <row r="965" spans="1:9" ht="12.75" customHeight="1" x14ac:dyDescent="0.2">
      <c r="A965" s="193"/>
      <c r="B965" s="200" t="s">
        <v>28</v>
      </c>
      <c r="C965" s="199">
        <v>10</v>
      </c>
      <c r="D965" s="199">
        <v>2</v>
      </c>
      <c r="E965" s="198" t="s">
        <v>29</v>
      </c>
      <c r="F965" s="197">
        <v>0</v>
      </c>
      <c r="G965" s="242">
        <v>6094.4</v>
      </c>
      <c r="H965" s="242">
        <v>3239.69</v>
      </c>
      <c r="I965" s="246">
        <v>0.53158000000000005</v>
      </c>
    </row>
    <row r="966" spans="1:9" ht="53.25" customHeight="1" x14ac:dyDescent="0.2">
      <c r="A966" s="193"/>
      <c r="B966" s="200" t="s">
        <v>35</v>
      </c>
      <c r="C966" s="199">
        <v>10</v>
      </c>
      <c r="D966" s="199">
        <v>2</v>
      </c>
      <c r="E966" s="198" t="s">
        <v>29</v>
      </c>
      <c r="F966" s="197" t="s">
        <v>34</v>
      </c>
      <c r="G966" s="242">
        <v>6094.4</v>
      </c>
      <c r="H966" s="242">
        <v>3239.69</v>
      </c>
      <c r="I966" s="246">
        <v>0.53158000000000005</v>
      </c>
    </row>
    <row r="967" spans="1:9" ht="12.75" customHeight="1" x14ac:dyDescent="0.2">
      <c r="A967" s="193"/>
      <c r="B967" s="200" t="s">
        <v>33</v>
      </c>
      <c r="C967" s="199">
        <v>10</v>
      </c>
      <c r="D967" s="199">
        <v>2</v>
      </c>
      <c r="E967" s="198" t="s">
        <v>29</v>
      </c>
      <c r="F967" s="197" t="s">
        <v>32</v>
      </c>
      <c r="G967" s="242">
        <v>6094.4</v>
      </c>
      <c r="H967" s="242">
        <v>3239.69</v>
      </c>
      <c r="I967" s="246">
        <v>0.53158000000000005</v>
      </c>
    </row>
    <row r="968" spans="1:9" ht="12.75" customHeight="1" x14ac:dyDescent="0.2">
      <c r="A968" s="193"/>
      <c r="B968" s="200" t="s">
        <v>31</v>
      </c>
      <c r="C968" s="199">
        <v>10</v>
      </c>
      <c r="D968" s="199">
        <v>2</v>
      </c>
      <c r="E968" s="198" t="s">
        <v>29</v>
      </c>
      <c r="F968" s="197" t="s">
        <v>12</v>
      </c>
      <c r="G968" s="242">
        <v>4680.8</v>
      </c>
      <c r="H968" s="242">
        <v>2581.11</v>
      </c>
      <c r="I968" s="246">
        <v>0.55142000000000002</v>
      </c>
    </row>
    <row r="969" spans="1:9" ht="32.25" customHeight="1" x14ac:dyDescent="0.2">
      <c r="A969" s="193"/>
      <c r="B969" s="200" t="s">
        <v>30</v>
      </c>
      <c r="C969" s="199">
        <v>10</v>
      </c>
      <c r="D969" s="199">
        <v>2</v>
      </c>
      <c r="E969" s="198" t="s">
        <v>29</v>
      </c>
      <c r="F969" s="197" t="s">
        <v>10</v>
      </c>
      <c r="G969" s="242">
        <v>1413.6</v>
      </c>
      <c r="H969" s="242">
        <v>658.58</v>
      </c>
      <c r="I969" s="246">
        <v>0.46589000000000003</v>
      </c>
    </row>
    <row r="970" spans="1:9" ht="12.75" customHeight="1" x14ac:dyDescent="0.2">
      <c r="A970" s="193"/>
      <c r="B970" s="200" t="s">
        <v>28</v>
      </c>
      <c r="C970" s="199">
        <v>10</v>
      </c>
      <c r="D970" s="199">
        <v>2</v>
      </c>
      <c r="E970" s="198" t="s">
        <v>19</v>
      </c>
      <c r="F970" s="197">
        <v>0</v>
      </c>
      <c r="G970" s="242">
        <v>87.12</v>
      </c>
      <c r="H970" s="242">
        <v>24.76</v>
      </c>
      <c r="I970" s="246">
        <v>0.28423999999999999</v>
      </c>
    </row>
    <row r="971" spans="1:9" ht="21.75" customHeight="1" x14ac:dyDescent="0.2">
      <c r="A971" s="193"/>
      <c r="B971" s="200" t="s">
        <v>27</v>
      </c>
      <c r="C971" s="199">
        <v>10</v>
      </c>
      <c r="D971" s="199">
        <v>2</v>
      </c>
      <c r="E971" s="198" t="s">
        <v>19</v>
      </c>
      <c r="F971" s="197" t="s">
        <v>26</v>
      </c>
      <c r="G971" s="242">
        <v>87.12</v>
      </c>
      <c r="H971" s="242">
        <v>24.76</v>
      </c>
      <c r="I971" s="246">
        <v>0.28423999999999999</v>
      </c>
    </row>
    <row r="972" spans="1:9" ht="21.75" customHeight="1" x14ac:dyDescent="0.2">
      <c r="A972" s="193"/>
      <c r="B972" s="200" t="s">
        <v>25</v>
      </c>
      <c r="C972" s="199">
        <v>10</v>
      </c>
      <c r="D972" s="199">
        <v>2</v>
      </c>
      <c r="E972" s="198" t="s">
        <v>19</v>
      </c>
      <c r="F972" s="197" t="s">
        <v>24</v>
      </c>
      <c r="G972" s="242">
        <v>87.12</v>
      </c>
      <c r="H972" s="242">
        <v>24.76</v>
      </c>
      <c r="I972" s="246">
        <v>0.28423999999999999</v>
      </c>
    </row>
    <row r="973" spans="1:9" ht="12.75" customHeight="1" x14ac:dyDescent="0.2">
      <c r="A973" s="193"/>
      <c r="B973" s="200" t="s">
        <v>21</v>
      </c>
      <c r="C973" s="199">
        <v>10</v>
      </c>
      <c r="D973" s="199">
        <v>2</v>
      </c>
      <c r="E973" s="198" t="s">
        <v>19</v>
      </c>
      <c r="F973" s="197" t="s">
        <v>20</v>
      </c>
      <c r="G973" s="242">
        <v>87.12</v>
      </c>
      <c r="H973" s="242">
        <v>24.76</v>
      </c>
      <c r="I973" s="246">
        <v>0.28423999999999999</v>
      </c>
    </row>
    <row r="974" spans="1:9" ht="12.75" customHeight="1" x14ac:dyDescent="0.2">
      <c r="A974" s="193"/>
      <c r="B974" s="204" t="s">
        <v>290</v>
      </c>
      <c r="C974" s="203">
        <v>10</v>
      </c>
      <c r="D974" s="203">
        <v>3</v>
      </c>
      <c r="E974" s="202">
        <v>0</v>
      </c>
      <c r="F974" s="201">
        <v>0</v>
      </c>
      <c r="G974" s="241">
        <v>51502.32</v>
      </c>
      <c r="H974" s="241">
        <v>32993.599999999999</v>
      </c>
      <c r="I974" s="245">
        <v>0.64061999999999997</v>
      </c>
    </row>
    <row r="975" spans="1:9" ht="21.75" customHeight="1" x14ac:dyDescent="0.2">
      <c r="A975" s="193"/>
      <c r="B975" s="200" t="s">
        <v>491</v>
      </c>
      <c r="C975" s="199">
        <v>10</v>
      </c>
      <c r="D975" s="199">
        <v>3</v>
      </c>
      <c r="E975" s="198" t="s">
        <v>490</v>
      </c>
      <c r="F975" s="197">
        <v>0</v>
      </c>
      <c r="G975" s="242">
        <v>9404</v>
      </c>
      <c r="H975" s="242">
        <v>7934.28</v>
      </c>
      <c r="I975" s="246">
        <v>0.84370999999999996</v>
      </c>
    </row>
    <row r="976" spans="1:9" ht="32.25" customHeight="1" x14ac:dyDescent="0.2">
      <c r="A976" s="193"/>
      <c r="B976" s="200" t="s">
        <v>500</v>
      </c>
      <c r="C976" s="199">
        <v>10</v>
      </c>
      <c r="D976" s="199">
        <v>3</v>
      </c>
      <c r="E976" s="198" t="s">
        <v>499</v>
      </c>
      <c r="F976" s="197">
        <v>0</v>
      </c>
      <c r="G976" s="242">
        <v>9404</v>
      </c>
      <c r="H976" s="242">
        <v>7934.28</v>
      </c>
      <c r="I976" s="246">
        <v>0.84370999999999996</v>
      </c>
    </row>
    <row r="977" spans="1:9" ht="21.75" customHeight="1" x14ac:dyDescent="0.2">
      <c r="A977" s="193"/>
      <c r="B977" s="200" t="s">
        <v>527</v>
      </c>
      <c r="C977" s="199">
        <v>10</v>
      </c>
      <c r="D977" s="199">
        <v>3</v>
      </c>
      <c r="E977" s="198" t="s">
        <v>526</v>
      </c>
      <c r="F977" s="197">
        <v>0</v>
      </c>
      <c r="G977" s="242">
        <v>9404</v>
      </c>
      <c r="H977" s="242">
        <v>7934.28</v>
      </c>
      <c r="I977" s="246">
        <v>0.84370999999999996</v>
      </c>
    </row>
    <row r="978" spans="1:9" ht="21.75" customHeight="1" x14ac:dyDescent="0.2">
      <c r="A978" s="193"/>
      <c r="B978" s="200" t="s">
        <v>27</v>
      </c>
      <c r="C978" s="199">
        <v>10</v>
      </c>
      <c r="D978" s="199">
        <v>3</v>
      </c>
      <c r="E978" s="198" t="s">
        <v>526</v>
      </c>
      <c r="F978" s="197" t="s">
        <v>26</v>
      </c>
      <c r="G978" s="242">
        <v>122.3</v>
      </c>
      <c r="H978" s="242">
        <v>116.35</v>
      </c>
      <c r="I978" s="246">
        <v>0.95137000000000005</v>
      </c>
    </row>
    <row r="979" spans="1:9" ht="21.75" customHeight="1" x14ac:dyDescent="0.2">
      <c r="A979" s="193"/>
      <c r="B979" s="200" t="s">
        <v>25</v>
      </c>
      <c r="C979" s="199">
        <v>10</v>
      </c>
      <c r="D979" s="199">
        <v>3</v>
      </c>
      <c r="E979" s="198" t="s">
        <v>526</v>
      </c>
      <c r="F979" s="197" t="s">
        <v>24</v>
      </c>
      <c r="G979" s="242">
        <v>122.3</v>
      </c>
      <c r="H979" s="242">
        <v>116.35</v>
      </c>
      <c r="I979" s="246">
        <v>0.95137000000000005</v>
      </c>
    </row>
    <row r="980" spans="1:9" ht="12.75" customHeight="1" x14ac:dyDescent="0.2">
      <c r="A980" s="193"/>
      <c r="B980" s="200" t="s">
        <v>23</v>
      </c>
      <c r="C980" s="199">
        <v>10</v>
      </c>
      <c r="D980" s="199">
        <v>3</v>
      </c>
      <c r="E980" s="198" t="s">
        <v>526</v>
      </c>
      <c r="F980" s="197" t="s">
        <v>22</v>
      </c>
      <c r="G980" s="242">
        <v>122.3</v>
      </c>
      <c r="H980" s="242">
        <v>116.35</v>
      </c>
      <c r="I980" s="246">
        <v>0.95137000000000005</v>
      </c>
    </row>
    <row r="981" spans="1:9" ht="12.75" customHeight="1" x14ac:dyDescent="0.2">
      <c r="A981" s="193"/>
      <c r="B981" s="200" t="s">
        <v>185</v>
      </c>
      <c r="C981" s="199">
        <v>10</v>
      </c>
      <c r="D981" s="199">
        <v>3</v>
      </c>
      <c r="E981" s="198" t="s">
        <v>526</v>
      </c>
      <c r="F981" s="197" t="s">
        <v>184</v>
      </c>
      <c r="G981" s="242">
        <v>9281.7000000000007</v>
      </c>
      <c r="H981" s="242">
        <v>7817.93</v>
      </c>
      <c r="I981" s="246">
        <v>0.84228999999999998</v>
      </c>
    </row>
    <row r="982" spans="1:9" ht="21.75" customHeight="1" x14ac:dyDescent="0.2">
      <c r="A982" s="193"/>
      <c r="B982" s="200" t="s">
        <v>286</v>
      </c>
      <c r="C982" s="199">
        <v>10</v>
      </c>
      <c r="D982" s="199">
        <v>3</v>
      </c>
      <c r="E982" s="198" t="s">
        <v>526</v>
      </c>
      <c r="F982" s="197" t="s">
        <v>285</v>
      </c>
      <c r="G982" s="242">
        <v>9281.7000000000007</v>
      </c>
      <c r="H982" s="242">
        <v>7817.93</v>
      </c>
      <c r="I982" s="246">
        <v>0.84228999999999998</v>
      </c>
    </row>
    <row r="983" spans="1:9" ht="21.75" customHeight="1" x14ac:dyDescent="0.2">
      <c r="A983" s="193"/>
      <c r="B983" s="200" t="s">
        <v>476</v>
      </c>
      <c r="C983" s="199">
        <v>10</v>
      </c>
      <c r="D983" s="199">
        <v>3</v>
      </c>
      <c r="E983" s="198" t="s">
        <v>526</v>
      </c>
      <c r="F983" s="197" t="s">
        <v>474</v>
      </c>
      <c r="G983" s="242">
        <v>9281.7000000000007</v>
      </c>
      <c r="H983" s="242">
        <v>7817.93</v>
      </c>
      <c r="I983" s="246">
        <v>0.84228999999999998</v>
      </c>
    </row>
    <row r="984" spans="1:9" ht="21.75" customHeight="1" x14ac:dyDescent="0.2">
      <c r="A984" s="193"/>
      <c r="B984" s="200" t="s">
        <v>491</v>
      </c>
      <c r="C984" s="199">
        <v>10</v>
      </c>
      <c r="D984" s="199">
        <v>3</v>
      </c>
      <c r="E984" s="198" t="s">
        <v>490</v>
      </c>
      <c r="F984" s="197">
        <v>0</v>
      </c>
      <c r="G984" s="242">
        <v>42088.32</v>
      </c>
      <c r="H984" s="242">
        <v>25050.86</v>
      </c>
      <c r="I984" s="246">
        <v>0.59519999999999995</v>
      </c>
    </row>
    <row r="985" spans="1:9" ht="32.25" customHeight="1" x14ac:dyDescent="0.2">
      <c r="A985" s="193"/>
      <c r="B985" s="200" t="s">
        <v>500</v>
      </c>
      <c r="C985" s="199">
        <v>10</v>
      </c>
      <c r="D985" s="199">
        <v>3</v>
      </c>
      <c r="E985" s="198" t="s">
        <v>499</v>
      </c>
      <c r="F985" s="197">
        <v>0</v>
      </c>
      <c r="G985" s="242">
        <v>42088.32</v>
      </c>
      <c r="H985" s="242">
        <v>25050.86</v>
      </c>
      <c r="I985" s="246">
        <v>0.59519999999999995</v>
      </c>
    </row>
    <row r="986" spans="1:9" ht="21.75" customHeight="1" x14ac:dyDescent="0.2">
      <c r="A986" s="193"/>
      <c r="B986" s="200" t="s">
        <v>525</v>
      </c>
      <c r="C986" s="199">
        <v>10</v>
      </c>
      <c r="D986" s="199">
        <v>3</v>
      </c>
      <c r="E986" s="198" t="s">
        <v>524</v>
      </c>
      <c r="F986" s="197">
        <v>0</v>
      </c>
      <c r="G986" s="242">
        <v>32891.42</v>
      </c>
      <c r="H986" s="242">
        <v>20800.95</v>
      </c>
      <c r="I986" s="246">
        <v>0.63241000000000003</v>
      </c>
    </row>
    <row r="987" spans="1:9" ht="21.75" customHeight="1" x14ac:dyDescent="0.2">
      <c r="A987" s="193"/>
      <c r="B987" s="200" t="s">
        <v>27</v>
      </c>
      <c r="C987" s="199">
        <v>10</v>
      </c>
      <c r="D987" s="199">
        <v>3</v>
      </c>
      <c r="E987" s="198" t="s">
        <v>524</v>
      </c>
      <c r="F987" s="197" t="s">
        <v>26</v>
      </c>
      <c r="G987" s="242">
        <v>460.5</v>
      </c>
      <c r="H987" s="242">
        <v>271.14</v>
      </c>
      <c r="I987" s="246">
        <v>0.58879999999999999</v>
      </c>
    </row>
    <row r="988" spans="1:9" ht="21.75" customHeight="1" x14ac:dyDescent="0.2">
      <c r="A988" s="193"/>
      <c r="B988" s="200" t="s">
        <v>25</v>
      </c>
      <c r="C988" s="199">
        <v>10</v>
      </c>
      <c r="D988" s="199">
        <v>3</v>
      </c>
      <c r="E988" s="198" t="s">
        <v>524</v>
      </c>
      <c r="F988" s="197" t="s">
        <v>24</v>
      </c>
      <c r="G988" s="242">
        <v>460.5</v>
      </c>
      <c r="H988" s="242">
        <v>271.14</v>
      </c>
      <c r="I988" s="246">
        <v>0.58879999999999999</v>
      </c>
    </row>
    <row r="989" spans="1:9" ht="12.75" customHeight="1" x14ac:dyDescent="0.2">
      <c r="A989" s="193"/>
      <c r="B989" s="200" t="s">
        <v>23</v>
      </c>
      <c r="C989" s="199">
        <v>10</v>
      </c>
      <c r="D989" s="199">
        <v>3</v>
      </c>
      <c r="E989" s="198" t="s">
        <v>524</v>
      </c>
      <c r="F989" s="197" t="s">
        <v>22</v>
      </c>
      <c r="G989" s="242">
        <v>460.5</v>
      </c>
      <c r="H989" s="242">
        <v>271.14</v>
      </c>
      <c r="I989" s="246">
        <v>0.58879999999999999</v>
      </c>
    </row>
    <row r="990" spans="1:9" ht="12.75" customHeight="1" x14ac:dyDescent="0.2">
      <c r="A990" s="193"/>
      <c r="B990" s="200" t="s">
        <v>185</v>
      </c>
      <c r="C990" s="199">
        <v>10</v>
      </c>
      <c r="D990" s="199">
        <v>3</v>
      </c>
      <c r="E990" s="198" t="s">
        <v>524</v>
      </c>
      <c r="F990" s="197" t="s">
        <v>184</v>
      </c>
      <c r="G990" s="242">
        <v>32430.92</v>
      </c>
      <c r="H990" s="242">
        <v>20529.810000000001</v>
      </c>
      <c r="I990" s="246">
        <v>0.63302999999999998</v>
      </c>
    </row>
    <row r="991" spans="1:9" ht="21.75" customHeight="1" x14ac:dyDescent="0.2">
      <c r="A991" s="193"/>
      <c r="B991" s="200" t="s">
        <v>286</v>
      </c>
      <c r="C991" s="199">
        <v>10</v>
      </c>
      <c r="D991" s="199">
        <v>3</v>
      </c>
      <c r="E991" s="198" t="s">
        <v>524</v>
      </c>
      <c r="F991" s="197" t="s">
        <v>285</v>
      </c>
      <c r="G991" s="242">
        <v>32430.92</v>
      </c>
      <c r="H991" s="242">
        <v>20529.810000000001</v>
      </c>
      <c r="I991" s="246">
        <v>0.63302999999999998</v>
      </c>
    </row>
    <row r="992" spans="1:9" ht="21.75" customHeight="1" x14ac:dyDescent="0.2">
      <c r="A992" s="193"/>
      <c r="B992" s="200" t="s">
        <v>476</v>
      </c>
      <c r="C992" s="199">
        <v>10</v>
      </c>
      <c r="D992" s="199">
        <v>3</v>
      </c>
      <c r="E992" s="198" t="s">
        <v>524</v>
      </c>
      <c r="F992" s="197" t="s">
        <v>474</v>
      </c>
      <c r="G992" s="242">
        <v>32430.92</v>
      </c>
      <c r="H992" s="242">
        <v>20529.810000000001</v>
      </c>
      <c r="I992" s="246">
        <v>0.63302999999999998</v>
      </c>
    </row>
    <row r="993" spans="1:9" ht="21.75" customHeight="1" x14ac:dyDescent="0.2">
      <c r="A993" s="193"/>
      <c r="B993" s="200" t="s">
        <v>523</v>
      </c>
      <c r="C993" s="199">
        <v>10</v>
      </c>
      <c r="D993" s="199">
        <v>3</v>
      </c>
      <c r="E993" s="198" t="s">
        <v>522</v>
      </c>
      <c r="F993" s="197">
        <v>0</v>
      </c>
      <c r="G993" s="242">
        <v>8135.4</v>
      </c>
      <c r="H993" s="242">
        <v>3822.37</v>
      </c>
      <c r="I993" s="246">
        <v>0.46983999999999998</v>
      </c>
    </row>
    <row r="994" spans="1:9" ht="21.75" customHeight="1" x14ac:dyDescent="0.2">
      <c r="A994" s="193"/>
      <c r="B994" s="200" t="s">
        <v>27</v>
      </c>
      <c r="C994" s="199">
        <v>10</v>
      </c>
      <c r="D994" s="199">
        <v>3</v>
      </c>
      <c r="E994" s="198" t="s">
        <v>522</v>
      </c>
      <c r="F994" s="197" t="s">
        <v>26</v>
      </c>
      <c r="G994" s="242">
        <v>130.19999999999999</v>
      </c>
      <c r="H994" s="242">
        <v>58.64</v>
      </c>
      <c r="I994" s="246">
        <v>0.45038</v>
      </c>
    </row>
    <row r="995" spans="1:9" ht="21.75" customHeight="1" x14ac:dyDescent="0.2">
      <c r="A995" s="193"/>
      <c r="B995" s="200" t="s">
        <v>25</v>
      </c>
      <c r="C995" s="199">
        <v>10</v>
      </c>
      <c r="D995" s="199">
        <v>3</v>
      </c>
      <c r="E995" s="198" t="s">
        <v>522</v>
      </c>
      <c r="F995" s="197" t="s">
        <v>24</v>
      </c>
      <c r="G995" s="242">
        <v>130.19999999999999</v>
      </c>
      <c r="H995" s="242">
        <v>58.64</v>
      </c>
      <c r="I995" s="246">
        <v>0.45038</v>
      </c>
    </row>
    <row r="996" spans="1:9" ht="12.75" customHeight="1" x14ac:dyDescent="0.2">
      <c r="A996" s="193"/>
      <c r="B996" s="200" t="s">
        <v>23</v>
      </c>
      <c r="C996" s="199">
        <v>10</v>
      </c>
      <c r="D996" s="199">
        <v>3</v>
      </c>
      <c r="E996" s="198" t="s">
        <v>522</v>
      </c>
      <c r="F996" s="197" t="s">
        <v>22</v>
      </c>
      <c r="G996" s="242">
        <v>130.19999999999999</v>
      </c>
      <c r="H996" s="242">
        <v>58.64</v>
      </c>
      <c r="I996" s="246">
        <v>0.45038</v>
      </c>
    </row>
    <row r="997" spans="1:9" ht="12.75" customHeight="1" x14ac:dyDescent="0.2">
      <c r="A997" s="193"/>
      <c r="B997" s="200" t="s">
        <v>185</v>
      </c>
      <c r="C997" s="199">
        <v>10</v>
      </c>
      <c r="D997" s="199">
        <v>3</v>
      </c>
      <c r="E997" s="198" t="s">
        <v>522</v>
      </c>
      <c r="F997" s="197" t="s">
        <v>184</v>
      </c>
      <c r="G997" s="242">
        <v>8005.2</v>
      </c>
      <c r="H997" s="242">
        <v>3763.73</v>
      </c>
      <c r="I997" s="246">
        <v>0.47016000000000002</v>
      </c>
    </row>
    <row r="998" spans="1:9" ht="12.75" customHeight="1" x14ac:dyDescent="0.2">
      <c r="A998" s="193"/>
      <c r="B998" s="200" t="s">
        <v>183</v>
      </c>
      <c r="C998" s="199">
        <v>10</v>
      </c>
      <c r="D998" s="199">
        <v>3</v>
      </c>
      <c r="E998" s="198" t="s">
        <v>522</v>
      </c>
      <c r="F998" s="197" t="s">
        <v>182</v>
      </c>
      <c r="G998" s="242">
        <v>8005.2</v>
      </c>
      <c r="H998" s="242">
        <v>3763.73</v>
      </c>
      <c r="I998" s="246">
        <v>0.47016000000000002</v>
      </c>
    </row>
    <row r="999" spans="1:9" ht="21.75" customHeight="1" x14ac:dyDescent="0.2">
      <c r="A999" s="193"/>
      <c r="B999" s="200" t="s">
        <v>181</v>
      </c>
      <c r="C999" s="199">
        <v>10</v>
      </c>
      <c r="D999" s="199">
        <v>3</v>
      </c>
      <c r="E999" s="198" t="s">
        <v>522</v>
      </c>
      <c r="F999" s="197" t="s">
        <v>179</v>
      </c>
      <c r="G999" s="242">
        <v>8005.2</v>
      </c>
      <c r="H999" s="242">
        <v>3763.73</v>
      </c>
      <c r="I999" s="246">
        <v>0.47016000000000002</v>
      </c>
    </row>
    <row r="1000" spans="1:9" ht="32.25" customHeight="1" x14ac:dyDescent="0.2">
      <c r="A1000" s="193"/>
      <c r="B1000" s="200" t="s">
        <v>521</v>
      </c>
      <c r="C1000" s="199">
        <v>10</v>
      </c>
      <c r="D1000" s="199">
        <v>3</v>
      </c>
      <c r="E1000" s="198" t="s">
        <v>520</v>
      </c>
      <c r="F1000" s="197">
        <v>0</v>
      </c>
      <c r="G1000" s="242">
        <v>49.9</v>
      </c>
      <c r="H1000" s="242">
        <v>18.440000000000001</v>
      </c>
      <c r="I1000" s="246">
        <v>0.36952000000000002</v>
      </c>
    </row>
    <row r="1001" spans="1:9" ht="21.75" customHeight="1" x14ac:dyDescent="0.2">
      <c r="A1001" s="193"/>
      <c r="B1001" s="200" t="s">
        <v>27</v>
      </c>
      <c r="C1001" s="199">
        <v>10</v>
      </c>
      <c r="D1001" s="199">
        <v>3</v>
      </c>
      <c r="E1001" s="198" t="s">
        <v>520</v>
      </c>
      <c r="F1001" s="197" t="s">
        <v>26</v>
      </c>
      <c r="G1001" s="242">
        <v>0.5</v>
      </c>
      <c r="H1001" s="242">
        <v>0.19</v>
      </c>
      <c r="I1001" s="246">
        <v>0.372</v>
      </c>
    </row>
    <row r="1002" spans="1:9" ht="21.75" customHeight="1" x14ac:dyDescent="0.2">
      <c r="A1002" s="193"/>
      <c r="B1002" s="200" t="s">
        <v>25</v>
      </c>
      <c r="C1002" s="199">
        <v>10</v>
      </c>
      <c r="D1002" s="199">
        <v>3</v>
      </c>
      <c r="E1002" s="198" t="s">
        <v>520</v>
      </c>
      <c r="F1002" s="197" t="s">
        <v>24</v>
      </c>
      <c r="G1002" s="242">
        <v>0.5</v>
      </c>
      <c r="H1002" s="242">
        <v>0.19</v>
      </c>
      <c r="I1002" s="246">
        <v>0.372</v>
      </c>
    </row>
    <row r="1003" spans="1:9" ht="12.75" customHeight="1" x14ac:dyDescent="0.2">
      <c r="A1003" s="193"/>
      <c r="B1003" s="200" t="s">
        <v>23</v>
      </c>
      <c r="C1003" s="199">
        <v>10</v>
      </c>
      <c r="D1003" s="199">
        <v>3</v>
      </c>
      <c r="E1003" s="198" t="s">
        <v>520</v>
      </c>
      <c r="F1003" s="197" t="s">
        <v>22</v>
      </c>
      <c r="G1003" s="242">
        <v>0.5</v>
      </c>
      <c r="H1003" s="242">
        <v>0.19</v>
      </c>
      <c r="I1003" s="246">
        <v>0.372</v>
      </c>
    </row>
    <row r="1004" spans="1:9" ht="12.75" customHeight="1" x14ac:dyDescent="0.2">
      <c r="A1004" s="193"/>
      <c r="B1004" s="200" t="s">
        <v>185</v>
      </c>
      <c r="C1004" s="199">
        <v>10</v>
      </c>
      <c r="D1004" s="199">
        <v>3</v>
      </c>
      <c r="E1004" s="198" t="s">
        <v>520</v>
      </c>
      <c r="F1004" s="197" t="s">
        <v>184</v>
      </c>
      <c r="G1004" s="242">
        <v>49.4</v>
      </c>
      <c r="H1004" s="242">
        <v>18.25</v>
      </c>
      <c r="I1004" s="246">
        <v>0.36948999999999999</v>
      </c>
    </row>
    <row r="1005" spans="1:9" ht="12.75" customHeight="1" x14ac:dyDescent="0.2">
      <c r="A1005" s="193"/>
      <c r="B1005" s="200" t="s">
        <v>183</v>
      </c>
      <c r="C1005" s="199">
        <v>10</v>
      </c>
      <c r="D1005" s="199">
        <v>3</v>
      </c>
      <c r="E1005" s="198" t="s">
        <v>520</v>
      </c>
      <c r="F1005" s="197" t="s">
        <v>182</v>
      </c>
      <c r="G1005" s="242">
        <v>49.4</v>
      </c>
      <c r="H1005" s="242">
        <v>18.25</v>
      </c>
      <c r="I1005" s="246">
        <v>0.36948999999999999</v>
      </c>
    </row>
    <row r="1006" spans="1:9" ht="21.75" customHeight="1" x14ac:dyDescent="0.2">
      <c r="A1006" s="193"/>
      <c r="B1006" s="200" t="s">
        <v>181</v>
      </c>
      <c r="C1006" s="199">
        <v>10</v>
      </c>
      <c r="D1006" s="199">
        <v>3</v>
      </c>
      <c r="E1006" s="198" t="s">
        <v>520</v>
      </c>
      <c r="F1006" s="197" t="s">
        <v>179</v>
      </c>
      <c r="G1006" s="242">
        <v>49.4</v>
      </c>
      <c r="H1006" s="242">
        <v>18.25</v>
      </c>
      <c r="I1006" s="246">
        <v>0.36948999999999999</v>
      </c>
    </row>
    <row r="1007" spans="1:9" ht="21.75" customHeight="1" x14ac:dyDescent="0.2">
      <c r="A1007" s="193"/>
      <c r="B1007" s="200" t="s">
        <v>519</v>
      </c>
      <c r="C1007" s="199">
        <v>10</v>
      </c>
      <c r="D1007" s="199">
        <v>3</v>
      </c>
      <c r="E1007" s="198" t="s">
        <v>518</v>
      </c>
      <c r="F1007" s="197">
        <v>0</v>
      </c>
      <c r="G1007" s="242">
        <v>246.5</v>
      </c>
      <c r="H1007" s="242">
        <v>0</v>
      </c>
      <c r="I1007" s="246">
        <v>0</v>
      </c>
    </row>
    <row r="1008" spans="1:9" ht="12.75" customHeight="1" x14ac:dyDescent="0.2">
      <c r="A1008" s="193"/>
      <c r="B1008" s="200" t="s">
        <v>185</v>
      </c>
      <c r="C1008" s="199">
        <v>10</v>
      </c>
      <c r="D1008" s="199">
        <v>3</v>
      </c>
      <c r="E1008" s="198" t="s">
        <v>518</v>
      </c>
      <c r="F1008" s="197" t="s">
        <v>184</v>
      </c>
      <c r="G1008" s="242">
        <v>246.5</v>
      </c>
      <c r="H1008" s="242">
        <v>0</v>
      </c>
      <c r="I1008" s="246">
        <v>0</v>
      </c>
    </row>
    <row r="1009" spans="1:9" ht="12.75" customHeight="1" x14ac:dyDescent="0.2">
      <c r="A1009" s="193"/>
      <c r="B1009" s="200" t="s">
        <v>183</v>
      </c>
      <c r="C1009" s="199">
        <v>10</v>
      </c>
      <c r="D1009" s="199">
        <v>3</v>
      </c>
      <c r="E1009" s="198" t="s">
        <v>518</v>
      </c>
      <c r="F1009" s="197" t="s">
        <v>182</v>
      </c>
      <c r="G1009" s="242">
        <v>246.5</v>
      </c>
      <c r="H1009" s="242">
        <v>0</v>
      </c>
      <c r="I1009" s="246">
        <v>0</v>
      </c>
    </row>
    <row r="1010" spans="1:9" ht="21.75" customHeight="1" x14ac:dyDescent="0.2">
      <c r="A1010" s="193"/>
      <c r="B1010" s="200" t="s">
        <v>181</v>
      </c>
      <c r="C1010" s="199">
        <v>10</v>
      </c>
      <c r="D1010" s="199">
        <v>3</v>
      </c>
      <c r="E1010" s="198" t="s">
        <v>518</v>
      </c>
      <c r="F1010" s="197" t="s">
        <v>179</v>
      </c>
      <c r="G1010" s="242">
        <v>246.5</v>
      </c>
      <c r="H1010" s="242">
        <v>0</v>
      </c>
      <c r="I1010" s="246">
        <v>0</v>
      </c>
    </row>
    <row r="1011" spans="1:9" ht="21.75" customHeight="1" x14ac:dyDescent="0.2">
      <c r="A1011" s="193"/>
      <c r="B1011" s="200" t="s">
        <v>517</v>
      </c>
      <c r="C1011" s="199">
        <v>10</v>
      </c>
      <c r="D1011" s="199">
        <v>3</v>
      </c>
      <c r="E1011" s="198" t="s">
        <v>516</v>
      </c>
      <c r="F1011" s="197">
        <v>0</v>
      </c>
      <c r="G1011" s="242">
        <v>448.1</v>
      </c>
      <c r="H1011" s="242">
        <v>220.1</v>
      </c>
      <c r="I1011" s="246">
        <v>0.49118000000000001</v>
      </c>
    </row>
    <row r="1012" spans="1:9" ht="12.75" customHeight="1" x14ac:dyDescent="0.2">
      <c r="A1012" s="193"/>
      <c r="B1012" s="200" t="s">
        <v>185</v>
      </c>
      <c r="C1012" s="199">
        <v>10</v>
      </c>
      <c r="D1012" s="199">
        <v>3</v>
      </c>
      <c r="E1012" s="198" t="s">
        <v>516</v>
      </c>
      <c r="F1012" s="197" t="s">
        <v>184</v>
      </c>
      <c r="G1012" s="242">
        <v>448.1</v>
      </c>
      <c r="H1012" s="242">
        <v>220.1</v>
      </c>
      <c r="I1012" s="246">
        <v>0.49118000000000001</v>
      </c>
    </row>
    <row r="1013" spans="1:9" ht="12.75" customHeight="1" x14ac:dyDescent="0.2">
      <c r="A1013" s="193"/>
      <c r="B1013" s="200" t="s">
        <v>183</v>
      </c>
      <c r="C1013" s="199">
        <v>10</v>
      </c>
      <c r="D1013" s="199">
        <v>3</v>
      </c>
      <c r="E1013" s="198" t="s">
        <v>516</v>
      </c>
      <c r="F1013" s="197" t="s">
        <v>182</v>
      </c>
      <c r="G1013" s="242">
        <v>448.1</v>
      </c>
      <c r="H1013" s="242">
        <v>220.1</v>
      </c>
      <c r="I1013" s="246">
        <v>0.49118000000000001</v>
      </c>
    </row>
    <row r="1014" spans="1:9" ht="21.75" customHeight="1" x14ac:dyDescent="0.2">
      <c r="A1014" s="193"/>
      <c r="B1014" s="200" t="s">
        <v>181</v>
      </c>
      <c r="C1014" s="199">
        <v>10</v>
      </c>
      <c r="D1014" s="199">
        <v>3</v>
      </c>
      <c r="E1014" s="198" t="s">
        <v>516</v>
      </c>
      <c r="F1014" s="197" t="s">
        <v>179</v>
      </c>
      <c r="G1014" s="242">
        <v>448.1</v>
      </c>
      <c r="H1014" s="242">
        <v>220.1</v>
      </c>
      <c r="I1014" s="246">
        <v>0.49118000000000001</v>
      </c>
    </row>
    <row r="1015" spans="1:9" ht="12.75" customHeight="1" x14ac:dyDescent="0.2">
      <c r="A1015" s="193"/>
      <c r="B1015" s="200" t="s">
        <v>515</v>
      </c>
      <c r="C1015" s="199">
        <v>10</v>
      </c>
      <c r="D1015" s="199">
        <v>3</v>
      </c>
      <c r="E1015" s="198" t="s">
        <v>514</v>
      </c>
      <c r="F1015" s="197">
        <v>0</v>
      </c>
      <c r="G1015" s="242">
        <v>317</v>
      </c>
      <c r="H1015" s="242">
        <v>189</v>
      </c>
      <c r="I1015" s="246">
        <v>0.59621000000000002</v>
      </c>
    </row>
    <row r="1016" spans="1:9" ht="12.75" customHeight="1" x14ac:dyDescent="0.2">
      <c r="A1016" s="193"/>
      <c r="B1016" s="200" t="s">
        <v>185</v>
      </c>
      <c r="C1016" s="199">
        <v>10</v>
      </c>
      <c r="D1016" s="199">
        <v>3</v>
      </c>
      <c r="E1016" s="198" t="s">
        <v>514</v>
      </c>
      <c r="F1016" s="197" t="s">
        <v>184</v>
      </c>
      <c r="G1016" s="242">
        <v>317</v>
      </c>
      <c r="H1016" s="242">
        <v>189</v>
      </c>
      <c r="I1016" s="246">
        <v>0.59621000000000002</v>
      </c>
    </row>
    <row r="1017" spans="1:9" ht="21.75" customHeight="1" x14ac:dyDescent="0.2">
      <c r="A1017" s="193"/>
      <c r="B1017" s="200" t="s">
        <v>286</v>
      </c>
      <c r="C1017" s="199">
        <v>10</v>
      </c>
      <c r="D1017" s="199">
        <v>3</v>
      </c>
      <c r="E1017" s="198" t="s">
        <v>514</v>
      </c>
      <c r="F1017" s="197" t="s">
        <v>285</v>
      </c>
      <c r="G1017" s="242">
        <v>317</v>
      </c>
      <c r="H1017" s="242">
        <v>189</v>
      </c>
      <c r="I1017" s="246">
        <v>0.59621000000000002</v>
      </c>
    </row>
    <row r="1018" spans="1:9" ht="21.75" customHeight="1" x14ac:dyDescent="0.2">
      <c r="A1018" s="193"/>
      <c r="B1018" s="200" t="s">
        <v>476</v>
      </c>
      <c r="C1018" s="199">
        <v>10</v>
      </c>
      <c r="D1018" s="199">
        <v>3</v>
      </c>
      <c r="E1018" s="198" t="s">
        <v>514</v>
      </c>
      <c r="F1018" s="197" t="s">
        <v>474</v>
      </c>
      <c r="G1018" s="242">
        <v>317</v>
      </c>
      <c r="H1018" s="242">
        <v>189</v>
      </c>
      <c r="I1018" s="246">
        <v>0.59621000000000002</v>
      </c>
    </row>
    <row r="1019" spans="1:9" ht="21.75" customHeight="1" x14ac:dyDescent="0.2">
      <c r="A1019" s="193"/>
      <c r="B1019" s="200" t="s">
        <v>491</v>
      </c>
      <c r="C1019" s="199">
        <v>10</v>
      </c>
      <c r="D1019" s="199">
        <v>3</v>
      </c>
      <c r="E1019" s="198" t="s">
        <v>490</v>
      </c>
      <c r="F1019" s="197">
        <v>0</v>
      </c>
      <c r="G1019" s="242">
        <v>10</v>
      </c>
      <c r="H1019" s="242">
        <v>8.4600000000000009</v>
      </c>
      <c r="I1019" s="246">
        <v>0.84557000000000004</v>
      </c>
    </row>
    <row r="1020" spans="1:9" ht="32.25" customHeight="1" x14ac:dyDescent="0.2">
      <c r="A1020" s="193"/>
      <c r="B1020" s="200" t="s">
        <v>500</v>
      </c>
      <c r="C1020" s="199">
        <v>10</v>
      </c>
      <c r="D1020" s="199">
        <v>3</v>
      </c>
      <c r="E1020" s="198" t="s">
        <v>499</v>
      </c>
      <c r="F1020" s="197">
        <v>0</v>
      </c>
      <c r="G1020" s="242">
        <v>10</v>
      </c>
      <c r="H1020" s="242">
        <v>8.4600000000000009</v>
      </c>
      <c r="I1020" s="246">
        <v>0.84557000000000004</v>
      </c>
    </row>
    <row r="1021" spans="1:9" ht="32.25" customHeight="1" x14ac:dyDescent="0.2">
      <c r="A1021" s="193"/>
      <c r="B1021" s="200" t="s">
        <v>513</v>
      </c>
      <c r="C1021" s="199">
        <v>10</v>
      </c>
      <c r="D1021" s="199">
        <v>3</v>
      </c>
      <c r="E1021" s="198" t="s">
        <v>512</v>
      </c>
      <c r="F1021" s="197">
        <v>0</v>
      </c>
      <c r="G1021" s="242">
        <v>10</v>
      </c>
      <c r="H1021" s="242">
        <v>8.4600000000000009</v>
      </c>
      <c r="I1021" s="246">
        <v>0.84557000000000004</v>
      </c>
    </row>
    <row r="1022" spans="1:9" ht="12.75" customHeight="1" x14ac:dyDescent="0.2">
      <c r="A1022" s="193"/>
      <c r="B1022" s="200" t="s">
        <v>185</v>
      </c>
      <c r="C1022" s="199">
        <v>10</v>
      </c>
      <c r="D1022" s="199">
        <v>3</v>
      </c>
      <c r="E1022" s="198" t="s">
        <v>512</v>
      </c>
      <c r="F1022" s="197" t="s">
        <v>184</v>
      </c>
      <c r="G1022" s="242">
        <v>10</v>
      </c>
      <c r="H1022" s="242">
        <v>8.4600000000000009</v>
      </c>
      <c r="I1022" s="246">
        <v>0.84557000000000004</v>
      </c>
    </row>
    <row r="1023" spans="1:9" ht="12.75" customHeight="1" x14ac:dyDescent="0.2">
      <c r="A1023" s="193"/>
      <c r="B1023" s="200" t="s">
        <v>183</v>
      </c>
      <c r="C1023" s="199">
        <v>10</v>
      </c>
      <c r="D1023" s="199">
        <v>3</v>
      </c>
      <c r="E1023" s="198" t="s">
        <v>512</v>
      </c>
      <c r="F1023" s="197" t="s">
        <v>182</v>
      </c>
      <c r="G1023" s="242">
        <v>10</v>
      </c>
      <c r="H1023" s="242">
        <v>8.4600000000000009</v>
      </c>
      <c r="I1023" s="246">
        <v>0.84557000000000004</v>
      </c>
    </row>
    <row r="1024" spans="1:9" ht="21.75" customHeight="1" x14ac:dyDescent="0.2">
      <c r="A1024" s="193"/>
      <c r="B1024" s="200" t="s">
        <v>181</v>
      </c>
      <c r="C1024" s="199">
        <v>10</v>
      </c>
      <c r="D1024" s="199">
        <v>3</v>
      </c>
      <c r="E1024" s="198" t="s">
        <v>512</v>
      </c>
      <c r="F1024" s="197" t="s">
        <v>179</v>
      </c>
      <c r="G1024" s="242">
        <v>10</v>
      </c>
      <c r="H1024" s="242">
        <v>8.4600000000000009</v>
      </c>
      <c r="I1024" s="246">
        <v>0.84557000000000004</v>
      </c>
    </row>
    <row r="1025" spans="1:9" ht="12.75" customHeight="1" x14ac:dyDescent="0.2">
      <c r="A1025" s="193"/>
      <c r="B1025" s="204" t="s">
        <v>191</v>
      </c>
      <c r="C1025" s="203">
        <v>10</v>
      </c>
      <c r="D1025" s="203">
        <v>4</v>
      </c>
      <c r="E1025" s="202">
        <v>0</v>
      </c>
      <c r="F1025" s="201">
        <v>0</v>
      </c>
      <c r="G1025" s="241">
        <v>352856.58500000002</v>
      </c>
      <c r="H1025" s="241">
        <v>160435.56</v>
      </c>
      <c r="I1025" s="245">
        <v>0.45467999999999997</v>
      </c>
    </row>
    <row r="1026" spans="1:9" ht="21.75" customHeight="1" x14ac:dyDescent="0.2">
      <c r="A1026" s="193"/>
      <c r="B1026" s="200" t="s">
        <v>491</v>
      </c>
      <c r="C1026" s="199">
        <v>10</v>
      </c>
      <c r="D1026" s="199">
        <v>4</v>
      </c>
      <c r="E1026" s="198" t="s">
        <v>490</v>
      </c>
      <c r="F1026" s="197">
        <v>0</v>
      </c>
      <c r="G1026" s="242">
        <v>57435.7</v>
      </c>
      <c r="H1026" s="242">
        <v>28296.75</v>
      </c>
      <c r="I1026" s="246">
        <v>0.49267</v>
      </c>
    </row>
    <row r="1027" spans="1:9" ht="32.25" customHeight="1" x14ac:dyDescent="0.2">
      <c r="A1027" s="193"/>
      <c r="B1027" s="200" t="s">
        <v>500</v>
      </c>
      <c r="C1027" s="199">
        <v>10</v>
      </c>
      <c r="D1027" s="199">
        <v>4</v>
      </c>
      <c r="E1027" s="198" t="s">
        <v>499</v>
      </c>
      <c r="F1027" s="197">
        <v>0</v>
      </c>
      <c r="G1027" s="242">
        <v>57435.7</v>
      </c>
      <c r="H1027" s="242">
        <v>28296.75</v>
      </c>
      <c r="I1027" s="246">
        <v>0.49267</v>
      </c>
    </row>
    <row r="1028" spans="1:9" ht="84.75" customHeight="1" x14ac:dyDescent="0.2">
      <c r="A1028" s="193"/>
      <c r="B1028" s="200" t="s">
        <v>511</v>
      </c>
      <c r="C1028" s="199">
        <v>10</v>
      </c>
      <c r="D1028" s="199">
        <v>4</v>
      </c>
      <c r="E1028" s="198" t="s">
        <v>510</v>
      </c>
      <c r="F1028" s="197">
        <v>0</v>
      </c>
      <c r="G1028" s="242">
        <v>57435.7</v>
      </c>
      <c r="H1028" s="242">
        <v>28296.75</v>
      </c>
      <c r="I1028" s="246">
        <v>0.49267</v>
      </c>
    </row>
    <row r="1029" spans="1:9" ht="12.75" customHeight="1" x14ac:dyDescent="0.2">
      <c r="A1029" s="193"/>
      <c r="B1029" s="200" t="s">
        <v>185</v>
      </c>
      <c r="C1029" s="199">
        <v>10</v>
      </c>
      <c r="D1029" s="199">
        <v>4</v>
      </c>
      <c r="E1029" s="198" t="s">
        <v>510</v>
      </c>
      <c r="F1029" s="197" t="s">
        <v>184</v>
      </c>
      <c r="G1029" s="242">
        <v>57435.7</v>
      </c>
      <c r="H1029" s="242">
        <v>28296.75</v>
      </c>
      <c r="I1029" s="246">
        <v>0.49267</v>
      </c>
    </row>
    <row r="1030" spans="1:9" ht="12.75" customHeight="1" x14ac:dyDescent="0.2">
      <c r="A1030" s="193"/>
      <c r="B1030" s="200" t="s">
        <v>183</v>
      </c>
      <c r="C1030" s="199">
        <v>10</v>
      </c>
      <c r="D1030" s="199">
        <v>4</v>
      </c>
      <c r="E1030" s="198" t="s">
        <v>510</v>
      </c>
      <c r="F1030" s="197" t="s">
        <v>182</v>
      </c>
      <c r="G1030" s="242">
        <v>57435.7</v>
      </c>
      <c r="H1030" s="242">
        <v>28296.75</v>
      </c>
      <c r="I1030" s="246">
        <v>0.49267</v>
      </c>
    </row>
    <row r="1031" spans="1:9" ht="21.75" customHeight="1" x14ac:dyDescent="0.2">
      <c r="A1031" s="193"/>
      <c r="B1031" s="200" t="s">
        <v>181</v>
      </c>
      <c r="C1031" s="199">
        <v>10</v>
      </c>
      <c r="D1031" s="199">
        <v>4</v>
      </c>
      <c r="E1031" s="198" t="s">
        <v>510</v>
      </c>
      <c r="F1031" s="197" t="s">
        <v>179</v>
      </c>
      <c r="G1031" s="242">
        <v>57435.7</v>
      </c>
      <c r="H1031" s="242">
        <v>28296.75</v>
      </c>
      <c r="I1031" s="246">
        <v>0.49267</v>
      </c>
    </row>
    <row r="1032" spans="1:9" ht="21.75" customHeight="1" x14ac:dyDescent="0.2">
      <c r="A1032" s="193"/>
      <c r="B1032" s="200" t="s">
        <v>491</v>
      </c>
      <c r="C1032" s="199">
        <v>10</v>
      </c>
      <c r="D1032" s="199">
        <v>4</v>
      </c>
      <c r="E1032" s="198" t="s">
        <v>490</v>
      </c>
      <c r="F1032" s="197">
        <v>0</v>
      </c>
      <c r="G1032" s="242">
        <v>17855.3</v>
      </c>
      <c r="H1032" s="242">
        <v>7208.71</v>
      </c>
      <c r="I1032" s="246">
        <v>0.40372999999999998</v>
      </c>
    </row>
    <row r="1033" spans="1:9" ht="32.25" customHeight="1" x14ac:dyDescent="0.2">
      <c r="A1033" s="193"/>
      <c r="B1033" s="200" t="s">
        <v>500</v>
      </c>
      <c r="C1033" s="199">
        <v>10</v>
      </c>
      <c r="D1033" s="199">
        <v>4</v>
      </c>
      <c r="E1033" s="198" t="s">
        <v>499</v>
      </c>
      <c r="F1033" s="197">
        <v>0</v>
      </c>
      <c r="G1033" s="242">
        <v>17855.3</v>
      </c>
      <c r="H1033" s="242">
        <v>7208.71</v>
      </c>
      <c r="I1033" s="246">
        <v>0.40372999999999998</v>
      </c>
    </row>
    <row r="1034" spans="1:9" ht="12.75" customHeight="1" x14ac:dyDescent="0.2">
      <c r="A1034" s="193"/>
      <c r="B1034" s="200" t="s">
        <v>509</v>
      </c>
      <c r="C1034" s="199">
        <v>10</v>
      </c>
      <c r="D1034" s="199">
        <v>4</v>
      </c>
      <c r="E1034" s="198" t="s">
        <v>508</v>
      </c>
      <c r="F1034" s="197">
        <v>0</v>
      </c>
      <c r="G1034" s="242">
        <v>17855.3</v>
      </c>
      <c r="H1034" s="242">
        <v>7208.71</v>
      </c>
      <c r="I1034" s="246">
        <v>0.40372999999999998</v>
      </c>
    </row>
    <row r="1035" spans="1:9" ht="12.75" customHeight="1" x14ac:dyDescent="0.2">
      <c r="A1035" s="193"/>
      <c r="B1035" s="200" t="s">
        <v>185</v>
      </c>
      <c r="C1035" s="199">
        <v>10</v>
      </c>
      <c r="D1035" s="199">
        <v>4</v>
      </c>
      <c r="E1035" s="198" t="s">
        <v>508</v>
      </c>
      <c r="F1035" s="197" t="s">
        <v>184</v>
      </c>
      <c r="G1035" s="242">
        <v>17855.3</v>
      </c>
      <c r="H1035" s="242">
        <v>7208.71</v>
      </c>
      <c r="I1035" s="246">
        <v>0.40372999999999998</v>
      </c>
    </row>
    <row r="1036" spans="1:9" ht="12.75" customHeight="1" x14ac:dyDescent="0.2">
      <c r="A1036" s="193"/>
      <c r="B1036" s="200" t="s">
        <v>183</v>
      </c>
      <c r="C1036" s="199">
        <v>10</v>
      </c>
      <c r="D1036" s="199">
        <v>4</v>
      </c>
      <c r="E1036" s="198" t="s">
        <v>508</v>
      </c>
      <c r="F1036" s="197" t="s">
        <v>182</v>
      </c>
      <c r="G1036" s="242">
        <v>17855.3</v>
      </c>
      <c r="H1036" s="242">
        <v>7208.71</v>
      </c>
      <c r="I1036" s="246">
        <v>0.40372999999999998</v>
      </c>
    </row>
    <row r="1037" spans="1:9" ht="21.75" customHeight="1" x14ac:dyDescent="0.2">
      <c r="A1037" s="193"/>
      <c r="B1037" s="200" t="s">
        <v>181</v>
      </c>
      <c r="C1037" s="199">
        <v>10</v>
      </c>
      <c r="D1037" s="199">
        <v>4</v>
      </c>
      <c r="E1037" s="198" t="s">
        <v>508</v>
      </c>
      <c r="F1037" s="197" t="s">
        <v>179</v>
      </c>
      <c r="G1037" s="242">
        <v>17855.3</v>
      </c>
      <c r="H1037" s="242">
        <v>7208.71</v>
      </c>
      <c r="I1037" s="246">
        <v>0.40372999999999998</v>
      </c>
    </row>
    <row r="1038" spans="1:9" ht="21.75" customHeight="1" x14ac:dyDescent="0.2">
      <c r="A1038" s="193"/>
      <c r="B1038" s="200" t="s">
        <v>190</v>
      </c>
      <c r="C1038" s="199">
        <v>10</v>
      </c>
      <c r="D1038" s="199">
        <v>4</v>
      </c>
      <c r="E1038" s="198" t="s">
        <v>189</v>
      </c>
      <c r="F1038" s="197">
        <v>0</v>
      </c>
      <c r="G1038" s="242">
        <v>10578.1</v>
      </c>
      <c r="H1038" s="242">
        <v>3998.08</v>
      </c>
      <c r="I1038" s="246">
        <v>0.37796000000000002</v>
      </c>
    </row>
    <row r="1039" spans="1:9" ht="21.75" customHeight="1" x14ac:dyDescent="0.2">
      <c r="A1039" s="193"/>
      <c r="B1039" s="200" t="s">
        <v>188</v>
      </c>
      <c r="C1039" s="199">
        <v>10</v>
      </c>
      <c r="D1039" s="199">
        <v>4</v>
      </c>
      <c r="E1039" s="198" t="s">
        <v>187</v>
      </c>
      <c r="F1039" s="197">
        <v>0</v>
      </c>
      <c r="G1039" s="242">
        <v>10578.1</v>
      </c>
      <c r="H1039" s="242">
        <v>3998.08</v>
      </c>
      <c r="I1039" s="246">
        <v>0.37796000000000002</v>
      </c>
    </row>
    <row r="1040" spans="1:9" ht="32.25" customHeight="1" x14ac:dyDescent="0.2">
      <c r="A1040" s="193"/>
      <c r="B1040" s="200" t="s">
        <v>186</v>
      </c>
      <c r="C1040" s="199">
        <v>10</v>
      </c>
      <c r="D1040" s="199">
        <v>4</v>
      </c>
      <c r="E1040" s="198" t="s">
        <v>180</v>
      </c>
      <c r="F1040" s="197">
        <v>0</v>
      </c>
      <c r="G1040" s="242">
        <v>10578.1</v>
      </c>
      <c r="H1040" s="242">
        <v>3998.08</v>
      </c>
      <c r="I1040" s="246">
        <v>0.37796000000000002</v>
      </c>
    </row>
    <row r="1041" spans="1:9" ht="12.75" customHeight="1" x14ac:dyDescent="0.2">
      <c r="A1041" s="193"/>
      <c r="B1041" s="200" t="s">
        <v>185</v>
      </c>
      <c r="C1041" s="199">
        <v>10</v>
      </c>
      <c r="D1041" s="199">
        <v>4</v>
      </c>
      <c r="E1041" s="198" t="s">
        <v>180</v>
      </c>
      <c r="F1041" s="197" t="s">
        <v>184</v>
      </c>
      <c r="G1041" s="242">
        <v>10578.1</v>
      </c>
      <c r="H1041" s="242">
        <v>3998.08</v>
      </c>
      <c r="I1041" s="246">
        <v>0.37796000000000002</v>
      </c>
    </row>
    <row r="1042" spans="1:9" ht="12.75" customHeight="1" x14ac:dyDescent="0.2">
      <c r="A1042" s="193"/>
      <c r="B1042" s="200" t="s">
        <v>183</v>
      </c>
      <c r="C1042" s="199">
        <v>10</v>
      </c>
      <c r="D1042" s="199">
        <v>4</v>
      </c>
      <c r="E1042" s="198" t="s">
        <v>180</v>
      </c>
      <c r="F1042" s="197" t="s">
        <v>182</v>
      </c>
      <c r="G1042" s="242">
        <v>10578.1</v>
      </c>
      <c r="H1042" s="242">
        <v>3998.08</v>
      </c>
      <c r="I1042" s="246">
        <v>0.37796000000000002</v>
      </c>
    </row>
    <row r="1043" spans="1:9" ht="21.75" customHeight="1" x14ac:dyDescent="0.2">
      <c r="A1043" s="193"/>
      <c r="B1043" s="200" t="s">
        <v>181</v>
      </c>
      <c r="C1043" s="199">
        <v>10</v>
      </c>
      <c r="D1043" s="199">
        <v>4</v>
      </c>
      <c r="E1043" s="198" t="s">
        <v>180</v>
      </c>
      <c r="F1043" s="197" t="s">
        <v>179</v>
      </c>
      <c r="G1043" s="242">
        <v>10578.1</v>
      </c>
      <c r="H1043" s="242">
        <v>3998.08</v>
      </c>
      <c r="I1043" s="246">
        <v>0.37796000000000002</v>
      </c>
    </row>
    <row r="1044" spans="1:9" ht="32.25" customHeight="1" x14ac:dyDescent="0.2">
      <c r="A1044" s="193"/>
      <c r="B1044" s="200" t="s">
        <v>289</v>
      </c>
      <c r="C1044" s="199">
        <v>10</v>
      </c>
      <c r="D1044" s="199">
        <v>4</v>
      </c>
      <c r="E1044" s="198" t="s">
        <v>288</v>
      </c>
      <c r="F1044" s="197">
        <v>0</v>
      </c>
      <c r="G1044" s="242">
        <v>7575.24</v>
      </c>
      <c r="H1044" s="242">
        <v>0</v>
      </c>
      <c r="I1044" s="246">
        <v>0</v>
      </c>
    </row>
    <row r="1045" spans="1:9" ht="21.75" customHeight="1" x14ac:dyDescent="0.2">
      <c r="A1045" s="193"/>
      <c r="B1045" s="200" t="s">
        <v>287</v>
      </c>
      <c r="C1045" s="199">
        <v>10</v>
      </c>
      <c r="D1045" s="199">
        <v>4</v>
      </c>
      <c r="E1045" s="198" t="s">
        <v>283</v>
      </c>
      <c r="F1045" s="197">
        <v>0</v>
      </c>
      <c r="G1045" s="242">
        <v>7575.24</v>
      </c>
      <c r="H1045" s="242">
        <v>0</v>
      </c>
      <c r="I1045" s="246">
        <v>0</v>
      </c>
    </row>
    <row r="1046" spans="1:9" ht="12.75" customHeight="1" x14ac:dyDescent="0.2">
      <c r="A1046" s="193"/>
      <c r="B1046" s="200" t="s">
        <v>185</v>
      </c>
      <c r="C1046" s="199">
        <v>10</v>
      </c>
      <c r="D1046" s="199">
        <v>4</v>
      </c>
      <c r="E1046" s="198" t="s">
        <v>283</v>
      </c>
      <c r="F1046" s="197" t="s">
        <v>184</v>
      </c>
      <c r="G1046" s="242">
        <v>7575.24</v>
      </c>
      <c r="H1046" s="242">
        <v>0</v>
      </c>
      <c r="I1046" s="246">
        <v>0</v>
      </c>
    </row>
    <row r="1047" spans="1:9" ht="21.75" customHeight="1" x14ac:dyDescent="0.2">
      <c r="A1047" s="193"/>
      <c r="B1047" s="200" t="s">
        <v>286</v>
      </c>
      <c r="C1047" s="199">
        <v>10</v>
      </c>
      <c r="D1047" s="199">
        <v>4</v>
      </c>
      <c r="E1047" s="198" t="s">
        <v>283</v>
      </c>
      <c r="F1047" s="197" t="s">
        <v>285</v>
      </c>
      <c r="G1047" s="242">
        <v>7575.24</v>
      </c>
      <c r="H1047" s="242">
        <v>0</v>
      </c>
      <c r="I1047" s="246">
        <v>0</v>
      </c>
    </row>
    <row r="1048" spans="1:9" ht="12.75" customHeight="1" x14ac:dyDescent="0.2">
      <c r="A1048" s="193"/>
      <c r="B1048" s="200" t="s">
        <v>284</v>
      </c>
      <c r="C1048" s="199">
        <v>10</v>
      </c>
      <c r="D1048" s="199">
        <v>4</v>
      </c>
      <c r="E1048" s="198" t="s">
        <v>283</v>
      </c>
      <c r="F1048" s="197" t="s">
        <v>282</v>
      </c>
      <c r="G1048" s="242">
        <v>7575.24</v>
      </c>
      <c r="H1048" s="242">
        <v>0</v>
      </c>
      <c r="I1048" s="246">
        <v>0</v>
      </c>
    </row>
    <row r="1049" spans="1:9" ht="32.25" customHeight="1" x14ac:dyDescent="0.2">
      <c r="A1049" s="193"/>
      <c r="B1049" s="200" t="s">
        <v>479</v>
      </c>
      <c r="C1049" s="199">
        <v>10</v>
      </c>
      <c r="D1049" s="199">
        <v>4</v>
      </c>
      <c r="E1049" s="198" t="s">
        <v>478</v>
      </c>
      <c r="F1049" s="197">
        <v>0</v>
      </c>
      <c r="G1049" s="242">
        <v>168000</v>
      </c>
      <c r="H1049" s="242">
        <v>79619.58</v>
      </c>
      <c r="I1049" s="246">
        <v>0.47393000000000002</v>
      </c>
    </row>
    <row r="1050" spans="1:9" ht="21.75" customHeight="1" x14ac:dyDescent="0.2">
      <c r="A1050" s="193"/>
      <c r="B1050" s="200" t="s">
        <v>507</v>
      </c>
      <c r="C1050" s="199">
        <v>10</v>
      </c>
      <c r="D1050" s="199">
        <v>4</v>
      </c>
      <c r="E1050" s="198" t="s">
        <v>506</v>
      </c>
      <c r="F1050" s="197">
        <v>0</v>
      </c>
      <c r="G1050" s="242">
        <v>168000</v>
      </c>
      <c r="H1050" s="242">
        <v>79619.58</v>
      </c>
      <c r="I1050" s="246">
        <v>0.47393000000000002</v>
      </c>
    </row>
    <row r="1051" spans="1:9" ht="12.75" customHeight="1" x14ac:dyDescent="0.2">
      <c r="A1051" s="193"/>
      <c r="B1051" s="200" t="s">
        <v>185</v>
      </c>
      <c r="C1051" s="199">
        <v>10</v>
      </c>
      <c r="D1051" s="199">
        <v>4</v>
      </c>
      <c r="E1051" s="198" t="s">
        <v>506</v>
      </c>
      <c r="F1051" s="197" t="s">
        <v>184</v>
      </c>
      <c r="G1051" s="242">
        <v>168000</v>
      </c>
      <c r="H1051" s="242">
        <v>79619.58</v>
      </c>
      <c r="I1051" s="246">
        <v>0.47393000000000002</v>
      </c>
    </row>
    <row r="1052" spans="1:9" ht="12.75" customHeight="1" x14ac:dyDescent="0.2">
      <c r="A1052" s="193"/>
      <c r="B1052" s="200" t="s">
        <v>183</v>
      </c>
      <c r="C1052" s="199">
        <v>10</v>
      </c>
      <c r="D1052" s="199">
        <v>4</v>
      </c>
      <c r="E1052" s="198" t="s">
        <v>506</v>
      </c>
      <c r="F1052" s="197" t="s">
        <v>182</v>
      </c>
      <c r="G1052" s="242">
        <v>168000</v>
      </c>
      <c r="H1052" s="242">
        <v>79619.58</v>
      </c>
      <c r="I1052" s="246">
        <v>0.47393000000000002</v>
      </c>
    </row>
    <row r="1053" spans="1:9" ht="21.75" customHeight="1" x14ac:dyDescent="0.2">
      <c r="A1053" s="193"/>
      <c r="B1053" s="200" t="s">
        <v>181</v>
      </c>
      <c r="C1053" s="199">
        <v>10</v>
      </c>
      <c r="D1053" s="199">
        <v>4</v>
      </c>
      <c r="E1053" s="198" t="s">
        <v>506</v>
      </c>
      <c r="F1053" s="197" t="s">
        <v>179</v>
      </c>
      <c r="G1053" s="242">
        <v>168000</v>
      </c>
      <c r="H1053" s="242">
        <v>79619.58</v>
      </c>
      <c r="I1053" s="246">
        <v>0.47393000000000002</v>
      </c>
    </row>
    <row r="1054" spans="1:9" ht="32.25" customHeight="1" x14ac:dyDescent="0.2">
      <c r="A1054" s="193"/>
      <c r="B1054" s="200" t="s">
        <v>479</v>
      </c>
      <c r="C1054" s="199">
        <v>10</v>
      </c>
      <c r="D1054" s="199">
        <v>4</v>
      </c>
      <c r="E1054" s="198" t="s">
        <v>478</v>
      </c>
      <c r="F1054" s="197">
        <v>0</v>
      </c>
      <c r="G1054" s="242">
        <v>91412.244999999995</v>
      </c>
      <c r="H1054" s="242">
        <v>41312.44</v>
      </c>
      <c r="I1054" s="246">
        <v>0.45194000000000001</v>
      </c>
    </row>
    <row r="1055" spans="1:9" ht="42.75" customHeight="1" x14ac:dyDescent="0.2">
      <c r="A1055" s="193"/>
      <c r="B1055" s="200" t="s">
        <v>505</v>
      </c>
      <c r="C1055" s="199">
        <v>10</v>
      </c>
      <c r="D1055" s="199">
        <v>4</v>
      </c>
      <c r="E1055" s="198" t="s">
        <v>504</v>
      </c>
      <c r="F1055" s="197">
        <v>0</v>
      </c>
      <c r="G1055" s="242">
        <v>30575.044999999998</v>
      </c>
      <c r="H1055" s="242">
        <v>20711.03</v>
      </c>
      <c r="I1055" s="246">
        <v>0.67737999999999998</v>
      </c>
    </row>
    <row r="1056" spans="1:9" ht="12.75" customHeight="1" x14ac:dyDescent="0.2">
      <c r="A1056" s="193"/>
      <c r="B1056" s="200" t="s">
        <v>185</v>
      </c>
      <c r="C1056" s="199">
        <v>10</v>
      </c>
      <c r="D1056" s="199">
        <v>4</v>
      </c>
      <c r="E1056" s="198" t="s">
        <v>504</v>
      </c>
      <c r="F1056" s="197" t="s">
        <v>184</v>
      </c>
      <c r="G1056" s="242">
        <v>30575.044999999998</v>
      </c>
      <c r="H1056" s="242">
        <v>20711.03</v>
      </c>
      <c r="I1056" s="246">
        <v>0.67737999999999998</v>
      </c>
    </row>
    <row r="1057" spans="1:9" ht="12.75" customHeight="1" x14ac:dyDescent="0.2">
      <c r="A1057" s="193"/>
      <c r="B1057" s="200" t="s">
        <v>183</v>
      </c>
      <c r="C1057" s="199">
        <v>10</v>
      </c>
      <c r="D1057" s="199">
        <v>4</v>
      </c>
      <c r="E1057" s="198" t="s">
        <v>504</v>
      </c>
      <c r="F1057" s="197" t="s">
        <v>182</v>
      </c>
      <c r="G1057" s="242">
        <v>30575.044999999998</v>
      </c>
      <c r="H1057" s="242">
        <v>20711.03</v>
      </c>
      <c r="I1057" s="246">
        <v>0.67737999999999998</v>
      </c>
    </row>
    <row r="1058" spans="1:9" ht="21.75" customHeight="1" x14ac:dyDescent="0.2">
      <c r="A1058" s="193"/>
      <c r="B1058" s="200" t="s">
        <v>181</v>
      </c>
      <c r="C1058" s="199">
        <v>10</v>
      </c>
      <c r="D1058" s="199">
        <v>4</v>
      </c>
      <c r="E1058" s="198" t="s">
        <v>504</v>
      </c>
      <c r="F1058" s="197" t="s">
        <v>179</v>
      </c>
      <c r="G1058" s="242">
        <v>30575.044999999998</v>
      </c>
      <c r="H1058" s="242">
        <v>20711.03</v>
      </c>
      <c r="I1058" s="246">
        <v>0.67737999999999998</v>
      </c>
    </row>
    <row r="1059" spans="1:9" ht="32.25" customHeight="1" x14ac:dyDescent="0.2">
      <c r="A1059" s="193"/>
      <c r="B1059" s="200" t="s">
        <v>503</v>
      </c>
      <c r="C1059" s="199">
        <v>10</v>
      </c>
      <c r="D1059" s="199">
        <v>4</v>
      </c>
      <c r="E1059" s="198" t="s">
        <v>502</v>
      </c>
      <c r="F1059" s="197">
        <v>0</v>
      </c>
      <c r="G1059" s="242">
        <v>60837.2</v>
      </c>
      <c r="H1059" s="242">
        <v>20601.41</v>
      </c>
      <c r="I1059" s="246">
        <v>0.33862999999999999</v>
      </c>
    </row>
    <row r="1060" spans="1:9" ht="12.75" customHeight="1" x14ac:dyDescent="0.2">
      <c r="A1060" s="193"/>
      <c r="B1060" s="200" t="s">
        <v>185</v>
      </c>
      <c r="C1060" s="199">
        <v>10</v>
      </c>
      <c r="D1060" s="199">
        <v>4</v>
      </c>
      <c r="E1060" s="198" t="s">
        <v>502</v>
      </c>
      <c r="F1060" s="197" t="s">
        <v>184</v>
      </c>
      <c r="G1060" s="242">
        <v>60837.2</v>
      </c>
      <c r="H1060" s="242">
        <v>20601.41</v>
      </c>
      <c r="I1060" s="246">
        <v>0.33862999999999999</v>
      </c>
    </row>
    <row r="1061" spans="1:9" ht="12.75" customHeight="1" x14ac:dyDescent="0.2">
      <c r="A1061" s="193"/>
      <c r="B1061" s="200" t="s">
        <v>183</v>
      </c>
      <c r="C1061" s="199">
        <v>10</v>
      </c>
      <c r="D1061" s="199">
        <v>4</v>
      </c>
      <c r="E1061" s="198" t="s">
        <v>502</v>
      </c>
      <c r="F1061" s="197" t="s">
        <v>182</v>
      </c>
      <c r="G1061" s="242">
        <v>60837.2</v>
      </c>
      <c r="H1061" s="242">
        <v>20601.41</v>
      </c>
      <c r="I1061" s="246">
        <v>0.33862999999999999</v>
      </c>
    </row>
    <row r="1062" spans="1:9" ht="21.75" customHeight="1" x14ac:dyDescent="0.2">
      <c r="A1062" s="193"/>
      <c r="B1062" s="200" t="s">
        <v>181</v>
      </c>
      <c r="C1062" s="199">
        <v>10</v>
      </c>
      <c r="D1062" s="199">
        <v>4</v>
      </c>
      <c r="E1062" s="198" t="s">
        <v>502</v>
      </c>
      <c r="F1062" s="197" t="s">
        <v>179</v>
      </c>
      <c r="G1062" s="242">
        <v>60837.2</v>
      </c>
      <c r="H1062" s="242">
        <v>20601.41</v>
      </c>
      <c r="I1062" s="246">
        <v>0.33862999999999999</v>
      </c>
    </row>
    <row r="1063" spans="1:9" ht="12.75" customHeight="1" x14ac:dyDescent="0.2">
      <c r="A1063" s="193"/>
      <c r="B1063" s="204" t="s">
        <v>501</v>
      </c>
      <c r="C1063" s="203">
        <v>10</v>
      </c>
      <c r="D1063" s="203">
        <v>6</v>
      </c>
      <c r="E1063" s="202">
        <v>0</v>
      </c>
      <c r="F1063" s="201">
        <v>0</v>
      </c>
      <c r="G1063" s="241">
        <v>7384.2169999999996</v>
      </c>
      <c r="H1063" s="241">
        <v>4454.8999999999996</v>
      </c>
      <c r="I1063" s="245">
        <v>0.60329999999999995</v>
      </c>
    </row>
    <row r="1064" spans="1:9" ht="21.75" customHeight="1" x14ac:dyDescent="0.2">
      <c r="A1064" s="193"/>
      <c r="B1064" s="200" t="s">
        <v>491</v>
      </c>
      <c r="C1064" s="199">
        <v>10</v>
      </c>
      <c r="D1064" s="199">
        <v>6</v>
      </c>
      <c r="E1064" s="198" t="s">
        <v>490</v>
      </c>
      <c r="F1064" s="197">
        <v>0</v>
      </c>
      <c r="G1064" s="242">
        <v>115</v>
      </c>
      <c r="H1064" s="242">
        <v>97.55</v>
      </c>
      <c r="I1064" s="246">
        <v>0.84826000000000001</v>
      </c>
    </row>
    <row r="1065" spans="1:9" ht="32.25" customHeight="1" x14ac:dyDescent="0.2">
      <c r="A1065" s="193"/>
      <c r="B1065" s="200" t="s">
        <v>500</v>
      </c>
      <c r="C1065" s="199">
        <v>10</v>
      </c>
      <c r="D1065" s="199">
        <v>6</v>
      </c>
      <c r="E1065" s="198" t="s">
        <v>499</v>
      </c>
      <c r="F1065" s="197">
        <v>0</v>
      </c>
      <c r="G1065" s="242">
        <v>115</v>
      </c>
      <c r="H1065" s="242">
        <v>97.55</v>
      </c>
      <c r="I1065" s="246">
        <v>0.84826000000000001</v>
      </c>
    </row>
    <row r="1066" spans="1:9" ht="12.75" customHeight="1" x14ac:dyDescent="0.2">
      <c r="A1066" s="193"/>
      <c r="B1066" s="200" t="s">
        <v>498</v>
      </c>
      <c r="C1066" s="199">
        <v>10</v>
      </c>
      <c r="D1066" s="199">
        <v>6</v>
      </c>
      <c r="E1066" s="198" t="s">
        <v>497</v>
      </c>
      <c r="F1066" s="197">
        <v>0</v>
      </c>
      <c r="G1066" s="242">
        <v>115</v>
      </c>
      <c r="H1066" s="242">
        <v>97.55</v>
      </c>
      <c r="I1066" s="246">
        <v>0.84826000000000001</v>
      </c>
    </row>
    <row r="1067" spans="1:9" ht="21.75" customHeight="1" x14ac:dyDescent="0.2">
      <c r="A1067" s="193"/>
      <c r="B1067" s="200" t="s">
        <v>27</v>
      </c>
      <c r="C1067" s="199">
        <v>10</v>
      </c>
      <c r="D1067" s="199">
        <v>6</v>
      </c>
      <c r="E1067" s="198" t="s">
        <v>497</v>
      </c>
      <c r="F1067" s="197" t="s">
        <v>26</v>
      </c>
      <c r="G1067" s="242">
        <v>115</v>
      </c>
      <c r="H1067" s="242">
        <v>97.55</v>
      </c>
      <c r="I1067" s="246">
        <v>0.84826000000000001</v>
      </c>
    </row>
    <row r="1068" spans="1:9" ht="21.75" customHeight="1" x14ac:dyDescent="0.2">
      <c r="A1068" s="193"/>
      <c r="B1068" s="200" t="s">
        <v>25</v>
      </c>
      <c r="C1068" s="199">
        <v>10</v>
      </c>
      <c r="D1068" s="199">
        <v>6</v>
      </c>
      <c r="E1068" s="198" t="s">
        <v>497</v>
      </c>
      <c r="F1068" s="197" t="s">
        <v>24</v>
      </c>
      <c r="G1068" s="242">
        <v>115</v>
      </c>
      <c r="H1068" s="242">
        <v>97.55</v>
      </c>
      <c r="I1068" s="246">
        <v>0.84826000000000001</v>
      </c>
    </row>
    <row r="1069" spans="1:9" ht="12.75" customHeight="1" x14ac:dyDescent="0.2">
      <c r="A1069" s="193"/>
      <c r="B1069" s="200" t="s">
        <v>23</v>
      </c>
      <c r="C1069" s="199">
        <v>10</v>
      </c>
      <c r="D1069" s="199">
        <v>6</v>
      </c>
      <c r="E1069" s="198" t="s">
        <v>497</v>
      </c>
      <c r="F1069" s="197" t="s">
        <v>22</v>
      </c>
      <c r="G1069" s="242">
        <v>115</v>
      </c>
      <c r="H1069" s="242">
        <v>97.55</v>
      </c>
      <c r="I1069" s="246">
        <v>0.84826000000000001</v>
      </c>
    </row>
    <row r="1070" spans="1:9" ht="21.75" customHeight="1" x14ac:dyDescent="0.2">
      <c r="A1070" s="193"/>
      <c r="B1070" s="200" t="s">
        <v>491</v>
      </c>
      <c r="C1070" s="199">
        <v>10</v>
      </c>
      <c r="D1070" s="199">
        <v>6</v>
      </c>
      <c r="E1070" s="198" t="s">
        <v>490</v>
      </c>
      <c r="F1070" s="197">
        <v>0</v>
      </c>
      <c r="G1070" s="242">
        <v>5</v>
      </c>
      <c r="H1070" s="242">
        <v>0</v>
      </c>
      <c r="I1070" s="246">
        <v>0</v>
      </c>
    </row>
    <row r="1071" spans="1:9" ht="21.75" customHeight="1" x14ac:dyDescent="0.2">
      <c r="A1071" s="193"/>
      <c r="B1071" s="200" t="s">
        <v>496</v>
      </c>
      <c r="C1071" s="199">
        <v>10</v>
      </c>
      <c r="D1071" s="199">
        <v>6</v>
      </c>
      <c r="E1071" s="198" t="s">
        <v>495</v>
      </c>
      <c r="F1071" s="197">
        <v>0</v>
      </c>
      <c r="G1071" s="242">
        <v>5</v>
      </c>
      <c r="H1071" s="242">
        <v>0</v>
      </c>
      <c r="I1071" s="246">
        <v>0</v>
      </c>
    </row>
    <row r="1072" spans="1:9" ht="12.75" customHeight="1" x14ac:dyDescent="0.2">
      <c r="A1072" s="193"/>
      <c r="B1072" s="200" t="s">
        <v>494</v>
      </c>
      <c r="C1072" s="199">
        <v>10</v>
      </c>
      <c r="D1072" s="199">
        <v>6</v>
      </c>
      <c r="E1072" s="198" t="s">
        <v>493</v>
      </c>
      <c r="F1072" s="197">
        <v>0</v>
      </c>
      <c r="G1072" s="242">
        <v>5</v>
      </c>
      <c r="H1072" s="242">
        <v>0</v>
      </c>
      <c r="I1072" s="246">
        <v>0</v>
      </c>
    </row>
    <row r="1073" spans="1:9" ht="21.75" customHeight="1" x14ac:dyDescent="0.2">
      <c r="A1073" s="193"/>
      <c r="B1073" s="200" t="s">
        <v>27</v>
      </c>
      <c r="C1073" s="199">
        <v>10</v>
      </c>
      <c r="D1073" s="199">
        <v>6</v>
      </c>
      <c r="E1073" s="198" t="s">
        <v>493</v>
      </c>
      <c r="F1073" s="197" t="s">
        <v>26</v>
      </c>
      <c r="G1073" s="242">
        <v>5</v>
      </c>
      <c r="H1073" s="242">
        <v>0</v>
      </c>
      <c r="I1073" s="246">
        <v>0</v>
      </c>
    </row>
    <row r="1074" spans="1:9" ht="21.75" customHeight="1" x14ac:dyDescent="0.2">
      <c r="A1074" s="193"/>
      <c r="B1074" s="200" t="s">
        <v>25</v>
      </c>
      <c r="C1074" s="199">
        <v>10</v>
      </c>
      <c r="D1074" s="199">
        <v>6</v>
      </c>
      <c r="E1074" s="198" t="s">
        <v>493</v>
      </c>
      <c r="F1074" s="197" t="s">
        <v>24</v>
      </c>
      <c r="G1074" s="242">
        <v>5</v>
      </c>
      <c r="H1074" s="242">
        <v>0</v>
      </c>
      <c r="I1074" s="246">
        <v>0</v>
      </c>
    </row>
    <row r="1075" spans="1:9" ht="12.75" customHeight="1" x14ac:dyDescent="0.2">
      <c r="A1075" s="193"/>
      <c r="B1075" s="200" t="s">
        <v>23</v>
      </c>
      <c r="C1075" s="199">
        <v>10</v>
      </c>
      <c r="D1075" s="199">
        <v>6</v>
      </c>
      <c r="E1075" s="198" t="s">
        <v>493</v>
      </c>
      <c r="F1075" s="197" t="s">
        <v>22</v>
      </c>
      <c r="G1075" s="242">
        <v>5</v>
      </c>
      <c r="H1075" s="242">
        <v>0</v>
      </c>
      <c r="I1075" s="246">
        <v>0</v>
      </c>
    </row>
    <row r="1076" spans="1:9" ht="21.75" customHeight="1" x14ac:dyDescent="0.2">
      <c r="A1076" s="193"/>
      <c r="B1076" s="200" t="s">
        <v>491</v>
      </c>
      <c r="C1076" s="199">
        <v>10</v>
      </c>
      <c r="D1076" s="199">
        <v>6</v>
      </c>
      <c r="E1076" s="198" t="s">
        <v>490</v>
      </c>
      <c r="F1076" s="197">
        <v>0</v>
      </c>
      <c r="G1076" s="242">
        <v>602.79999999999995</v>
      </c>
      <c r="H1076" s="242">
        <v>409.48</v>
      </c>
      <c r="I1076" s="246">
        <v>0.67928999999999995</v>
      </c>
    </row>
    <row r="1077" spans="1:9" ht="21.75" customHeight="1" x14ac:dyDescent="0.2">
      <c r="A1077" s="193"/>
      <c r="B1077" s="200" t="s">
        <v>489</v>
      </c>
      <c r="C1077" s="199">
        <v>10</v>
      </c>
      <c r="D1077" s="199">
        <v>6</v>
      </c>
      <c r="E1077" s="198" t="s">
        <v>488</v>
      </c>
      <c r="F1077" s="197">
        <v>0</v>
      </c>
      <c r="G1077" s="242">
        <v>602.79999999999995</v>
      </c>
      <c r="H1077" s="242">
        <v>409.48</v>
      </c>
      <c r="I1077" s="246">
        <v>0.67928999999999995</v>
      </c>
    </row>
    <row r="1078" spans="1:9" ht="21.75" customHeight="1" x14ac:dyDescent="0.2">
      <c r="A1078" s="193"/>
      <c r="B1078" s="200" t="s">
        <v>157</v>
      </c>
      <c r="C1078" s="199">
        <v>10</v>
      </c>
      <c r="D1078" s="199">
        <v>6</v>
      </c>
      <c r="E1078" s="198" t="s">
        <v>492</v>
      </c>
      <c r="F1078" s="197">
        <v>0</v>
      </c>
      <c r="G1078" s="242">
        <v>602.79999999999995</v>
      </c>
      <c r="H1078" s="242">
        <v>409.48</v>
      </c>
      <c r="I1078" s="246">
        <v>0.67928999999999995</v>
      </c>
    </row>
    <row r="1079" spans="1:9" ht="21.75" customHeight="1" x14ac:dyDescent="0.2">
      <c r="A1079" s="193"/>
      <c r="B1079" s="200" t="s">
        <v>27</v>
      </c>
      <c r="C1079" s="199">
        <v>10</v>
      </c>
      <c r="D1079" s="199">
        <v>6</v>
      </c>
      <c r="E1079" s="198" t="s">
        <v>492</v>
      </c>
      <c r="F1079" s="197" t="s">
        <v>26</v>
      </c>
      <c r="G1079" s="242">
        <v>597.5</v>
      </c>
      <c r="H1079" s="242">
        <v>407.18</v>
      </c>
      <c r="I1079" s="246">
        <v>0.68147000000000002</v>
      </c>
    </row>
    <row r="1080" spans="1:9" ht="21.75" customHeight="1" x14ac:dyDescent="0.2">
      <c r="A1080" s="193"/>
      <c r="B1080" s="200" t="s">
        <v>25</v>
      </c>
      <c r="C1080" s="199">
        <v>10</v>
      </c>
      <c r="D1080" s="199">
        <v>6</v>
      </c>
      <c r="E1080" s="198" t="s">
        <v>492</v>
      </c>
      <c r="F1080" s="197" t="s">
        <v>24</v>
      </c>
      <c r="G1080" s="242">
        <v>597.5</v>
      </c>
      <c r="H1080" s="242">
        <v>407.18</v>
      </c>
      <c r="I1080" s="246">
        <v>0.68147000000000002</v>
      </c>
    </row>
    <row r="1081" spans="1:9" ht="21.75" customHeight="1" x14ac:dyDescent="0.2">
      <c r="A1081" s="193"/>
      <c r="B1081" s="200" t="s">
        <v>41</v>
      </c>
      <c r="C1081" s="199">
        <v>10</v>
      </c>
      <c r="D1081" s="199">
        <v>6</v>
      </c>
      <c r="E1081" s="198" t="s">
        <v>492</v>
      </c>
      <c r="F1081" s="197" t="s">
        <v>40</v>
      </c>
      <c r="G1081" s="242">
        <v>213</v>
      </c>
      <c r="H1081" s="242">
        <v>90.67</v>
      </c>
      <c r="I1081" s="246">
        <v>0.42568</v>
      </c>
    </row>
    <row r="1082" spans="1:9" ht="12.75" customHeight="1" x14ac:dyDescent="0.2">
      <c r="A1082" s="193"/>
      <c r="B1082" s="200" t="s">
        <v>23</v>
      </c>
      <c r="C1082" s="199">
        <v>10</v>
      </c>
      <c r="D1082" s="199">
        <v>6</v>
      </c>
      <c r="E1082" s="198" t="s">
        <v>492</v>
      </c>
      <c r="F1082" s="197" t="s">
        <v>22</v>
      </c>
      <c r="G1082" s="242">
        <v>384.5</v>
      </c>
      <c r="H1082" s="242">
        <v>316.51</v>
      </c>
      <c r="I1082" s="246">
        <v>0.82316999999999996</v>
      </c>
    </row>
    <row r="1083" spans="1:9" ht="12.75" customHeight="1" x14ac:dyDescent="0.2">
      <c r="A1083" s="193"/>
      <c r="B1083" s="200" t="s">
        <v>69</v>
      </c>
      <c r="C1083" s="199">
        <v>10</v>
      </c>
      <c r="D1083" s="199">
        <v>6</v>
      </c>
      <c r="E1083" s="198" t="s">
        <v>492</v>
      </c>
      <c r="F1083" s="197" t="s">
        <v>68</v>
      </c>
      <c r="G1083" s="242">
        <v>5.3</v>
      </c>
      <c r="H1083" s="242">
        <v>2.2999999999999998</v>
      </c>
      <c r="I1083" s="246">
        <v>0.43396000000000001</v>
      </c>
    </row>
    <row r="1084" spans="1:9" ht="12.75" customHeight="1" x14ac:dyDescent="0.2">
      <c r="A1084" s="193"/>
      <c r="B1084" s="200" t="s">
        <v>67</v>
      </c>
      <c r="C1084" s="199">
        <v>10</v>
      </c>
      <c r="D1084" s="199">
        <v>6</v>
      </c>
      <c r="E1084" s="198" t="s">
        <v>492</v>
      </c>
      <c r="F1084" s="197" t="s">
        <v>66</v>
      </c>
      <c r="G1084" s="242">
        <v>5.3</v>
      </c>
      <c r="H1084" s="242">
        <v>2.2999999999999998</v>
      </c>
      <c r="I1084" s="246">
        <v>0.43396000000000001</v>
      </c>
    </row>
    <row r="1085" spans="1:9" ht="12.75" customHeight="1" x14ac:dyDescent="0.2">
      <c r="A1085" s="193"/>
      <c r="B1085" s="200" t="s">
        <v>63</v>
      </c>
      <c r="C1085" s="199">
        <v>10</v>
      </c>
      <c r="D1085" s="199">
        <v>6</v>
      </c>
      <c r="E1085" s="198" t="s">
        <v>492</v>
      </c>
      <c r="F1085" s="197" t="s">
        <v>61</v>
      </c>
      <c r="G1085" s="242">
        <v>2.2999999999999998</v>
      </c>
      <c r="H1085" s="242">
        <v>2.2999999999999998</v>
      </c>
      <c r="I1085" s="246">
        <v>1</v>
      </c>
    </row>
    <row r="1086" spans="1:9" ht="12.75" customHeight="1" x14ac:dyDescent="0.2">
      <c r="A1086" s="193"/>
      <c r="B1086" s="200" t="s">
        <v>154</v>
      </c>
      <c r="C1086" s="199">
        <v>10</v>
      </c>
      <c r="D1086" s="199">
        <v>6</v>
      </c>
      <c r="E1086" s="198" t="s">
        <v>492</v>
      </c>
      <c r="F1086" s="197" t="s">
        <v>152</v>
      </c>
      <c r="G1086" s="242">
        <v>3</v>
      </c>
      <c r="H1086" s="242">
        <v>0</v>
      </c>
      <c r="I1086" s="246">
        <v>0</v>
      </c>
    </row>
    <row r="1087" spans="1:9" ht="21.75" customHeight="1" x14ac:dyDescent="0.2">
      <c r="A1087" s="193"/>
      <c r="B1087" s="200" t="s">
        <v>491</v>
      </c>
      <c r="C1087" s="199">
        <v>10</v>
      </c>
      <c r="D1087" s="199">
        <v>6</v>
      </c>
      <c r="E1087" s="198" t="s">
        <v>490</v>
      </c>
      <c r="F1087" s="197">
        <v>0</v>
      </c>
      <c r="G1087" s="242">
        <v>165.417</v>
      </c>
      <c r="H1087" s="242">
        <v>165.41</v>
      </c>
      <c r="I1087" s="246">
        <v>1</v>
      </c>
    </row>
    <row r="1088" spans="1:9" ht="21.75" customHeight="1" x14ac:dyDescent="0.2">
      <c r="A1088" s="193"/>
      <c r="B1088" s="200" t="s">
        <v>489</v>
      </c>
      <c r="C1088" s="199">
        <v>10</v>
      </c>
      <c r="D1088" s="199">
        <v>6</v>
      </c>
      <c r="E1088" s="198" t="s">
        <v>488</v>
      </c>
      <c r="F1088" s="197">
        <v>0</v>
      </c>
      <c r="G1088" s="242">
        <v>165.417</v>
      </c>
      <c r="H1088" s="242">
        <v>165.41</v>
      </c>
      <c r="I1088" s="246">
        <v>1</v>
      </c>
    </row>
    <row r="1089" spans="1:9" ht="12.75" customHeight="1" x14ac:dyDescent="0.2">
      <c r="A1089" s="193"/>
      <c r="B1089" s="200" t="s">
        <v>742</v>
      </c>
      <c r="C1089" s="199">
        <v>10</v>
      </c>
      <c r="D1089" s="199">
        <v>6</v>
      </c>
      <c r="E1089" s="198" t="s">
        <v>741</v>
      </c>
      <c r="F1089" s="197">
        <v>0</v>
      </c>
      <c r="G1089" s="242">
        <v>165.417</v>
      </c>
      <c r="H1089" s="242">
        <v>165.41</v>
      </c>
      <c r="I1089" s="246">
        <v>1</v>
      </c>
    </row>
    <row r="1090" spans="1:9" ht="53.25" customHeight="1" x14ac:dyDescent="0.2">
      <c r="A1090" s="193"/>
      <c r="B1090" s="200" t="s">
        <v>35</v>
      </c>
      <c r="C1090" s="199">
        <v>10</v>
      </c>
      <c r="D1090" s="199">
        <v>6</v>
      </c>
      <c r="E1090" s="198" t="s">
        <v>741</v>
      </c>
      <c r="F1090" s="197" t="s">
        <v>34</v>
      </c>
      <c r="G1090" s="242">
        <v>165.417</v>
      </c>
      <c r="H1090" s="242">
        <v>165.41</v>
      </c>
      <c r="I1090" s="246">
        <v>1</v>
      </c>
    </row>
    <row r="1091" spans="1:9" ht="21.75" customHeight="1" x14ac:dyDescent="0.2">
      <c r="A1091" s="193"/>
      <c r="B1091" s="200" t="s">
        <v>53</v>
      </c>
      <c r="C1091" s="199">
        <v>10</v>
      </c>
      <c r="D1091" s="199">
        <v>6</v>
      </c>
      <c r="E1091" s="198" t="s">
        <v>741</v>
      </c>
      <c r="F1091" s="197" t="s">
        <v>52</v>
      </c>
      <c r="G1091" s="242">
        <v>165.417</v>
      </c>
      <c r="H1091" s="242">
        <v>165.41</v>
      </c>
      <c r="I1091" s="246">
        <v>1</v>
      </c>
    </row>
    <row r="1092" spans="1:9" ht="32.25" customHeight="1" x14ac:dyDescent="0.2">
      <c r="A1092" s="193"/>
      <c r="B1092" s="200" t="s">
        <v>51</v>
      </c>
      <c r="C1092" s="199">
        <v>10</v>
      </c>
      <c r="D1092" s="199">
        <v>6</v>
      </c>
      <c r="E1092" s="198" t="s">
        <v>741</v>
      </c>
      <c r="F1092" s="197" t="s">
        <v>9</v>
      </c>
      <c r="G1092" s="242">
        <v>127.048</v>
      </c>
      <c r="H1092" s="242">
        <v>127.04</v>
      </c>
      <c r="I1092" s="246">
        <v>1</v>
      </c>
    </row>
    <row r="1093" spans="1:9" ht="32.25" customHeight="1" x14ac:dyDescent="0.2">
      <c r="A1093" s="193"/>
      <c r="B1093" s="200" t="s">
        <v>50</v>
      </c>
      <c r="C1093" s="199">
        <v>10</v>
      </c>
      <c r="D1093" s="199">
        <v>6</v>
      </c>
      <c r="E1093" s="198" t="s">
        <v>741</v>
      </c>
      <c r="F1093" s="197" t="s">
        <v>7</v>
      </c>
      <c r="G1093" s="242">
        <v>38.369</v>
      </c>
      <c r="H1093" s="242">
        <v>38.369999999999997</v>
      </c>
      <c r="I1093" s="246">
        <v>1</v>
      </c>
    </row>
    <row r="1094" spans="1:9" ht="21.75" customHeight="1" x14ac:dyDescent="0.2">
      <c r="A1094" s="193"/>
      <c r="B1094" s="200" t="s">
        <v>491</v>
      </c>
      <c r="C1094" s="199">
        <v>10</v>
      </c>
      <c r="D1094" s="199">
        <v>6</v>
      </c>
      <c r="E1094" s="198" t="s">
        <v>490</v>
      </c>
      <c r="F1094" s="197">
        <v>0</v>
      </c>
      <c r="G1094" s="242">
        <v>5648</v>
      </c>
      <c r="H1094" s="242">
        <v>2984.46</v>
      </c>
      <c r="I1094" s="246">
        <v>0.52841000000000005</v>
      </c>
    </row>
    <row r="1095" spans="1:9" ht="21.75" customHeight="1" x14ac:dyDescent="0.2">
      <c r="A1095" s="193"/>
      <c r="B1095" s="200" t="s">
        <v>489</v>
      </c>
      <c r="C1095" s="199">
        <v>10</v>
      </c>
      <c r="D1095" s="199">
        <v>6</v>
      </c>
      <c r="E1095" s="198" t="s">
        <v>488</v>
      </c>
      <c r="F1095" s="197">
        <v>0</v>
      </c>
      <c r="G1095" s="242">
        <v>5648</v>
      </c>
      <c r="H1095" s="242">
        <v>2984.46</v>
      </c>
      <c r="I1095" s="246">
        <v>0.52841000000000005</v>
      </c>
    </row>
    <row r="1096" spans="1:9" ht="21.75" customHeight="1" x14ac:dyDescent="0.2">
      <c r="A1096" s="193"/>
      <c r="B1096" s="200" t="s">
        <v>487</v>
      </c>
      <c r="C1096" s="199">
        <v>10</v>
      </c>
      <c r="D1096" s="199">
        <v>6</v>
      </c>
      <c r="E1096" s="198" t="s">
        <v>486</v>
      </c>
      <c r="F1096" s="197">
        <v>0</v>
      </c>
      <c r="G1096" s="242">
        <v>4337</v>
      </c>
      <c r="H1096" s="242">
        <v>2351.5</v>
      </c>
      <c r="I1096" s="246">
        <v>0.54218999999999995</v>
      </c>
    </row>
    <row r="1097" spans="1:9" ht="53.25" customHeight="1" x14ac:dyDescent="0.2">
      <c r="A1097" s="193"/>
      <c r="B1097" s="200" t="s">
        <v>35</v>
      </c>
      <c r="C1097" s="199">
        <v>10</v>
      </c>
      <c r="D1097" s="199">
        <v>6</v>
      </c>
      <c r="E1097" s="198" t="s">
        <v>486</v>
      </c>
      <c r="F1097" s="197" t="s">
        <v>34</v>
      </c>
      <c r="G1097" s="242">
        <v>4337</v>
      </c>
      <c r="H1097" s="242">
        <v>2351.5</v>
      </c>
      <c r="I1097" s="246">
        <v>0.54218999999999995</v>
      </c>
    </row>
    <row r="1098" spans="1:9" ht="21.75" customHeight="1" x14ac:dyDescent="0.2">
      <c r="A1098" s="193"/>
      <c r="B1098" s="200" t="s">
        <v>53</v>
      </c>
      <c r="C1098" s="199">
        <v>10</v>
      </c>
      <c r="D1098" s="199">
        <v>6</v>
      </c>
      <c r="E1098" s="198" t="s">
        <v>486</v>
      </c>
      <c r="F1098" s="197" t="s">
        <v>52</v>
      </c>
      <c r="G1098" s="242">
        <v>4337</v>
      </c>
      <c r="H1098" s="242">
        <v>2351.5</v>
      </c>
      <c r="I1098" s="246">
        <v>0.54218999999999995</v>
      </c>
    </row>
    <row r="1099" spans="1:9" ht="32.25" customHeight="1" x14ac:dyDescent="0.2">
      <c r="A1099" s="193"/>
      <c r="B1099" s="200" t="s">
        <v>51</v>
      </c>
      <c r="C1099" s="199">
        <v>10</v>
      </c>
      <c r="D1099" s="199">
        <v>6</v>
      </c>
      <c r="E1099" s="198" t="s">
        <v>486</v>
      </c>
      <c r="F1099" s="197" t="s">
        <v>9</v>
      </c>
      <c r="G1099" s="242">
        <v>3331</v>
      </c>
      <c r="H1099" s="242">
        <v>1798.09</v>
      </c>
      <c r="I1099" s="246">
        <v>0.53979999999999995</v>
      </c>
    </row>
    <row r="1100" spans="1:9" ht="32.25" customHeight="1" x14ac:dyDescent="0.2">
      <c r="A1100" s="193"/>
      <c r="B1100" s="200" t="s">
        <v>50</v>
      </c>
      <c r="C1100" s="199">
        <v>10</v>
      </c>
      <c r="D1100" s="199">
        <v>6</v>
      </c>
      <c r="E1100" s="198" t="s">
        <v>486</v>
      </c>
      <c r="F1100" s="197" t="s">
        <v>7</v>
      </c>
      <c r="G1100" s="242">
        <v>1006</v>
      </c>
      <c r="H1100" s="242">
        <v>553.41</v>
      </c>
      <c r="I1100" s="246">
        <v>0.55010000000000003</v>
      </c>
    </row>
    <row r="1101" spans="1:9" ht="42.75" customHeight="1" x14ac:dyDescent="0.2">
      <c r="A1101" s="193"/>
      <c r="B1101" s="200" t="s">
        <v>485</v>
      </c>
      <c r="C1101" s="199">
        <v>10</v>
      </c>
      <c r="D1101" s="199">
        <v>6</v>
      </c>
      <c r="E1101" s="198" t="s">
        <v>484</v>
      </c>
      <c r="F1101" s="197">
        <v>0</v>
      </c>
      <c r="G1101" s="242">
        <v>1311</v>
      </c>
      <c r="H1101" s="242">
        <v>632.96</v>
      </c>
      <c r="I1101" s="246">
        <v>0.48281000000000002</v>
      </c>
    </row>
    <row r="1102" spans="1:9" ht="21.75" customHeight="1" x14ac:dyDescent="0.2">
      <c r="A1102" s="193"/>
      <c r="B1102" s="200" t="s">
        <v>27</v>
      </c>
      <c r="C1102" s="199">
        <v>10</v>
      </c>
      <c r="D1102" s="199">
        <v>6</v>
      </c>
      <c r="E1102" s="198" t="s">
        <v>484</v>
      </c>
      <c r="F1102" s="197" t="s">
        <v>26</v>
      </c>
      <c r="G1102" s="242">
        <v>1311</v>
      </c>
      <c r="H1102" s="242">
        <v>632.96</v>
      </c>
      <c r="I1102" s="246">
        <v>0.48281000000000002</v>
      </c>
    </row>
    <row r="1103" spans="1:9" ht="21.75" customHeight="1" x14ac:dyDescent="0.2">
      <c r="A1103" s="193"/>
      <c r="B1103" s="200" t="s">
        <v>25</v>
      </c>
      <c r="C1103" s="199">
        <v>10</v>
      </c>
      <c r="D1103" s="199">
        <v>6</v>
      </c>
      <c r="E1103" s="198" t="s">
        <v>484</v>
      </c>
      <c r="F1103" s="197" t="s">
        <v>24</v>
      </c>
      <c r="G1103" s="242">
        <v>1311</v>
      </c>
      <c r="H1103" s="242">
        <v>632.96</v>
      </c>
      <c r="I1103" s="246">
        <v>0.48281000000000002</v>
      </c>
    </row>
    <row r="1104" spans="1:9" ht="21.75" customHeight="1" x14ac:dyDescent="0.2">
      <c r="A1104" s="193"/>
      <c r="B1104" s="200" t="s">
        <v>41</v>
      </c>
      <c r="C1104" s="199">
        <v>10</v>
      </c>
      <c r="D1104" s="199">
        <v>6</v>
      </c>
      <c r="E1104" s="198" t="s">
        <v>484</v>
      </c>
      <c r="F1104" s="197" t="s">
        <v>40</v>
      </c>
      <c r="G1104" s="242">
        <v>43</v>
      </c>
      <c r="H1104" s="242">
        <v>0</v>
      </c>
      <c r="I1104" s="246">
        <v>0</v>
      </c>
    </row>
    <row r="1105" spans="1:9" ht="12.75" customHeight="1" x14ac:dyDescent="0.2">
      <c r="A1105" s="193"/>
      <c r="B1105" s="200" t="s">
        <v>23</v>
      </c>
      <c r="C1105" s="199">
        <v>10</v>
      </c>
      <c r="D1105" s="199">
        <v>6</v>
      </c>
      <c r="E1105" s="198" t="s">
        <v>484</v>
      </c>
      <c r="F1105" s="197" t="s">
        <v>22</v>
      </c>
      <c r="G1105" s="242">
        <v>1268</v>
      </c>
      <c r="H1105" s="242">
        <v>632.96</v>
      </c>
      <c r="I1105" s="246">
        <v>0.49918000000000001</v>
      </c>
    </row>
    <row r="1106" spans="1:9" ht="21.75" customHeight="1" x14ac:dyDescent="0.2">
      <c r="A1106" s="193"/>
      <c r="B1106" s="200" t="s">
        <v>483</v>
      </c>
      <c r="C1106" s="199">
        <v>10</v>
      </c>
      <c r="D1106" s="199">
        <v>6</v>
      </c>
      <c r="E1106" s="198" t="s">
        <v>482</v>
      </c>
      <c r="F1106" s="197">
        <v>0</v>
      </c>
      <c r="G1106" s="242">
        <v>50</v>
      </c>
      <c r="H1106" s="242">
        <v>0</v>
      </c>
      <c r="I1106" s="246">
        <v>0</v>
      </c>
    </row>
    <row r="1107" spans="1:9" ht="21.75" customHeight="1" x14ac:dyDescent="0.2">
      <c r="A1107" s="193"/>
      <c r="B1107" s="200" t="s">
        <v>481</v>
      </c>
      <c r="C1107" s="199">
        <v>10</v>
      </c>
      <c r="D1107" s="199">
        <v>6</v>
      </c>
      <c r="E1107" s="198" t="s">
        <v>480</v>
      </c>
      <c r="F1107" s="197">
        <v>0</v>
      </c>
      <c r="G1107" s="242">
        <v>50</v>
      </c>
      <c r="H1107" s="242">
        <v>0</v>
      </c>
      <c r="I1107" s="246">
        <v>0</v>
      </c>
    </row>
    <row r="1108" spans="1:9" ht="21.75" customHeight="1" x14ac:dyDescent="0.2">
      <c r="A1108" s="193"/>
      <c r="B1108" s="200" t="s">
        <v>27</v>
      </c>
      <c r="C1108" s="199">
        <v>10</v>
      </c>
      <c r="D1108" s="199">
        <v>6</v>
      </c>
      <c r="E1108" s="198" t="s">
        <v>480</v>
      </c>
      <c r="F1108" s="197" t="s">
        <v>26</v>
      </c>
      <c r="G1108" s="242">
        <v>50</v>
      </c>
      <c r="H1108" s="242">
        <v>0</v>
      </c>
      <c r="I1108" s="246">
        <v>0</v>
      </c>
    </row>
    <row r="1109" spans="1:9" ht="21.75" customHeight="1" x14ac:dyDescent="0.2">
      <c r="A1109" s="193"/>
      <c r="B1109" s="200" t="s">
        <v>25</v>
      </c>
      <c r="C1109" s="199">
        <v>10</v>
      </c>
      <c r="D1109" s="199">
        <v>6</v>
      </c>
      <c r="E1109" s="198" t="s">
        <v>480</v>
      </c>
      <c r="F1109" s="197" t="s">
        <v>24</v>
      </c>
      <c r="G1109" s="242">
        <v>50</v>
      </c>
      <c r="H1109" s="242">
        <v>0</v>
      </c>
      <c r="I1109" s="246">
        <v>0</v>
      </c>
    </row>
    <row r="1110" spans="1:9" ht="12.75" customHeight="1" x14ac:dyDescent="0.2">
      <c r="A1110" s="193"/>
      <c r="B1110" s="200" t="s">
        <v>23</v>
      </c>
      <c r="C1110" s="199">
        <v>10</v>
      </c>
      <c r="D1110" s="199">
        <v>6</v>
      </c>
      <c r="E1110" s="198" t="s">
        <v>480</v>
      </c>
      <c r="F1110" s="197" t="s">
        <v>22</v>
      </c>
      <c r="G1110" s="242">
        <v>50</v>
      </c>
      <c r="H1110" s="242">
        <v>0</v>
      </c>
      <c r="I1110" s="246">
        <v>0</v>
      </c>
    </row>
    <row r="1111" spans="1:9" ht="32.25" customHeight="1" x14ac:dyDescent="0.2">
      <c r="A1111" s="193"/>
      <c r="B1111" s="200" t="s">
        <v>479</v>
      </c>
      <c r="C1111" s="199">
        <v>10</v>
      </c>
      <c r="D1111" s="199">
        <v>6</v>
      </c>
      <c r="E1111" s="198" t="s">
        <v>478</v>
      </c>
      <c r="F1111" s="197">
        <v>0</v>
      </c>
      <c r="G1111" s="242">
        <v>798</v>
      </c>
      <c r="H1111" s="242">
        <v>798</v>
      </c>
      <c r="I1111" s="246">
        <v>1</v>
      </c>
    </row>
    <row r="1112" spans="1:9" ht="32.25" customHeight="1" x14ac:dyDescent="0.2">
      <c r="A1112" s="193"/>
      <c r="B1112" s="200" t="s">
        <v>477</v>
      </c>
      <c r="C1112" s="199">
        <v>10</v>
      </c>
      <c r="D1112" s="199">
        <v>6</v>
      </c>
      <c r="E1112" s="198" t="s">
        <v>475</v>
      </c>
      <c r="F1112" s="197">
        <v>0</v>
      </c>
      <c r="G1112" s="242">
        <v>798</v>
      </c>
      <c r="H1112" s="242">
        <v>798</v>
      </c>
      <c r="I1112" s="246">
        <v>1</v>
      </c>
    </row>
    <row r="1113" spans="1:9" ht="12.75" customHeight="1" x14ac:dyDescent="0.2">
      <c r="A1113" s="193"/>
      <c r="B1113" s="200" t="s">
        <v>185</v>
      </c>
      <c r="C1113" s="199">
        <v>10</v>
      </c>
      <c r="D1113" s="199">
        <v>6</v>
      </c>
      <c r="E1113" s="198" t="s">
        <v>475</v>
      </c>
      <c r="F1113" s="197" t="s">
        <v>184</v>
      </c>
      <c r="G1113" s="242">
        <v>798</v>
      </c>
      <c r="H1113" s="242">
        <v>798</v>
      </c>
      <c r="I1113" s="246">
        <v>1</v>
      </c>
    </row>
    <row r="1114" spans="1:9" ht="21.75" customHeight="1" x14ac:dyDescent="0.2">
      <c r="A1114" s="193"/>
      <c r="B1114" s="200" t="s">
        <v>286</v>
      </c>
      <c r="C1114" s="199">
        <v>10</v>
      </c>
      <c r="D1114" s="199">
        <v>6</v>
      </c>
      <c r="E1114" s="198" t="s">
        <v>475</v>
      </c>
      <c r="F1114" s="197" t="s">
        <v>285</v>
      </c>
      <c r="G1114" s="242">
        <v>798</v>
      </c>
      <c r="H1114" s="242">
        <v>798</v>
      </c>
      <c r="I1114" s="246">
        <v>1</v>
      </c>
    </row>
    <row r="1115" spans="1:9" ht="21.75" customHeight="1" x14ac:dyDescent="0.2">
      <c r="A1115" s="193"/>
      <c r="B1115" s="200" t="s">
        <v>311</v>
      </c>
      <c r="C1115" s="199">
        <v>10</v>
      </c>
      <c r="D1115" s="199">
        <v>6</v>
      </c>
      <c r="E1115" s="198" t="s">
        <v>475</v>
      </c>
      <c r="F1115" s="197" t="s">
        <v>309</v>
      </c>
      <c r="G1115" s="242">
        <v>798</v>
      </c>
      <c r="H1115" s="242">
        <v>798</v>
      </c>
      <c r="I1115" s="246">
        <v>1</v>
      </c>
    </row>
    <row r="1116" spans="1:9" ht="12.75" customHeight="1" x14ac:dyDescent="0.2">
      <c r="A1116" s="193"/>
      <c r="B1116" s="208" t="s">
        <v>281</v>
      </c>
      <c r="C1116" s="207">
        <v>11</v>
      </c>
      <c r="D1116" s="207">
        <v>0</v>
      </c>
      <c r="E1116" s="206">
        <v>0</v>
      </c>
      <c r="F1116" s="205">
        <v>0</v>
      </c>
      <c r="G1116" s="240">
        <v>9886.9500000000007</v>
      </c>
      <c r="H1116" s="240">
        <v>6458.3</v>
      </c>
      <c r="I1116" s="244">
        <v>0.65320999999999996</v>
      </c>
    </row>
    <row r="1117" spans="1:9" ht="12.75" customHeight="1" x14ac:dyDescent="0.2">
      <c r="A1117" s="193"/>
      <c r="B1117" s="204" t="s">
        <v>280</v>
      </c>
      <c r="C1117" s="203">
        <v>11</v>
      </c>
      <c r="D1117" s="203">
        <v>1</v>
      </c>
      <c r="E1117" s="202">
        <v>0</v>
      </c>
      <c r="F1117" s="201">
        <v>0</v>
      </c>
      <c r="G1117" s="241">
        <v>9886.9500000000007</v>
      </c>
      <c r="H1117" s="241">
        <v>6458.3</v>
      </c>
      <c r="I1117" s="245">
        <v>0.65320999999999996</v>
      </c>
    </row>
    <row r="1118" spans="1:9" ht="32.25" customHeight="1" x14ac:dyDescent="0.2">
      <c r="A1118" s="193"/>
      <c r="B1118" s="200" t="s">
        <v>278</v>
      </c>
      <c r="C1118" s="199">
        <v>11</v>
      </c>
      <c r="D1118" s="199">
        <v>1</v>
      </c>
      <c r="E1118" s="198" t="s">
        <v>277</v>
      </c>
      <c r="F1118" s="197">
        <v>0</v>
      </c>
      <c r="G1118" s="242">
        <v>6159.98</v>
      </c>
      <c r="H1118" s="242">
        <v>3642.41</v>
      </c>
      <c r="I1118" s="246">
        <v>0.59130000000000005</v>
      </c>
    </row>
    <row r="1119" spans="1:9" ht="42.75" customHeight="1" x14ac:dyDescent="0.2">
      <c r="A1119" s="193"/>
      <c r="B1119" s="200" t="s">
        <v>274</v>
      </c>
      <c r="C1119" s="199">
        <v>11</v>
      </c>
      <c r="D1119" s="199">
        <v>1</v>
      </c>
      <c r="E1119" s="198" t="s">
        <v>276</v>
      </c>
      <c r="F1119" s="197">
        <v>0</v>
      </c>
      <c r="G1119" s="242">
        <v>6159.98</v>
      </c>
      <c r="H1119" s="242">
        <v>3642.41</v>
      </c>
      <c r="I1119" s="246">
        <v>0.59130000000000005</v>
      </c>
    </row>
    <row r="1120" spans="1:9" ht="21.75" customHeight="1" x14ac:dyDescent="0.2">
      <c r="A1120" s="193"/>
      <c r="B1120" s="200" t="s">
        <v>60</v>
      </c>
      <c r="C1120" s="199">
        <v>11</v>
      </c>
      <c r="D1120" s="199">
        <v>1</v>
      </c>
      <c r="E1120" s="198" t="s">
        <v>6</v>
      </c>
      <c r="F1120" s="197">
        <v>0</v>
      </c>
      <c r="G1120" s="242">
        <v>5350.5</v>
      </c>
      <c r="H1120" s="242">
        <v>3500.19</v>
      </c>
      <c r="I1120" s="246">
        <v>0.65417999999999998</v>
      </c>
    </row>
    <row r="1121" spans="1:9" ht="21.75" customHeight="1" x14ac:dyDescent="0.2">
      <c r="A1121" s="193"/>
      <c r="B1121" s="200" t="s">
        <v>78</v>
      </c>
      <c r="C1121" s="199">
        <v>11</v>
      </c>
      <c r="D1121" s="199">
        <v>1</v>
      </c>
      <c r="E1121" s="198" t="s">
        <v>6</v>
      </c>
      <c r="F1121" s="197" t="s">
        <v>77</v>
      </c>
      <c r="G1121" s="242">
        <v>5350.5</v>
      </c>
      <c r="H1121" s="242">
        <v>3500.19</v>
      </c>
      <c r="I1121" s="246">
        <v>0.65417999999999998</v>
      </c>
    </row>
    <row r="1122" spans="1:9" ht="12.75" customHeight="1" x14ac:dyDescent="0.2">
      <c r="A1122" s="193"/>
      <c r="B1122" s="200" t="s">
        <v>209</v>
      </c>
      <c r="C1122" s="199">
        <v>11</v>
      </c>
      <c r="D1122" s="199">
        <v>1</v>
      </c>
      <c r="E1122" s="198" t="s">
        <v>6</v>
      </c>
      <c r="F1122" s="197" t="s">
        <v>208</v>
      </c>
      <c r="G1122" s="242">
        <v>5350.5</v>
      </c>
      <c r="H1122" s="242">
        <v>3500.19</v>
      </c>
      <c r="I1122" s="246">
        <v>0.65417999999999998</v>
      </c>
    </row>
    <row r="1123" spans="1:9" ht="42.75" customHeight="1" x14ac:dyDescent="0.2">
      <c r="A1123" s="193"/>
      <c r="B1123" s="200" t="s">
        <v>207</v>
      </c>
      <c r="C1123" s="199">
        <v>11</v>
      </c>
      <c r="D1123" s="199">
        <v>1</v>
      </c>
      <c r="E1123" s="198" t="s">
        <v>6</v>
      </c>
      <c r="F1123" s="197" t="s">
        <v>4</v>
      </c>
      <c r="G1123" s="242">
        <v>5350.5</v>
      </c>
      <c r="H1123" s="242">
        <v>3500.19</v>
      </c>
      <c r="I1123" s="246">
        <v>0.65417999999999998</v>
      </c>
    </row>
    <row r="1124" spans="1:9" ht="21.75" customHeight="1" x14ac:dyDescent="0.2">
      <c r="A1124" s="193"/>
      <c r="B1124" s="200" t="s">
        <v>111</v>
      </c>
      <c r="C1124" s="199">
        <v>11</v>
      </c>
      <c r="D1124" s="199">
        <v>1</v>
      </c>
      <c r="E1124" s="198" t="s">
        <v>279</v>
      </c>
      <c r="F1124" s="197">
        <v>0</v>
      </c>
      <c r="G1124" s="242">
        <v>809.48</v>
      </c>
      <c r="H1124" s="242">
        <v>142.22</v>
      </c>
      <c r="I1124" s="246">
        <v>0.17569000000000001</v>
      </c>
    </row>
    <row r="1125" spans="1:9" ht="21.75" customHeight="1" x14ac:dyDescent="0.2">
      <c r="A1125" s="193"/>
      <c r="B1125" s="200" t="s">
        <v>78</v>
      </c>
      <c r="C1125" s="199">
        <v>11</v>
      </c>
      <c r="D1125" s="199">
        <v>1</v>
      </c>
      <c r="E1125" s="198" t="s">
        <v>279</v>
      </c>
      <c r="F1125" s="197" t="s">
        <v>77</v>
      </c>
      <c r="G1125" s="242">
        <v>809.48</v>
      </c>
      <c r="H1125" s="242">
        <v>142.22</v>
      </c>
      <c r="I1125" s="246">
        <v>0.17569000000000001</v>
      </c>
    </row>
    <row r="1126" spans="1:9" ht="12.75" customHeight="1" x14ac:dyDescent="0.2">
      <c r="A1126" s="193"/>
      <c r="B1126" s="200" t="s">
        <v>209</v>
      </c>
      <c r="C1126" s="199">
        <v>11</v>
      </c>
      <c r="D1126" s="199">
        <v>1</v>
      </c>
      <c r="E1126" s="198" t="s">
        <v>279</v>
      </c>
      <c r="F1126" s="197" t="s">
        <v>208</v>
      </c>
      <c r="G1126" s="242">
        <v>809.48</v>
      </c>
      <c r="H1126" s="242">
        <v>142.22</v>
      </c>
      <c r="I1126" s="246">
        <v>0.17569000000000001</v>
      </c>
    </row>
    <row r="1127" spans="1:9" ht="42.75" customHeight="1" x14ac:dyDescent="0.2">
      <c r="A1127" s="193"/>
      <c r="B1127" s="200" t="s">
        <v>207</v>
      </c>
      <c r="C1127" s="199">
        <v>11</v>
      </c>
      <c r="D1127" s="199">
        <v>1</v>
      </c>
      <c r="E1127" s="198" t="s">
        <v>279</v>
      </c>
      <c r="F1127" s="197" t="s">
        <v>4</v>
      </c>
      <c r="G1127" s="242">
        <v>809.48</v>
      </c>
      <c r="H1127" s="242">
        <v>142.22</v>
      </c>
      <c r="I1127" s="246">
        <v>0.17569000000000001</v>
      </c>
    </row>
    <row r="1128" spans="1:9" ht="32.25" customHeight="1" x14ac:dyDescent="0.2">
      <c r="A1128" s="193"/>
      <c r="B1128" s="200" t="s">
        <v>278</v>
      </c>
      <c r="C1128" s="199">
        <v>11</v>
      </c>
      <c r="D1128" s="199">
        <v>1</v>
      </c>
      <c r="E1128" s="198" t="s">
        <v>277</v>
      </c>
      <c r="F1128" s="197">
        <v>0</v>
      </c>
      <c r="G1128" s="242">
        <v>3726.97</v>
      </c>
      <c r="H1128" s="242">
        <v>2815.89</v>
      </c>
      <c r="I1128" s="246">
        <v>0.75553999999999999</v>
      </c>
    </row>
    <row r="1129" spans="1:9" ht="42.75" customHeight="1" x14ac:dyDescent="0.2">
      <c r="A1129" s="193"/>
      <c r="B1129" s="200" t="s">
        <v>274</v>
      </c>
      <c r="C1129" s="199">
        <v>11</v>
      </c>
      <c r="D1129" s="199">
        <v>1</v>
      </c>
      <c r="E1129" s="198" t="s">
        <v>276</v>
      </c>
      <c r="F1129" s="197">
        <v>0</v>
      </c>
      <c r="G1129" s="242">
        <v>3726.97</v>
      </c>
      <c r="H1129" s="242">
        <v>2815.89</v>
      </c>
      <c r="I1129" s="246">
        <v>0.75553999999999999</v>
      </c>
    </row>
    <row r="1130" spans="1:9" ht="21.75" customHeight="1" x14ac:dyDescent="0.2">
      <c r="A1130" s="193"/>
      <c r="B1130" s="200" t="s">
        <v>105</v>
      </c>
      <c r="C1130" s="199">
        <v>11</v>
      </c>
      <c r="D1130" s="199">
        <v>1</v>
      </c>
      <c r="E1130" s="198" t="s">
        <v>275</v>
      </c>
      <c r="F1130" s="197">
        <v>0</v>
      </c>
      <c r="G1130" s="242">
        <v>2626.97</v>
      </c>
      <c r="H1130" s="242">
        <v>1917.89</v>
      </c>
      <c r="I1130" s="246">
        <v>0.73007</v>
      </c>
    </row>
    <row r="1131" spans="1:9" ht="21.75" customHeight="1" x14ac:dyDescent="0.2">
      <c r="A1131" s="193"/>
      <c r="B1131" s="200" t="s">
        <v>78</v>
      </c>
      <c r="C1131" s="199">
        <v>11</v>
      </c>
      <c r="D1131" s="199">
        <v>1</v>
      </c>
      <c r="E1131" s="198" t="s">
        <v>275</v>
      </c>
      <c r="F1131" s="197" t="s">
        <v>77</v>
      </c>
      <c r="G1131" s="242">
        <v>2626.97</v>
      </c>
      <c r="H1131" s="242">
        <v>1917.89</v>
      </c>
      <c r="I1131" s="246">
        <v>0.73007</v>
      </c>
    </row>
    <row r="1132" spans="1:9" ht="12.75" customHeight="1" x14ac:dyDescent="0.2">
      <c r="A1132" s="193"/>
      <c r="B1132" s="200" t="s">
        <v>209</v>
      </c>
      <c r="C1132" s="199">
        <v>11</v>
      </c>
      <c r="D1132" s="199">
        <v>1</v>
      </c>
      <c r="E1132" s="198" t="s">
        <v>275</v>
      </c>
      <c r="F1132" s="197" t="s">
        <v>208</v>
      </c>
      <c r="G1132" s="242">
        <v>2626.97</v>
      </c>
      <c r="H1132" s="242">
        <v>1917.89</v>
      </c>
      <c r="I1132" s="246">
        <v>0.73007</v>
      </c>
    </row>
    <row r="1133" spans="1:9" ht="42.75" customHeight="1" x14ac:dyDescent="0.2">
      <c r="A1133" s="193"/>
      <c r="B1133" s="200" t="s">
        <v>207</v>
      </c>
      <c r="C1133" s="199">
        <v>11</v>
      </c>
      <c r="D1133" s="199">
        <v>1</v>
      </c>
      <c r="E1133" s="198" t="s">
        <v>275</v>
      </c>
      <c r="F1133" s="197" t="s">
        <v>4</v>
      </c>
      <c r="G1133" s="242">
        <v>2626.97</v>
      </c>
      <c r="H1133" s="242">
        <v>1917.89</v>
      </c>
      <c r="I1133" s="246">
        <v>0.73007</v>
      </c>
    </row>
    <row r="1134" spans="1:9" ht="42.75" customHeight="1" x14ac:dyDescent="0.2">
      <c r="A1134" s="193"/>
      <c r="B1134" s="200" t="s">
        <v>274</v>
      </c>
      <c r="C1134" s="199">
        <v>11</v>
      </c>
      <c r="D1134" s="199">
        <v>1</v>
      </c>
      <c r="E1134" s="198" t="s">
        <v>272</v>
      </c>
      <c r="F1134" s="197">
        <v>0</v>
      </c>
      <c r="G1134" s="242">
        <v>1100</v>
      </c>
      <c r="H1134" s="242">
        <v>898</v>
      </c>
      <c r="I1134" s="246">
        <v>0.81635999999999997</v>
      </c>
    </row>
    <row r="1135" spans="1:9" ht="21.75" customHeight="1" x14ac:dyDescent="0.2">
      <c r="A1135" s="193"/>
      <c r="B1135" s="200" t="s">
        <v>27</v>
      </c>
      <c r="C1135" s="199">
        <v>11</v>
      </c>
      <c r="D1135" s="199">
        <v>1</v>
      </c>
      <c r="E1135" s="198" t="s">
        <v>272</v>
      </c>
      <c r="F1135" s="197" t="s">
        <v>26</v>
      </c>
      <c r="G1135" s="242">
        <v>400</v>
      </c>
      <c r="H1135" s="242">
        <v>400</v>
      </c>
      <c r="I1135" s="246">
        <v>1</v>
      </c>
    </row>
    <row r="1136" spans="1:9" ht="21.75" customHeight="1" x14ac:dyDescent="0.2">
      <c r="A1136" s="193"/>
      <c r="B1136" s="200" t="s">
        <v>25</v>
      </c>
      <c r="C1136" s="199">
        <v>11</v>
      </c>
      <c r="D1136" s="199">
        <v>1</v>
      </c>
      <c r="E1136" s="198" t="s">
        <v>272</v>
      </c>
      <c r="F1136" s="197" t="s">
        <v>24</v>
      </c>
      <c r="G1136" s="242">
        <v>400</v>
      </c>
      <c r="H1136" s="242">
        <v>400</v>
      </c>
      <c r="I1136" s="246">
        <v>1</v>
      </c>
    </row>
    <row r="1137" spans="1:9" ht="12.75" customHeight="1" x14ac:dyDescent="0.2">
      <c r="A1137" s="193"/>
      <c r="B1137" s="200" t="s">
        <v>23</v>
      </c>
      <c r="C1137" s="199">
        <v>11</v>
      </c>
      <c r="D1137" s="199">
        <v>1</v>
      </c>
      <c r="E1137" s="198" t="s">
        <v>272</v>
      </c>
      <c r="F1137" s="197" t="s">
        <v>22</v>
      </c>
      <c r="G1137" s="242">
        <v>400</v>
      </c>
      <c r="H1137" s="242">
        <v>400</v>
      </c>
      <c r="I1137" s="246">
        <v>1</v>
      </c>
    </row>
    <row r="1138" spans="1:9" ht="12.75" customHeight="1" x14ac:dyDescent="0.2">
      <c r="A1138" s="193"/>
      <c r="B1138" s="200" t="s">
        <v>185</v>
      </c>
      <c r="C1138" s="199">
        <v>11</v>
      </c>
      <c r="D1138" s="199">
        <v>1</v>
      </c>
      <c r="E1138" s="198" t="s">
        <v>272</v>
      </c>
      <c r="F1138" s="197" t="s">
        <v>184</v>
      </c>
      <c r="G1138" s="242">
        <v>400</v>
      </c>
      <c r="H1138" s="242">
        <v>198</v>
      </c>
      <c r="I1138" s="246">
        <v>0.495</v>
      </c>
    </row>
    <row r="1139" spans="1:9" ht="12.75" customHeight="1" x14ac:dyDescent="0.2">
      <c r="A1139" s="193"/>
      <c r="B1139" s="200" t="s">
        <v>273</v>
      </c>
      <c r="C1139" s="199">
        <v>11</v>
      </c>
      <c r="D1139" s="199">
        <v>1</v>
      </c>
      <c r="E1139" s="198" t="s">
        <v>272</v>
      </c>
      <c r="F1139" s="197" t="s">
        <v>271</v>
      </c>
      <c r="G1139" s="242">
        <v>400</v>
      </c>
      <c r="H1139" s="242">
        <v>198</v>
      </c>
      <c r="I1139" s="246">
        <v>0.495</v>
      </c>
    </row>
    <row r="1140" spans="1:9" ht="12.75" customHeight="1" x14ac:dyDescent="0.2">
      <c r="A1140" s="193"/>
      <c r="B1140" s="200" t="s">
        <v>347</v>
      </c>
      <c r="C1140" s="199">
        <v>11</v>
      </c>
      <c r="D1140" s="199">
        <v>1</v>
      </c>
      <c r="E1140" s="198" t="s">
        <v>272</v>
      </c>
      <c r="F1140" s="197" t="s">
        <v>346</v>
      </c>
      <c r="G1140" s="242">
        <v>300</v>
      </c>
      <c r="H1140" s="242">
        <v>300</v>
      </c>
      <c r="I1140" s="246">
        <v>1</v>
      </c>
    </row>
    <row r="1141" spans="1:9" ht="12.75" customHeight="1" x14ac:dyDescent="0.2">
      <c r="A1141" s="193"/>
      <c r="B1141" s="200" t="s">
        <v>345</v>
      </c>
      <c r="C1141" s="199">
        <v>11</v>
      </c>
      <c r="D1141" s="199">
        <v>1</v>
      </c>
      <c r="E1141" s="198" t="s">
        <v>272</v>
      </c>
      <c r="F1141" s="197" t="s">
        <v>343</v>
      </c>
      <c r="G1141" s="242">
        <v>300</v>
      </c>
      <c r="H1141" s="242">
        <v>300</v>
      </c>
      <c r="I1141" s="246">
        <v>1</v>
      </c>
    </row>
    <row r="1142" spans="1:9" ht="12.75" customHeight="1" x14ac:dyDescent="0.2">
      <c r="A1142" s="193"/>
      <c r="B1142" s="208" t="s">
        <v>270</v>
      </c>
      <c r="C1142" s="207">
        <v>12</v>
      </c>
      <c r="D1142" s="207">
        <v>0</v>
      </c>
      <c r="E1142" s="206">
        <v>0</v>
      </c>
      <c r="F1142" s="205">
        <v>0</v>
      </c>
      <c r="G1142" s="240">
        <v>2700.5</v>
      </c>
      <c r="H1142" s="240">
        <v>1524.6</v>
      </c>
      <c r="I1142" s="244">
        <v>0.56455999999999995</v>
      </c>
    </row>
    <row r="1143" spans="1:9" ht="12.75" customHeight="1" x14ac:dyDescent="0.2">
      <c r="A1143" s="193"/>
      <c r="B1143" s="204" t="s">
        <v>269</v>
      </c>
      <c r="C1143" s="203">
        <v>12</v>
      </c>
      <c r="D1143" s="203">
        <v>2</v>
      </c>
      <c r="E1143" s="202">
        <v>0</v>
      </c>
      <c r="F1143" s="201">
        <v>0</v>
      </c>
      <c r="G1143" s="241">
        <v>2700.5</v>
      </c>
      <c r="H1143" s="241">
        <v>1524.6</v>
      </c>
      <c r="I1143" s="245">
        <v>0.56455999999999995</v>
      </c>
    </row>
    <row r="1144" spans="1:9" ht="21.75" customHeight="1" x14ac:dyDescent="0.2">
      <c r="A1144" s="193"/>
      <c r="B1144" s="200" t="s">
        <v>114</v>
      </c>
      <c r="C1144" s="199">
        <v>12</v>
      </c>
      <c r="D1144" s="199">
        <v>2</v>
      </c>
      <c r="E1144" s="198" t="s">
        <v>268</v>
      </c>
      <c r="F1144" s="197">
        <v>0</v>
      </c>
      <c r="G1144" s="242">
        <v>2700.5</v>
      </c>
      <c r="H1144" s="242">
        <v>1524.6</v>
      </c>
      <c r="I1144" s="246">
        <v>0.56455999999999995</v>
      </c>
    </row>
    <row r="1145" spans="1:9" ht="21.75" customHeight="1" x14ac:dyDescent="0.2">
      <c r="A1145" s="193"/>
      <c r="B1145" s="200" t="s">
        <v>114</v>
      </c>
      <c r="C1145" s="199">
        <v>12</v>
      </c>
      <c r="D1145" s="199">
        <v>2</v>
      </c>
      <c r="E1145" s="198" t="s">
        <v>5</v>
      </c>
      <c r="F1145" s="197">
        <v>0</v>
      </c>
      <c r="G1145" s="242">
        <v>2700.5</v>
      </c>
      <c r="H1145" s="242">
        <v>1524.6</v>
      </c>
      <c r="I1145" s="246">
        <v>0.56455999999999995</v>
      </c>
    </row>
    <row r="1146" spans="1:9" ht="21.75" customHeight="1" x14ac:dyDescent="0.2">
      <c r="A1146" s="193"/>
      <c r="B1146" s="200" t="s">
        <v>78</v>
      </c>
      <c r="C1146" s="199">
        <v>12</v>
      </c>
      <c r="D1146" s="199">
        <v>2</v>
      </c>
      <c r="E1146" s="198" t="s">
        <v>5</v>
      </c>
      <c r="F1146" s="197" t="s">
        <v>77</v>
      </c>
      <c r="G1146" s="242">
        <v>2700.5</v>
      </c>
      <c r="H1146" s="242">
        <v>1524.6</v>
      </c>
      <c r="I1146" s="246">
        <v>0.56455999999999995</v>
      </c>
    </row>
    <row r="1147" spans="1:9" ht="12.75" customHeight="1" x14ac:dyDescent="0.2">
      <c r="A1147" s="193"/>
      <c r="B1147" s="200" t="s">
        <v>209</v>
      </c>
      <c r="C1147" s="199">
        <v>12</v>
      </c>
      <c r="D1147" s="199">
        <v>2</v>
      </c>
      <c r="E1147" s="198" t="s">
        <v>5</v>
      </c>
      <c r="F1147" s="197" t="s">
        <v>208</v>
      </c>
      <c r="G1147" s="242">
        <v>2700.5</v>
      </c>
      <c r="H1147" s="242">
        <v>1524.6</v>
      </c>
      <c r="I1147" s="246">
        <v>0.56455999999999995</v>
      </c>
    </row>
    <row r="1148" spans="1:9" ht="42.75" customHeight="1" x14ac:dyDescent="0.2">
      <c r="A1148" s="193"/>
      <c r="B1148" s="200" t="s">
        <v>207</v>
      </c>
      <c r="C1148" s="199">
        <v>12</v>
      </c>
      <c r="D1148" s="199">
        <v>2</v>
      </c>
      <c r="E1148" s="198" t="s">
        <v>5</v>
      </c>
      <c r="F1148" s="197" t="s">
        <v>4</v>
      </c>
      <c r="G1148" s="242">
        <v>2700.5</v>
      </c>
      <c r="H1148" s="242">
        <v>1524.6</v>
      </c>
      <c r="I1148" s="246">
        <v>0.56455999999999995</v>
      </c>
    </row>
    <row r="1149" spans="1:9" ht="34.5" customHeight="1" x14ac:dyDescent="0.2">
      <c r="A1149" s="193"/>
      <c r="B1149" s="208" t="s">
        <v>443</v>
      </c>
      <c r="C1149" s="207">
        <v>14</v>
      </c>
      <c r="D1149" s="207">
        <v>0</v>
      </c>
      <c r="E1149" s="206">
        <v>0</v>
      </c>
      <c r="F1149" s="205">
        <v>0</v>
      </c>
      <c r="G1149" s="240">
        <v>32240.675999999999</v>
      </c>
      <c r="H1149" s="240">
        <v>17066.509999999998</v>
      </c>
      <c r="I1149" s="244">
        <v>0.52934999999999999</v>
      </c>
    </row>
    <row r="1150" spans="1:9" ht="30" customHeight="1" x14ac:dyDescent="0.2">
      <c r="A1150" s="193"/>
      <c r="B1150" s="204" t="s">
        <v>442</v>
      </c>
      <c r="C1150" s="203">
        <v>14</v>
      </c>
      <c r="D1150" s="203">
        <v>1</v>
      </c>
      <c r="E1150" s="202">
        <v>0</v>
      </c>
      <c r="F1150" s="201">
        <v>0</v>
      </c>
      <c r="G1150" s="241">
        <v>28498.799999999999</v>
      </c>
      <c r="H1150" s="241">
        <v>13981.08</v>
      </c>
      <c r="I1150" s="245">
        <v>0.49058000000000002</v>
      </c>
    </row>
    <row r="1151" spans="1:9" ht="21.75" customHeight="1" x14ac:dyDescent="0.2">
      <c r="A1151" s="193"/>
      <c r="B1151" s="200" t="s">
        <v>426</v>
      </c>
      <c r="C1151" s="199">
        <v>14</v>
      </c>
      <c r="D1151" s="199">
        <v>1</v>
      </c>
      <c r="E1151" s="198" t="s">
        <v>425</v>
      </c>
      <c r="F1151" s="197">
        <v>0</v>
      </c>
      <c r="G1151" s="242">
        <v>13845.8</v>
      </c>
      <c r="H1151" s="242">
        <v>6537.62</v>
      </c>
      <c r="I1151" s="246">
        <v>0.47216999999999998</v>
      </c>
    </row>
    <row r="1152" spans="1:9" ht="21.75" customHeight="1" x14ac:dyDescent="0.2">
      <c r="A1152" s="193"/>
      <c r="B1152" s="200" t="s">
        <v>441</v>
      </c>
      <c r="C1152" s="199">
        <v>14</v>
      </c>
      <c r="D1152" s="199">
        <v>1</v>
      </c>
      <c r="E1152" s="198" t="s">
        <v>440</v>
      </c>
      <c r="F1152" s="197">
        <v>0</v>
      </c>
      <c r="G1152" s="242">
        <v>292.39999999999998</v>
      </c>
      <c r="H1152" s="242">
        <v>80</v>
      </c>
      <c r="I1152" s="246">
        <v>0.27360000000000001</v>
      </c>
    </row>
    <row r="1153" spans="1:9" ht="12.75" customHeight="1" x14ac:dyDescent="0.2">
      <c r="A1153" s="193"/>
      <c r="B1153" s="200" t="s">
        <v>347</v>
      </c>
      <c r="C1153" s="199">
        <v>14</v>
      </c>
      <c r="D1153" s="199">
        <v>1</v>
      </c>
      <c r="E1153" s="198" t="s">
        <v>440</v>
      </c>
      <c r="F1153" s="197" t="s">
        <v>346</v>
      </c>
      <c r="G1153" s="242">
        <v>292.39999999999998</v>
      </c>
      <c r="H1153" s="242">
        <v>80</v>
      </c>
      <c r="I1153" s="246">
        <v>0.27360000000000001</v>
      </c>
    </row>
    <row r="1154" spans="1:9" ht="12.75" customHeight="1" x14ac:dyDescent="0.2">
      <c r="A1154" s="193"/>
      <c r="B1154" s="200" t="s">
        <v>436</v>
      </c>
      <c r="C1154" s="199">
        <v>14</v>
      </c>
      <c r="D1154" s="199">
        <v>1</v>
      </c>
      <c r="E1154" s="198" t="s">
        <v>440</v>
      </c>
      <c r="F1154" s="197" t="s">
        <v>435</v>
      </c>
      <c r="G1154" s="242">
        <v>292.39999999999998</v>
      </c>
      <c r="H1154" s="242">
        <v>80</v>
      </c>
      <c r="I1154" s="246">
        <v>0.27360000000000001</v>
      </c>
    </row>
    <row r="1155" spans="1:9" ht="12.75" customHeight="1" x14ac:dyDescent="0.2">
      <c r="A1155" s="193"/>
      <c r="B1155" s="200" t="s">
        <v>434</v>
      </c>
      <c r="C1155" s="199">
        <v>14</v>
      </c>
      <c r="D1155" s="199">
        <v>1</v>
      </c>
      <c r="E1155" s="198" t="s">
        <v>440</v>
      </c>
      <c r="F1155" s="197" t="s">
        <v>432</v>
      </c>
      <c r="G1155" s="242">
        <v>292.39999999999998</v>
      </c>
      <c r="H1155" s="242">
        <v>80</v>
      </c>
      <c r="I1155" s="246">
        <v>0.27360000000000001</v>
      </c>
    </row>
    <row r="1156" spans="1:9" ht="21.75" customHeight="1" x14ac:dyDescent="0.2">
      <c r="A1156" s="193"/>
      <c r="B1156" s="200" t="s">
        <v>439</v>
      </c>
      <c r="C1156" s="199">
        <v>14</v>
      </c>
      <c r="D1156" s="199">
        <v>1</v>
      </c>
      <c r="E1156" s="198" t="s">
        <v>438</v>
      </c>
      <c r="F1156" s="197">
        <v>0</v>
      </c>
      <c r="G1156" s="242">
        <v>13553.4</v>
      </c>
      <c r="H1156" s="242">
        <v>6457.62</v>
      </c>
      <c r="I1156" s="246">
        <v>0.47645999999999999</v>
      </c>
    </row>
    <row r="1157" spans="1:9" ht="12.75" customHeight="1" x14ac:dyDescent="0.2">
      <c r="A1157" s="193"/>
      <c r="B1157" s="200" t="s">
        <v>347</v>
      </c>
      <c r="C1157" s="199">
        <v>14</v>
      </c>
      <c r="D1157" s="199">
        <v>1</v>
      </c>
      <c r="E1157" s="198" t="s">
        <v>438</v>
      </c>
      <c r="F1157" s="197" t="s">
        <v>346</v>
      </c>
      <c r="G1157" s="242">
        <v>13553.4</v>
      </c>
      <c r="H1157" s="242">
        <v>6457.62</v>
      </c>
      <c r="I1157" s="246">
        <v>0.47645999999999999</v>
      </c>
    </row>
    <row r="1158" spans="1:9" ht="12.75" customHeight="1" x14ac:dyDescent="0.2">
      <c r="A1158" s="193"/>
      <c r="B1158" s="200" t="s">
        <v>436</v>
      </c>
      <c r="C1158" s="199">
        <v>14</v>
      </c>
      <c r="D1158" s="199">
        <v>1</v>
      </c>
      <c r="E1158" s="198" t="s">
        <v>438</v>
      </c>
      <c r="F1158" s="197" t="s">
        <v>435</v>
      </c>
      <c r="G1158" s="242">
        <v>13553.4</v>
      </c>
      <c r="H1158" s="242">
        <v>6457.62</v>
      </c>
      <c r="I1158" s="246">
        <v>0.47645999999999999</v>
      </c>
    </row>
    <row r="1159" spans="1:9" ht="12.75" customHeight="1" x14ac:dyDescent="0.2">
      <c r="A1159" s="193"/>
      <c r="B1159" s="200" t="s">
        <v>434</v>
      </c>
      <c r="C1159" s="199">
        <v>14</v>
      </c>
      <c r="D1159" s="199">
        <v>1</v>
      </c>
      <c r="E1159" s="198" t="s">
        <v>438</v>
      </c>
      <c r="F1159" s="197" t="s">
        <v>432</v>
      </c>
      <c r="G1159" s="242">
        <v>13553.4</v>
      </c>
      <c r="H1159" s="242">
        <v>6457.62</v>
      </c>
      <c r="I1159" s="246">
        <v>0.47645999999999999</v>
      </c>
    </row>
    <row r="1160" spans="1:9" ht="21.75" customHeight="1" x14ac:dyDescent="0.2">
      <c r="A1160" s="193"/>
      <c r="B1160" s="200" t="s">
        <v>426</v>
      </c>
      <c r="C1160" s="199">
        <v>14</v>
      </c>
      <c r="D1160" s="199">
        <v>1</v>
      </c>
      <c r="E1160" s="198" t="s">
        <v>425</v>
      </c>
      <c r="F1160" s="197">
        <v>0</v>
      </c>
      <c r="G1160" s="242">
        <v>14653</v>
      </c>
      <c r="H1160" s="242">
        <v>7443.46</v>
      </c>
      <c r="I1160" s="246">
        <v>0.50797999999999999</v>
      </c>
    </row>
    <row r="1161" spans="1:9" ht="32.25" customHeight="1" x14ac:dyDescent="0.2">
      <c r="A1161" s="193"/>
      <c r="B1161" s="200" t="s">
        <v>437</v>
      </c>
      <c r="C1161" s="199">
        <v>14</v>
      </c>
      <c r="D1161" s="199">
        <v>1</v>
      </c>
      <c r="E1161" s="198" t="s">
        <v>433</v>
      </c>
      <c r="F1161" s="197">
        <v>0</v>
      </c>
      <c r="G1161" s="242">
        <v>14301</v>
      </c>
      <c r="H1161" s="242">
        <v>7091.46</v>
      </c>
      <c r="I1161" s="246">
        <v>0.49586999999999998</v>
      </c>
    </row>
    <row r="1162" spans="1:9" ht="12.75" customHeight="1" x14ac:dyDescent="0.2">
      <c r="A1162" s="193"/>
      <c r="B1162" s="200" t="s">
        <v>347</v>
      </c>
      <c r="C1162" s="199">
        <v>14</v>
      </c>
      <c r="D1162" s="199">
        <v>1</v>
      </c>
      <c r="E1162" s="198" t="s">
        <v>433</v>
      </c>
      <c r="F1162" s="197" t="s">
        <v>346</v>
      </c>
      <c r="G1162" s="242">
        <v>14301</v>
      </c>
      <c r="H1162" s="242">
        <v>7091.46</v>
      </c>
      <c r="I1162" s="246">
        <v>0.49586999999999998</v>
      </c>
    </row>
    <row r="1163" spans="1:9" ht="12.75" customHeight="1" x14ac:dyDescent="0.2">
      <c r="A1163" s="193"/>
      <c r="B1163" s="200" t="s">
        <v>436</v>
      </c>
      <c r="C1163" s="199">
        <v>14</v>
      </c>
      <c r="D1163" s="199">
        <v>1</v>
      </c>
      <c r="E1163" s="198" t="s">
        <v>433</v>
      </c>
      <c r="F1163" s="197" t="s">
        <v>435</v>
      </c>
      <c r="G1163" s="242">
        <v>14301</v>
      </c>
      <c r="H1163" s="242">
        <v>7091.46</v>
      </c>
      <c r="I1163" s="246">
        <v>0.49586999999999998</v>
      </c>
    </row>
    <row r="1164" spans="1:9" ht="12.75" customHeight="1" x14ac:dyDescent="0.2">
      <c r="A1164" s="193"/>
      <c r="B1164" s="200" t="s">
        <v>434</v>
      </c>
      <c r="C1164" s="199">
        <v>14</v>
      </c>
      <c r="D1164" s="199">
        <v>1</v>
      </c>
      <c r="E1164" s="198" t="s">
        <v>433</v>
      </c>
      <c r="F1164" s="197" t="s">
        <v>432</v>
      </c>
      <c r="G1164" s="242">
        <v>14301</v>
      </c>
      <c r="H1164" s="242">
        <v>7091.46</v>
      </c>
      <c r="I1164" s="246">
        <v>0.49586999999999998</v>
      </c>
    </row>
    <row r="1165" spans="1:9" ht="12.75" customHeight="1" x14ac:dyDescent="0.2">
      <c r="A1165" s="193"/>
      <c r="B1165" s="200" t="s">
        <v>740</v>
      </c>
      <c r="C1165" s="199">
        <v>14</v>
      </c>
      <c r="D1165" s="199">
        <v>1</v>
      </c>
      <c r="E1165" s="198" t="s">
        <v>739</v>
      </c>
      <c r="F1165" s="197">
        <v>0</v>
      </c>
      <c r="G1165" s="242">
        <v>352</v>
      </c>
      <c r="H1165" s="242">
        <v>352</v>
      </c>
      <c r="I1165" s="246">
        <v>1</v>
      </c>
    </row>
    <row r="1166" spans="1:9" ht="12.75" customHeight="1" x14ac:dyDescent="0.2">
      <c r="A1166" s="193"/>
      <c r="B1166" s="200" t="s">
        <v>347</v>
      </c>
      <c r="C1166" s="199">
        <v>14</v>
      </c>
      <c r="D1166" s="199">
        <v>1</v>
      </c>
      <c r="E1166" s="198" t="s">
        <v>739</v>
      </c>
      <c r="F1166" s="197" t="s">
        <v>346</v>
      </c>
      <c r="G1166" s="242">
        <v>352</v>
      </c>
      <c r="H1166" s="242">
        <v>352</v>
      </c>
      <c r="I1166" s="246">
        <v>1</v>
      </c>
    </row>
    <row r="1167" spans="1:9" ht="12.75" customHeight="1" x14ac:dyDescent="0.2">
      <c r="A1167" s="193"/>
      <c r="B1167" s="200" t="s">
        <v>436</v>
      </c>
      <c r="C1167" s="199">
        <v>14</v>
      </c>
      <c r="D1167" s="199">
        <v>1</v>
      </c>
      <c r="E1167" s="198" t="s">
        <v>739</v>
      </c>
      <c r="F1167" s="197" t="s">
        <v>435</v>
      </c>
      <c r="G1167" s="242">
        <v>352</v>
      </c>
      <c r="H1167" s="242">
        <v>352</v>
      </c>
      <c r="I1167" s="246">
        <v>1</v>
      </c>
    </row>
    <row r="1168" spans="1:9" ht="12.75" customHeight="1" x14ac:dyDescent="0.2">
      <c r="A1168" s="193"/>
      <c r="B1168" s="200" t="s">
        <v>434</v>
      </c>
      <c r="C1168" s="199">
        <v>14</v>
      </c>
      <c r="D1168" s="199">
        <v>1</v>
      </c>
      <c r="E1168" s="198" t="s">
        <v>739</v>
      </c>
      <c r="F1168" s="197" t="s">
        <v>432</v>
      </c>
      <c r="G1168" s="242">
        <v>352</v>
      </c>
      <c r="H1168" s="242">
        <v>352</v>
      </c>
      <c r="I1168" s="246">
        <v>1</v>
      </c>
    </row>
    <row r="1169" spans="1:9" ht="20.25" customHeight="1" x14ac:dyDescent="0.2">
      <c r="A1169" s="193"/>
      <c r="B1169" s="204" t="s">
        <v>431</v>
      </c>
      <c r="C1169" s="203">
        <v>14</v>
      </c>
      <c r="D1169" s="203">
        <v>3</v>
      </c>
      <c r="E1169" s="202">
        <v>0</v>
      </c>
      <c r="F1169" s="201">
        <v>0</v>
      </c>
      <c r="G1169" s="241">
        <v>3741.8760000000002</v>
      </c>
      <c r="H1169" s="241">
        <v>3085.43</v>
      </c>
      <c r="I1169" s="245">
        <v>0.82457000000000003</v>
      </c>
    </row>
    <row r="1170" spans="1:9" ht="21.75" customHeight="1" x14ac:dyDescent="0.2">
      <c r="A1170" s="193"/>
      <c r="B1170" s="200" t="s">
        <v>426</v>
      </c>
      <c r="C1170" s="199">
        <v>14</v>
      </c>
      <c r="D1170" s="199">
        <v>3</v>
      </c>
      <c r="E1170" s="198" t="s">
        <v>425</v>
      </c>
      <c r="F1170" s="197">
        <v>0</v>
      </c>
      <c r="G1170" s="242">
        <v>931.01</v>
      </c>
      <c r="H1170" s="242">
        <v>320.7</v>
      </c>
      <c r="I1170" s="246">
        <v>0.34447</v>
      </c>
    </row>
    <row r="1171" spans="1:9" ht="21.75" customHeight="1" x14ac:dyDescent="0.2">
      <c r="A1171" s="193"/>
      <c r="B1171" s="200" t="s">
        <v>430</v>
      </c>
      <c r="C1171" s="199">
        <v>14</v>
      </c>
      <c r="D1171" s="199">
        <v>3</v>
      </c>
      <c r="E1171" s="198" t="s">
        <v>429</v>
      </c>
      <c r="F1171" s="197">
        <v>0</v>
      </c>
      <c r="G1171" s="242">
        <v>911.24</v>
      </c>
      <c r="H1171" s="242">
        <v>320.7</v>
      </c>
      <c r="I1171" s="246">
        <v>0.35193999999999998</v>
      </c>
    </row>
    <row r="1172" spans="1:9" ht="12.75" customHeight="1" x14ac:dyDescent="0.2">
      <c r="A1172" s="193"/>
      <c r="B1172" s="200" t="s">
        <v>347</v>
      </c>
      <c r="C1172" s="199">
        <v>14</v>
      </c>
      <c r="D1172" s="199">
        <v>3</v>
      </c>
      <c r="E1172" s="198" t="s">
        <v>429</v>
      </c>
      <c r="F1172" s="197" t="s">
        <v>346</v>
      </c>
      <c r="G1172" s="242">
        <v>911.24</v>
      </c>
      <c r="H1172" s="242">
        <v>320.7</v>
      </c>
      <c r="I1172" s="246">
        <v>0.35193999999999998</v>
      </c>
    </row>
    <row r="1173" spans="1:9" ht="12.75" customHeight="1" x14ac:dyDescent="0.2">
      <c r="A1173" s="193"/>
      <c r="B1173" s="200" t="s">
        <v>345</v>
      </c>
      <c r="C1173" s="199">
        <v>14</v>
      </c>
      <c r="D1173" s="199">
        <v>3</v>
      </c>
      <c r="E1173" s="198" t="s">
        <v>429</v>
      </c>
      <c r="F1173" s="197" t="s">
        <v>343</v>
      </c>
      <c r="G1173" s="242">
        <v>911.24</v>
      </c>
      <c r="H1173" s="242">
        <v>320.7</v>
      </c>
      <c r="I1173" s="246">
        <v>0.35193999999999998</v>
      </c>
    </row>
    <row r="1174" spans="1:9" ht="32.25" customHeight="1" x14ac:dyDescent="0.2">
      <c r="A1174" s="193"/>
      <c r="B1174" s="200" t="s">
        <v>428</v>
      </c>
      <c r="C1174" s="199">
        <v>14</v>
      </c>
      <c r="D1174" s="199">
        <v>3</v>
      </c>
      <c r="E1174" s="198" t="s">
        <v>427</v>
      </c>
      <c r="F1174" s="197">
        <v>0</v>
      </c>
      <c r="G1174" s="242">
        <v>19.77</v>
      </c>
      <c r="H1174" s="242">
        <v>0</v>
      </c>
      <c r="I1174" s="246">
        <v>0</v>
      </c>
    </row>
    <row r="1175" spans="1:9" ht="12.75" customHeight="1" x14ac:dyDescent="0.2">
      <c r="A1175" s="193"/>
      <c r="B1175" s="200" t="s">
        <v>347</v>
      </c>
      <c r="C1175" s="199">
        <v>14</v>
      </c>
      <c r="D1175" s="199">
        <v>3</v>
      </c>
      <c r="E1175" s="198" t="s">
        <v>427</v>
      </c>
      <c r="F1175" s="197" t="s">
        <v>346</v>
      </c>
      <c r="G1175" s="242">
        <v>19.77</v>
      </c>
      <c r="H1175" s="242">
        <v>0</v>
      </c>
      <c r="I1175" s="246">
        <v>0</v>
      </c>
    </row>
    <row r="1176" spans="1:9" ht="12.75" customHeight="1" x14ac:dyDescent="0.2">
      <c r="A1176" s="193"/>
      <c r="B1176" s="200" t="s">
        <v>345</v>
      </c>
      <c r="C1176" s="199">
        <v>14</v>
      </c>
      <c r="D1176" s="199">
        <v>3</v>
      </c>
      <c r="E1176" s="198" t="s">
        <v>427</v>
      </c>
      <c r="F1176" s="197" t="s">
        <v>343</v>
      </c>
      <c r="G1176" s="242">
        <v>19.77</v>
      </c>
      <c r="H1176" s="242">
        <v>0</v>
      </c>
      <c r="I1176" s="246">
        <v>0</v>
      </c>
    </row>
    <row r="1177" spans="1:9" ht="21.75" customHeight="1" x14ac:dyDescent="0.2">
      <c r="A1177" s="193"/>
      <c r="B1177" s="200" t="s">
        <v>426</v>
      </c>
      <c r="C1177" s="199">
        <v>14</v>
      </c>
      <c r="D1177" s="199">
        <v>3</v>
      </c>
      <c r="E1177" s="198" t="s">
        <v>425</v>
      </c>
      <c r="F1177" s="197">
        <v>0</v>
      </c>
      <c r="G1177" s="242">
        <v>1384.596</v>
      </c>
      <c r="H1177" s="242">
        <v>1384.6</v>
      </c>
      <c r="I1177" s="246">
        <v>1</v>
      </c>
    </row>
    <row r="1178" spans="1:9" ht="63.75" customHeight="1" x14ac:dyDescent="0.2">
      <c r="A1178" s="193"/>
      <c r="B1178" s="200" t="s">
        <v>737</v>
      </c>
      <c r="C1178" s="199">
        <v>14</v>
      </c>
      <c r="D1178" s="199">
        <v>3</v>
      </c>
      <c r="E1178" s="198" t="s">
        <v>738</v>
      </c>
      <c r="F1178" s="197">
        <v>0</v>
      </c>
      <c r="G1178" s="242">
        <v>1384.596</v>
      </c>
      <c r="H1178" s="242">
        <v>1384.6</v>
      </c>
      <c r="I1178" s="246">
        <v>1</v>
      </c>
    </row>
    <row r="1179" spans="1:9" ht="12.75" customHeight="1" x14ac:dyDescent="0.2">
      <c r="A1179" s="193"/>
      <c r="B1179" s="200" t="s">
        <v>347</v>
      </c>
      <c r="C1179" s="199">
        <v>14</v>
      </c>
      <c r="D1179" s="199">
        <v>3</v>
      </c>
      <c r="E1179" s="198" t="s">
        <v>738</v>
      </c>
      <c r="F1179" s="197" t="s">
        <v>346</v>
      </c>
      <c r="G1179" s="242">
        <v>1384.596</v>
      </c>
      <c r="H1179" s="242">
        <v>1384.6</v>
      </c>
      <c r="I1179" s="246">
        <v>1</v>
      </c>
    </row>
    <row r="1180" spans="1:9" ht="12.75" customHeight="1" x14ac:dyDescent="0.2">
      <c r="A1180" s="193"/>
      <c r="B1180" s="200" t="s">
        <v>345</v>
      </c>
      <c r="C1180" s="199">
        <v>14</v>
      </c>
      <c r="D1180" s="199">
        <v>3</v>
      </c>
      <c r="E1180" s="198" t="s">
        <v>738</v>
      </c>
      <c r="F1180" s="197" t="s">
        <v>343</v>
      </c>
      <c r="G1180" s="242">
        <v>1384.596</v>
      </c>
      <c r="H1180" s="242">
        <v>1384.6</v>
      </c>
      <c r="I1180" s="246">
        <v>1</v>
      </c>
    </row>
    <row r="1181" spans="1:9" ht="21.75" customHeight="1" x14ac:dyDescent="0.2">
      <c r="A1181" s="193"/>
      <c r="B1181" s="200" t="s">
        <v>426</v>
      </c>
      <c r="C1181" s="199">
        <v>14</v>
      </c>
      <c r="D1181" s="199">
        <v>3</v>
      </c>
      <c r="E1181" s="198" t="s">
        <v>425</v>
      </c>
      <c r="F1181" s="197">
        <v>0</v>
      </c>
      <c r="G1181" s="242">
        <v>1426.27</v>
      </c>
      <c r="H1181" s="242">
        <v>1380.13</v>
      </c>
      <c r="I1181" s="246">
        <v>0.96765000000000001</v>
      </c>
    </row>
    <row r="1182" spans="1:9" ht="32.25" customHeight="1" x14ac:dyDescent="0.2">
      <c r="A1182" s="193"/>
      <c r="B1182" s="200" t="s">
        <v>424</v>
      </c>
      <c r="C1182" s="199">
        <v>14</v>
      </c>
      <c r="D1182" s="199">
        <v>3</v>
      </c>
      <c r="E1182" s="198" t="s">
        <v>423</v>
      </c>
      <c r="F1182" s="197">
        <v>0</v>
      </c>
      <c r="G1182" s="242">
        <v>1380.13</v>
      </c>
      <c r="H1182" s="242">
        <v>1380.13</v>
      </c>
      <c r="I1182" s="246">
        <v>1</v>
      </c>
    </row>
    <row r="1183" spans="1:9" ht="12.75" customHeight="1" x14ac:dyDescent="0.2">
      <c r="A1183" s="193"/>
      <c r="B1183" s="200" t="s">
        <v>347</v>
      </c>
      <c r="C1183" s="199">
        <v>14</v>
      </c>
      <c r="D1183" s="199">
        <v>3</v>
      </c>
      <c r="E1183" s="198" t="s">
        <v>423</v>
      </c>
      <c r="F1183" s="197" t="s">
        <v>346</v>
      </c>
      <c r="G1183" s="242">
        <v>1380.13</v>
      </c>
      <c r="H1183" s="242">
        <v>1380.13</v>
      </c>
      <c r="I1183" s="246">
        <v>1</v>
      </c>
    </row>
    <row r="1184" spans="1:9" ht="12.75" customHeight="1" x14ac:dyDescent="0.2">
      <c r="A1184" s="193"/>
      <c r="B1184" s="200" t="s">
        <v>345</v>
      </c>
      <c r="C1184" s="199">
        <v>14</v>
      </c>
      <c r="D1184" s="199">
        <v>3</v>
      </c>
      <c r="E1184" s="198" t="s">
        <v>423</v>
      </c>
      <c r="F1184" s="197" t="s">
        <v>343</v>
      </c>
      <c r="G1184" s="242">
        <v>1380.13</v>
      </c>
      <c r="H1184" s="242">
        <v>1380.13</v>
      </c>
      <c r="I1184" s="246">
        <v>1</v>
      </c>
    </row>
    <row r="1185" spans="1:9" ht="32.25" customHeight="1" x14ac:dyDescent="0.2">
      <c r="A1185" s="193"/>
      <c r="B1185" s="200" t="s">
        <v>422</v>
      </c>
      <c r="C1185" s="199">
        <v>14</v>
      </c>
      <c r="D1185" s="199">
        <v>3</v>
      </c>
      <c r="E1185" s="198" t="s">
        <v>421</v>
      </c>
      <c r="F1185" s="197">
        <v>0</v>
      </c>
      <c r="G1185" s="242">
        <v>46.14</v>
      </c>
      <c r="H1185" s="242">
        <v>0</v>
      </c>
      <c r="I1185" s="246">
        <v>0</v>
      </c>
    </row>
    <row r="1186" spans="1:9" ht="12.75" customHeight="1" x14ac:dyDescent="0.2">
      <c r="A1186" s="193"/>
      <c r="B1186" s="200" t="s">
        <v>347</v>
      </c>
      <c r="C1186" s="199">
        <v>14</v>
      </c>
      <c r="D1186" s="199">
        <v>3</v>
      </c>
      <c r="E1186" s="198" t="s">
        <v>421</v>
      </c>
      <c r="F1186" s="197" t="s">
        <v>346</v>
      </c>
      <c r="G1186" s="242">
        <v>46.14</v>
      </c>
      <c r="H1186" s="242">
        <v>0</v>
      </c>
      <c r="I1186" s="246">
        <v>0</v>
      </c>
    </row>
    <row r="1187" spans="1:9" ht="12.75" customHeight="1" x14ac:dyDescent="0.2">
      <c r="A1187" s="193"/>
      <c r="B1187" s="200" t="s">
        <v>345</v>
      </c>
      <c r="C1187" s="199">
        <v>14</v>
      </c>
      <c r="D1187" s="199">
        <v>3</v>
      </c>
      <c r="E1187" s="198" t="s">
        <v>421</v>
      </c>
      <c r="F1187" s="197" t="s">
        <v>343</v>
      </c>
      <c r="G1187" s="242">
        <v>46.14</v>
      </c>
      <c r="H1187" s="242">
        <v>0</v>
      </c>
      <c r="I1187" s="246">
        <v>0</v>
      </c>
    </row>
    <row r="1188" spans="1:9" ht="25.5" customHeight="1" x14ac:dyDescent="0.2">
      <c r="A1188" s="193"/>
      <c r="B1188" s="192"/>
      <c r="C1188" s="7"/>
      <c r="D1188" s="7"/>
      <c r="E1188" s="7"/>
      <c r="F1188" s="7"/>
      <c r="G1188" s="7"/>
      <c r="H1188" s="7"/>
      <c r="I1188" s="7"/>
    </row>
    <row r="1189" spans="1:9" ht="11.25" customHeight="1" x14ac:dyDescent="0.2">
      <c r="A1189" s="193"/>
      <c r="B1189" s="192"/>
      <c r="C1189" s="7"/>
      <c r="D1189" s="7"/>
      <c r="E1189" s="7"/>
      <c r="F1189" s="7"/>
      <c r="G1189" s="7"/>
      <c r="H1189" s="7"/>
      <c r="I1189" s="7"/>
    </row>
    <row r="1190" spans="1:9" ht="12.75" customHeight="1" x14ac:dyDescent="0.2">
      <c r="A1190" s="7" t="s">
        <v>18</v>
      </c>
      <c r="B1190" s="7"/>
      <c r="C1190" s="7"/>
      <c r="D1190" s="7"/>
      <c r="E1190" s="7"/>
      <c r="F1190" s="7"/>
      <c r="G1190" s="7"/>
      <c r="H1190" s="7"/>
      <c r="I1190" s="7"/>
    </row>
  </sheetData>
  <autoFilter ref="A21:IV1187"/>
  <mergeCells count="4">
    <mergeCell ref="A1:I1"/>
    <mergeCell ref="C7:I7"/>
    <mergeCell ref="B9:I9"/>
    <mergeCell ref="B10:I10"/>
  </mergeCells>
  <pageMargins left="0.98425196850393704" right="0.59055118110236227" top="0.59055118110236227" bottom="0.59055118110236227" header="0.51181102362204722" footer="0.51181102362204722"/>
  <pageSetup paperSize="9" scale="79" fitToHeight="0"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33"/>
  <sheetViews>
    <sheetView showGridLines="0" topLeftCell="A9" workbookViewId="0">
      <selection activeCell="J14" sqref="J14:J1229"/>
    </sheetView>
  </sheetViews>
  <sheetFormatPr defaultColWidth="9.140625" defaultRowHeight="12.75" x14ac:dyDescent="0.2"/>
  <cols>
    <col min="1" max="1" width="1.7109375" style="191" customWidth="1"/>
    <col min="2" max="2" width="44" style="191" customWidth="1"/>
    <col min="3" max="3" width="6.28515625" style="191" customWidth="1"/>
    <col min="4" max="5" width="5.7109375" style="191" customWidth="1"/>
    <col min="6" max="6" width="9.85546875" style="191" customWidth="1"/>
    <col min="7" max="7" width="5.7109375" style="191" customWidth="1"/>
    <col min="8" max="8" width="12.140625" style="191" customWidth="1"/>
    <col min="9" max="234" width="9.140625" style="191" customWidth="1"/>
    <col min="235" max="16384" width="9.140625" style="191"/>
  </cols>
  <sheetData>
    <row r="1" spans="1:11" ht="13.5" customHeight="1" x14ac:dyDescent="0.2">
      <c r="A1" s="6"/>
      <c r="B1" s="256" t="s">
        <v>559</v>
      </c>
      <c r="C1" s="256"/>
      <c r="D1" s="256"/>
      <c r="E1" s="256"/>
      <c r="F1" s="256"/>
      <c r="G1" s="256"/>
      <c r="H1" s="256"/>
      <c r="I1" s="256"/>
      <c r="J1" s="256"/>
    </row>
    <row r="2" spans="1:11" ht="13.5" customHeight="1" x14ac:dyDescent="0.2">
      <c r="A2" s="8"/>
      <c r="B2" s="16"/>
      <c r="C2" s="16"/>
      <c r="D2" s="16"/>
      <c r="E2" s="16"/>
      <c r="F2" s="16"/>
      <c r="G2" s="16"/>
      <c r="H2" s="16"/>
      <c r="I2" s="16"/>
      <c r="J2" s="15" t="s">
        <v>775</v>
      </c>
    </row>
    <row r="3" spans="1:11" ht="13.5" customHeight="1" x14ac:dyDescent="0.2">
      <c r="A3" s="9"/>
      <c r="B3" s="16"/>
      <c r="C3" s="16"/>
      <c r="D3" s="16"/>
      <c r="E3" s="16"/>
      <c r="F3" s="16"/>
      <c r="G3" s="16"/>
      <c r="H3" s="16"/>
      <c r="I3" s="16"/>
      <c r="J3" s="15" t="s">
        <v>553</v>
      </c>
    </row>
    <row r="4" spans="1:11" ht="13.5" customHeight="1" x14ac:dyDescent="0.2">
      <c r="A4" s="9"/>
      <c r="B4" s="16"/>
      <c r="C4" s="16"/>
      <c r="D4" s="16"/>
      <c r="E4" s="16"/>
      <c r="F4" s="16"/>
      <c r="G4" s="16"/>
      <c r="H4" s="16"/>
      <c r="I4" s="16"/>
      <c r="J4" s="15" t="s">
        <v>554</v>
      </c>
    </row>
    <row r="5" spans="1:11" ht="12.75" customHeight="1" x14ac:dyDescent="0.2">
      <c r="A5" s="9"/>
      <c r="B5" s="16"/>
      <c r="C5" s="16"/>
      <c r="D5" s="16"/>
      <c r="E5" s="16"/>
      <c r="F5" s="16"/>
      <c r="G5" s="16"/>
      <c r="H5" s="16"/>
      <c r="I5" s="16"/>
      <c r="J5" s="15" t="s">
        <v>555</v>
      </c>
    </row>
    <row r="6" spans="1:11" ht="12.75" customHeight="1" x14ac:dyDescent="0.2">
      <c r="A6" s="7"/>
      <c r="B6" s="16"/>
      <c r="C6" s="16"/>
      <c r="D6" s="16"/>
      <c r="E6" s="16"/>
      <c r="F6" s="16"/>
      <c r="G6" s="16"/>
      <c r="H6" s="16"/>
      <c r="I6" s="16"/>
      <c r="J6" s="15" t="s">
        <v>773</v>
      </c>
    </row>
    <row r="7" spans="1:11" ht="17.25" customHeight="1" x14ac:dyDescent="0.2">
      <c r="A7" s="7"/>
      <c r="B7" s="13"/>
      <c r="C7" s="14"/>
      <c r="D7" s="257" t="s">
        <v>558</v>
      </c>
      <c r="E7" s="257"/>
      <c r="F7" s="257"/>
      <c r="G7" s="257"/>
      <c r="H7" s="257"/>
      <c r="I7" s="257"/>
      <c r="J7" s="257"/>
    </row>
    <row r="8" spans="1:11" ht="12.75" customHeight="1" x14ac:dyDescent="0.2">
      <c r="A8" s="10"/>
      <c r="B8" s="11"/>
      <c r="C8" s="11"/>
      <c r="D8" s="11"/>
      <c r="E8" s="11"/>
      <c r="F8" s="11"/>
      <c r="G8" s="11"/>
      <c r="H8" s="11"/>
      <c r="I8" s="7"/>
      <c r="J8" s="7"/>
    </row>
    <row r="9" spans="1:11" ht="60.75" customHeight="1" x14ac:dyDescent="0.2">
      <c r="A9" s="260" t="s">
        <v>777</v>
      </c>
      <c r="B9" s="260"/>
      <c r="C9" s="260"/>
      <c r="D9" s="260"/>
      <c r="E9" s="260"/>
      <c r="F9" s="260"/>
      <c r="G9" s="260"/>
      <c r="H9" s="260"/>
      <c r="I9" s="260"/>
      <c r="J9" s="260"/>
    </row>
    <row r="10" spans="1:11" ht="15" customHeight="1" x14ac:dyDescent="0.2">
      <c r="A10" s="173"/>
      <c r="B10" s="173"/>
      <c r="C10" s="173"/>
      <c r="D10" s="173"/>
      <c r="E10" s="173"/>
      <c r="F10" s="173"/>
      <c r="G10" s="173"/>
      <c r="H10" s="173"/>
      <c r="I10" s="173"/>
      <c r="J10" s="173"/>
    </row>
    <row r="11" spans="1:11" ht="12.75" customHeight="1" x14ac:dyDescent="0.2">
      <c r="A11" s="9"/>
      <c r="B11" s="9"/>
      <c r="C11" s="11"/>
      <c r="D11" s="11"/>
      <c r="E11" s="11"/>
      <c r="F11" s="11"/>
      <c r="G11" s="11"/>
      <c r="H11" s="12"/>
      <c r="I11" s="12"/>
      <c r="J11" s="5" t="s">
        <v>557</v>
      </c>
    </row>
    <row r="12" spans="1:11" ht="62.25" customHeight="1" x14ac:dyDescent="0.2">
      <c r="A12" s="6"/>
      <c r="B12" s="211" t="s">
        <v>551</v>
      </c>
      <c r="C12" s="211" t="s">
        <v>550</v>
      </c>
      <c r="D12" s="211" t="s">
        <v>549</v>
      </c>
      <c r="E12" s="211" t="s">
        <v>548</v>
      </c>
      <c r="F12" s="211" t="s">
        <v>2</v>
      </c>
      <c r="G12" s="211" t="s">
        <v>1</v>
      </c>
      <c r="H12" s="211" t="s">
        <v>547</v>
      </c>
      <c r="I12" s="211" t="s">
        <v>3</v>
      </c>
      <c r="J12" s="211" t="s">
        <v>546</v>
      </c>
    </row>
    <row r="13" spans="1:11" ht="17.25" customHeight="1" x14ac:dyDescent="0.2">
      <c r="A13" s="6"/>
      <c r="B13" s="210">
        <v>1</v>
      </c>
      <c r="C13" s="210">
        <v>2</v>
      </c>
      <c r="D13" s="210">
        <v>3</v>
      </c>
      <c r="E13" s="210">
        <v>4</v>
      </c>
      <c r="F13" s="210">
        <v>5</v>
      </c>
      <c r="G13" s="210">
        <v>6</v>
      </c>
      <c r="H13" s="210">
        <v>7</v>
      </c>
      <c r="I13" s="210">
        <v>8</v>
      </c>
      <c r="J13" s="210">
        <v>9</v>
      </c>
    </row>
    <row r="14" spans="1:11" ht="12.75" customHeight="1" x14ac:dyDescent="0.2">
      <c r="A14" s="193"/>
      <c r="B14" s="194" t="s">
        <v>774</v>
      </c>
      <c r="C14" s="194"/>
      <c r="D14" s="194"/>
      <c r="E14" s="194"/>
      <c r="G14" s="194"/>
      <c r="H14" s="247">
        <v>1187695.0789999999</v>
      </c>
      <c r="I14" s="247">
        <v>718006.63</v>
      </c>
      <c r="J14" s="248">
        <v>0.60453999999999997</v>
      </c>
      <c r="K14" s="213"/>
    </row>
    <row r="15" spans="1:11" ht="12" customHeight="1" x14ac:dyDescent="0.2">
      <c r="A15" s="193"/>
      <c r="B15" s="216" t="s">
        <v>545</v>
      </c>
      <c r="C15" s="215">
        <v>901</v>
      </c>
      <c r="D15" s="199">
        <v>0</v>
      </c>
      <c r="E15" s="199">
        <v>0</v>
      </c>
      <c r="F15" s="198">
        <v>0</v>
      </c>
      <c r="G15" s="197">
        <v>0</v>
      </c>
      <c r="H15" s="242">
        <v>5242.3789999999999</v>
      </c>
      <c r="I15" s="242">
        <v>3571.57</v>
      </c>
      <c r="J15" s="246">
        <v>0.68128999999999995</v>
      </c>
      <c r="K15" s="193"/>
    </row>
    <row r="16" spans="1:11" ht="12" customHeight="1" x14ac:dyDescent="0.2">
      <c r="A16" s="193"/>
      <c r="B16" s="216" t="s">
        <v>419</v>
      </c>
      <c r="C16" s="215">
        <v>901</v>
      </c>
      <c r="D16" s="199">
        <v>1</v>
      </c>
      <c r="E16" s="199">
        <v>0</v>
      </c>
      <c r="F16" s="198">
        <v>0</v>
      </c>
      <c r="G16" s="197">
        <v>0</v>
      </c>
      <c r="H16" s="242">
        <v>5242.3789999999999</v>
      </c>
      <c r="I16" s="242">
        <v>3571.57</v>
      </c>
      <c r="J16" s="246">
        <v>0.68128999999999995</v>
      </c>
      <c r="K16" s="193"/>
    </row>
    <row r="17" spans="1:11" ht="32.25" customHeight="1" x14ac:dyDescent="0.2">
      <c r="A17" s="193"/>
      <c r="B17" s="216" t="s">
        <v>544</v>
      </c>
      <c r="C17" s="215">
        <v>901</v>
      </c>
      <c r="D17" s="199">
        <v>1</v>
      </c>
      <c r="E17" s="199">
        <v>3</v>
      </c>
      <c r="F17" s="198">
        <v>0</v>
      </c>
      <c r="G17" s="197">
        <v>0</v>
      </c>
      <c r="H17" s="242">
        <v>5242.3789999999999</v>
      </c>
      <c r="I17" s="242">
        <v>3571.57</v>
      </c>
      <c r="J17" s="246">
        <v>0.68128999999999995</v>
      </c>
      <c r="K17" s="193"/>
    </row>
    <row r="18" spans="1:11" ht="21.75" customHeight="1" x14ac:dyDescent="0.2">
      <c r="A18" s="193"/>
      <c r="B18" s="216" t="s">
        <v>387</v>
      </c>
      <c r="C18" s="215">
        <v>901</v>
      </c>
      <c r="D18" s="199">
        <v>1</v>
      </c>
      <c r="E18" s="199">
        <v>3</v>
      </c>
      <c r="F18" s="198" t="s">
        <v>386</v>
      </c>
      <c r="G18" s="197">
        <v>0</v>
      </c>
      <c r="H18" s="242">
        <v>1345.27</v>
      </c>
      <c r="I18" s="242">
        <v>776.45</v>
      </c>
      <c r="J18" s="246">
        <v>0.57716999999999996</v>
      </c>
      <c r="K18" s="193"/>
    </row>
    <row r="19" spans="1:11" ht="21.75" customHeight="1" x14ac:dyDescent="0.2">
      <c r="A19" s="193"/>
      <c r="B19" s="216" t="s">
        <v>385</v>
      </c>
      <c r="C19" s="215">
        <v>901</v>
      </c>
      <c r="D19" s="199">
        <v>1</v>
      </c>
      <c r="E19" s="199">
        <v>3</v>
      </c>
      <c r="F19" s="198" t="s">
        <v>384</v>
      </c>
      <c r="G19" s="197">
        <v>0</v>
      </c>
      <c r="H19" s="242">
        <v>1345.27</v>
      </c>
      <c r="I19" s="242">
        <v>776.45</v>
      </c>
      <c r="J19" s="246">
        <v>0.57716999999999996</v>
      </c>
      <c r="K19" s="193"/>
    </row>
    <row r="20" spans="1:11" ht="21.75" customHeight="1" x14ac:dyDescent="0.2">
      <c r="A20" s="193"/>
      <c r="B20" s="216" t="s">
        <v>157</v>
      </c>
      <c r="C20" s="215">
        <v>901</v>
      </c>
      <c r="D20" s="199">
        <v>1</v>
      </c>
      <c r="E20" s="199">
        <v>3</v>
      </c>
      <c r="F20" s="198" t="s">
        <v>411</v>
      </c>
      <c r="G20" s="197">
        <v>0</v>
      </c>
      <c r="H20" s="242">
        <v>1345.27</v>
      </c>
      <c r="I20" s="242">
        <v>776.45</v>
      </c>
      <c r="J20" s="246">
        <v>0.57716999999999996</v>
      </c>
      <c r="K20" s="193"/>
    </row>
    <row r="21" spans="1:11" ht="53.25" customHeight="1" x14ac:dyDescent="0.2">
      <c r="A21" s="193"/>
      <c r="B21" s="216" t="s">
        <v>35</v>
      </c>
      <c r="C21" s="215">
        <v>901</v>
      </c>
      <c r="D21" s="199">
        <v>1</v>
      </c>
      <c r="E21" s="199">
        <v>3</v>
      </c>
      <c r="F21" s="198" t="s">
        <v>411</v>
      </c>
      <c r="G21" s="197" t="s">
        <v>34</v>
      </c>
      <c r="H21" s="242">
        <v>74.540000000000006</v>
      </c>
      <c r="I21" s="242">
        <v>50.7</v>
      </c>
      <c r="J21" s="246">
        <v>0.68017000000000005</v>
      </c>
      <c r="K21" s="193"/>
    </row>
    <row r="22" spans="1:11" ht="21.75" customHeight="1" x14ac:dyDescent="0.2">
      <c r="A22" s="193"/>
      <c r="B22" s="216" t="s">
        <v>53</v>
      </c>
      <c r="C22" s="215">
        <v>901</v>
      </c>
      <c r="D22" s="199">
        <v>1</v>
      </c>
      <c r="E22" s="199">
        <v>3</v>
      </c>
      <c r="F22" s="198" t="s">
        <v>411</v>
      </c>
      <c r="G22" s="197" t="s">
        <v>52</v>
      </c>
      <c r="H22" s="242">
        <v>74.540000000000006</v>
      </c>
      <c r="I22" s="242">
        <v>50.7</v>
      </c>
      <c r="J22" s="246">
        <v>0.68017000000000005</v>
      </c>
      <c r="K22" s="193"/>
    </row>
    <row r="23" spans="1:11" ht="32.25" customHeight="1" x14ac:dyDescent="0.2">
      <c r="A23" s="193"/>
      <c r="B23" s="216" t="s">
        <v>156</v>
      </c>
      <c r="C23" s="215">
        <v>901</v>
      </c>
      <c r="D23" s="199">
        <v>1</v>
      </c>
      <c r="E23" s="199">
        <v>3</v>
      </c>
      <c r="F23" s="198" t="s">
        <v>411</v>
      </c>
      <c r="G23" s="197" t="s">
        <v>155</v>
      </c>
      <c r="H23" s="242">
        <v>74.540000000000006</v>
      </c>
      <c r="I23" s="242">
        <v>50.7</v>
      </c>
      <c r="J23" s="246">
        <v>0.68017000000000005</v>
      </c>
      <c r="K23" s="193"/>
    </row>
    <row r="24" spans="1:11" ht="21.75" customHeight="1" x14ac:dyDescent="0.2">
      <c r="A24" s="193"/>
      <c r="B24" s="216" t="s">
        <v>27</v>
      </c>
      <c r="C24" s="215">
        <v>901</v>
      </c>
      <c r="D24" s="199">
        <v>1</v>
      </c>
      <c r="E24" s="199">
        <v>3</v>
      </c>
      <c r="F24" s="198" t="s">
        <v>411</v>
      </c>
      <c r="G24" s="197" t="s">
        <v>26</v>
      </c>
      <c r="H24" s="242">
        <v>1252.73</v>
      </c>
      <c r="I24" s="242">
        <v>725.75</v>
      </c>
      <c r="J24" s="246">
        <v>0.57933000000000001</v>
      </c>
      <c r="K24" s="193"/>
    </row>
    <row r="25" spans="1:11" ht="21.75" customHeight="1" x14ac:dyDescent="0.2">
      <c r="A25" s="193"/>
      <c r="B25" s="216" t="s">
        <v>25</v>
      </c>
      <c r="C25" s="215">
        <v>901</v>
      </c>
      <c r="D25" s="199">
        <v>1</v>
      </c>
      <c r="E25" s="199">
        <v>3</v>
      </c>
      <c r="F25" s="198" t="s">
        <v>411</v>
      </c>
      <c r="G25" s="197" t="s">
        <v>24</v>
      </c>
      <c r="H25" s="242">
        <v>1252.73</v>
      </c>
      <c r="I25" s="242">
        <v>725.75</v>
      </c>
      <c r="J25" s="246">
        <v>0.57933000000000001</v>
      </c>
      <c r="K25" s="193"/>
    </row>
    <row r="26" spans="1:11" ht="21.75" customHeight="1" x14ac:dyDescent="0.2">
      <c r="A26" s="193"/>
      <c r="B26" s="216" t="s">
        <v>41</v>
      </c>
      <c r="C26" s="215">
        <v>901</v>
      </c>
      <c r="D26" s="199">
        <v>1</v>
      </c>
      <c r="E26" s="199">
        <v>3</v>
      </c>
      <c r="F26" s="198" t="s">
        <v>411</v>
      </c>
      <c r="G26" s="197" t="s">
        <v>40</v>
      </c>
      <c r="H26" s="242">
        <v>130</v>
      </c>
      <c r="I26" s="242">
        <v>2.5</v>
      </c>
      <c r="J26" s="246">
        <v>1.9230000000000001E-2</v>
      </c>
      <c r="K26" s="193"/>
    </row>
    <row r="27" spans="1:11" ht="12" customHeight="1" x14ac:dyDescent="0.2">
      <c r="A27" s="193"/>
      <c r="B27" s="216" t="s">
        <v>23</v>
      </c>
      <c r="C27" s="215">
        <v>901</v>
      </c>
      <c r="D27" s="199">
        <v>1</v>
      </c>
      <c r="E27" s="199">
        <v>3</v>
      </c>
      <c r="F27" s="198" t="s">
        <v>411</v>
      </c>
      <c r="G27" s="197" t="s">
        <v>22</v>
      </c>
      <c r="H27" s="242">
        <v>1122.73</v>
      </c>
      <c r="I27" s="242">
        <v>723.25</v>
      </c>
      <c r="J27" s="246">
        <v>0.64417999999999997</v>
      </c>
      <c r="K27" s="193"/>
    </row>
    <row r="28" spans="1:11" ht="12" customHeight="1" x14ac:dyDescent="0.2">
      <c r="A28" s="193"/>
      <c r="B28" s="216" t="s">
        <v>69</v>
      </c>
      <c r="C28" s="215">
        <v>901</v>
      </c>
      <c r="D28" s="199">
        <v>1</v>
      </c>
      <c r="E28" s="199">
        <v>3</v>
      </c>
      <c r="F28" s="198" t="s">
        <v>411</v>
      </c>
      <c r="G28" s="197" t="s">
        <v>68</v>
      </c>
      <c r="H28" s="242">
        <v>18</v>
      </c>
      <c r="I28" s="242">
        <v>0</v>
      </c>
      <c r="J28" s="246">
        <v>0</v>
      </c>
      <c r="K28" s="193"/>
    </row>
    <row r="29" spans="1:11" ht="12" customHeight="1" x14ac:dyDescent="0.2">
      <c r="A29" s="193"/>
      <c r="B29" s="216" t="s">
        <v>67</v>
      </c>
      <c r="C29" s="215">
        <v>901</v>
      </c>
      <c r="D29" s="199">
        <v>1</v>
      </c>
      <c r="E29" s="199">
        <v>3</v>
      </c>
      <c r="F29" s="198" t="s">
        <v>411</v>
      </c>
      <c r="G29" s="197" t="s">
        <v>66</v>
      </c>
      <c r="H29" s="242">
        <v>18</v>
      </c>
      <c r="I29" s="242">
        <v>0</v>
      </c>
      <c r="J29" s="246">
        <v>0</v>
      </c>
      <c r="K29" s="193"/>
    </row>
    <row r="30" spans="1:11" ht="21.75" customHeight="1" x14ac:dyDescent="0.2">
      <c r="A30" s="193"/>
      <c r="B30" s="216" t="s">
        <v>65</v>
      </c>
      <c r="C30" s="215">
        <v>901</v>
      </c>
      <c r="D30" s="199">
        <v>1</v>
      </c>
      <c r="E30" s="199">
        <v>3</v>
      </c>
      <c r="F30" s="198" t="s">
        <v>411</v>
      </c>
      <c r="G30" s="197" t="s">
        <v>64</v>
      </c>
      <c r="H30" s="242">
        <v>2.2999999999999998</v>
      </c>
      <c r="I30" s="242">
        <v>0</v>
      </c>
      <c r="J30" s="246">
        <v>0</v>
      </c>
      <c r="K30" s="193"/>
    </row>
    <row r="31" spans="1:11" ht="12" customHeight="1" x14ac:dyDescent="0.2">
      <c r="A31" s="193"/>
      <c r="B31" s="216" t="s">
        <v>63</v>
      </c>
      <c r="C31" s="215">
        <v>901</v>
      </c>
      <c r="D31" s="199">
        <v>1</v>
      </c>
      <c r="E31" s="199">
        <v>3</v>
      </c>
      <c r="F31" s="198" t="s">
        <v>411</v>
      </c>
      <c r="G31" s="197" t="s">
        <v>61</v>
      </c>
      <c r="H31" s="242">
        <v>4</v>
      </c>
      <c r="I31" s="242">
        <v>0</v>
      </c>
      <c r="J31" s="246">
        <v>0</v>
      </c>
      <c r="K31" s="193"/>
    </row>
    <row r="32" spans="1:11" ht="12" customHeight="1" x14ac:dyDescent="0.2">
      <c r="A32" s="193"/>
      <c r="B32" s="216" t="s">
        <v>154</v>
      </c>
      <c r="C32" s="215">
        <v>901</v>
      </c>
      <c r="D32" s="199">
        <v>1</v>
      </c>
      <c r="E32" s="199">
        <v>3</v>
      </c>
      <c r="F32" s="198" t="s">
        <v>411</v>
      </c>
      <c r="G32" s="197" t="s">
        <v>152</v>
      </c>
      <c r="H32" s="242">
        <v>11.7</v>
      </c>
      <c r="I32" s="242">
        <v>0</v>
      </c>
      <c r="J32" s="246">
        <v>0</v>
      </c>
      <c r="K32" s="193"/>
    </row>
    <row r="33" spans="1:11" ht="21.75" customHeight="1" x14ac:dyDescent="0.2">
      <c r="A33" s="193"/>
      <c r="B33" s="216" t="s">
        <v>387</v>
      </c>
      <c r="C33" s="215">
        <v>901</v>
      </c>
      <c r="D33" s="199">
        <v>1</v>
      </c>
      <c r="E33" s="199">
        <v>3</v>
      </c>
      <c r="F33" s="198" t="s">
        <v>386</v>
      </c>
      <c r="G33" s="197">
        <v>0</v>
      </c>
      <c r="H33" s="242">
        <v>401.9</v>
      </c>
      <c r="I33" s="242">
        <v>252.42</v>
      </c>
      <c r="J33" s="246">
        <v>0.62807000000000002</v>
      </c>
      <c r="K33" s="193"/>
    </row>
    <row r="34" spans="1:11" ht="21.75" customHeight="1" x14ac:dyDescent="0.2">
      <c r="A34" s="193"/>
      <c r="B34" s="216" t="s">
        <v>385</v>
      </c>
      <c r="C34" s="215">
        <v>901</v>
      </c>
      <c r="D34" s="199">
        <v>1</v>
      </c>
      <c r="E34" s="199">
        <v>3</v>
      </c>
      <c r="F34" s="198" t="s">
        <v>384</v>
      </c>
      <c r="G34" s="197">
        <v>0</v>
      </c>
      <c r="H34" s="242">
        <v>401.9</v>
      </c>
      <c r="I34" s="242">
        <v>252.42</v>
      </c>
      <c r="J34" s="246">
        <v>0.62807000000000002</v>
      </c>
      <c r="K34" s="193"/>
    </row>
    <row r="35" spans="1:11" ht="21.75" customHeight="1" x14ac:dyDescent="0.2">
      <c r="A35" s="193"/>
      <c r="B35" s="216" t="s">
        <v>54</v>
      </c>
      <c r="C35" s="215">
        <v>901</v>
      </c>
      <c r="D35" s="199">
        <v>1</v>
      </c>
      <c r="E35" s="199">
        <v>3</v>
      </c>
      <c r="F35" s="198" t="s">
        <v>13</v>
      </c>
      <c r="G35" s="197">
        <v>0</v>
      </c>
      <c r="H35" s="242">
        <v>401.9</v>
      </c>
      <c r="I35" s="242">
        <v>252.42</v>
      </c>
      <c r="J35" s="246">
        <v>0.62807000000000002</v>
      </c>
      <c r="K35" s="193"/>
    </row>
    <row r="36" spans="1:11" ht="53.25" customHeight="1" x14ac:dyDescent="0.2">
      <c r="A36" s="193"/>
      <c r="B36" s="216" t="s">
        <v>35</v>
      </c>
      <c r="C36" s="215">
        <v>901</v>
      </c>
      <c r="D36" s="199">
        <v>1</v>
      </c>
      <c r="E36" s="199">
        <v>3</v>
      </c>
      <c r="F36" s="198" t="s">
        <v>13</v>
      </c>
      <c r="G36" s="197" t="s">
        <v>34</v>
      </c>
      <c r="H36" s="242">
        <v>401.9</v>
      </c>
      <c r="I36" s="242">
        <v>252.42</v>
      </c>
      <c r="J36" s="246">
        <v>0.62807000000000002</v>
      </c>
      <c r="K36" s="193"/>
    </row>
    <row r="37" spans="1:11" ht="21.75" customHeight="1" x14ac:dyDescent="0.2">
      <c r="A37" s="193"/>
      <c r="B37" s="216" t="s">
        <v>53</v>
      </c>
      <c r="C37" s="215">
        <v>901</v>
      </c>
      <c r="D37" s="199">
        <v>1</v>
      </c>
      <c r="E37" s="199">
        <v>3</v>
      </c>
      <c r="F37" s="198" t="s">
        <v>13</v>
      </c>
      <c r="G37" s="197" t="s">
        <v>52</v>
      </c>
      <c r="H37" s="242">
        <v>401.9</v>
      </c>
      <c r="I37" s="242">
        <v>252.42</v>
      </c>
      <c r="J37" s="246">
        <v>0.62807000000000002</v>
      </c>
      <c r="K37" s="193"/>
    </row>
    <row r="38" spans="1:11" ht="32.25" customHeight="1" x14ac:dyDescent="0.2">
      <c r="A38" s="193"/>
      <c r="B38" s="216" t="s">
        <v>51</v>
      </c>
      <c r="C38" s="215">
        <v>901</v>
      </c>
      <c r="D38" s="199">
        <v>1</v>
      </c>
      <c r="E38" s="199">
        <v>3</v>
      </c>
      <c r="F38" s="198" t="s">
        <v>13</v>
      </c>
      <c r="G38" s="197" t="s">
        <v>9</v>
      </c>
      <c r="H38" s="242">
        <v>308.7</v>
      </c>
      <c r="I38" s="242">
        <v>193.87</v>
      </c>
      <c r="J38" s="246">
        <v>0.62802999999999998</v>
      </c>
      <c r="K38" s="193"/>
    </row>
    <row r="39" spans="1:11" ht="32.25" customHeight="1" x14ac:dyDescent="0.2">
      <c r="A39" s="193"/>
      <c r="B39" s="216" t="s">
        <v>50</v>
      </c>
      <c r="C39" s="215">
        <v>901</v>
      </c>
      <c r="D39" s="199">
        <v>1</v>
      </c>
      <c r="E39" s="199">
        <v>3</v>
      </c>
      <c r="F39" s="198" t="s">
        <v>13</v>
      </c>
      <c r="G39" s="197" t="s">
        <v>7</v>
      </c>
      <c r="H39" s="242">
        <v>93.2</v>
      </c>
      <c r="I39" s="242">
        <v>58.55</v>
      </c>
      <c r="J39" s="246">
        <v>0.62822</v>
      </c>
      <c r="K39" s="193"/>
    </row>
    <row r="40" spans="1:11" ht="21.75" customHeight="1" x14ac:dyDescent="0.2">
      <c r="A40" s="193"/>
      <c r="B40" s="216" t="s">
        <v>387</v>
      </c>
      <c r="C40" s="215">
        <v>901</v>
      </c>
      <c r="D40" s="199">
        <v>1</v>
      </c>
      <c r="E40" s="199">
        <v>3</v>
      </c>
      <c r="F40" s="198" t="s">
        <v>386</v>
      </c>
      <c r="G40" s="197">
        <v>0</v>
      </c>
      <c r="H40" s="242">
        <v>70.034000000000006</v>
      </c>
      <c r="I40" s="242">
        <v>70.03</v>
      </c>
      <c r="J40" s="246">
        <v>1</v>
      </c>
      <c r="K40" s="193"/>
    </row>
    <row r="41" spans="1:11" ht="21.75" customHeight="1" x14ac:dyDescent="0.2">
      <c r="A41" s="193"/>
      <c r="B41" s="216" t="s">
        <v>543</v>
      </c>
      <c r="C41" s="215">
        <v>901</v>
      </c>
      <c r="D41" s="199">
        <v>1</v>
      </c>
      <c r="E41" s="199">
        <v>3</v>
      </c>
      <c r="F41" s="198" t="s">
        <v>542</v>
      </c>
      <c r="G41" s="197">
        <v>0</v>
      </c>
      <c r="H41" s="242">
        <v>70.034000000000006</v>
      </c>
      <c r="I41" s="242">
        <v>70.03</v>
      </c>
      <c r="J41" s="246">
        <v>1</v>
      </c>
      <c r="K41" s="193"/>
    </row>
    <row r="42" spans="1:11" ht="12" customHeight="1" x14ac:dyDescent="0.2">
      <c r="A42" s="193"/>
      <c r="B42" s="216" t="s">
        <v>742</v>
      </c>
      <c r="C42" s="215">
        <v>901</v>
      </c>
      <c r="D42" s="199">
        <v>1</v>
      </c>
      <c r="E42" s="199">
        <v>3</v>
      </c>
      <c r="F42" s="198" t="s">
        <v>770</v>
      </c>
      <c r="G42" s="197">
        <v>0</v>
      </c>
      <c r="H42" s="242">
        <v>70.034000000000006</v>
      </c>
      <c r="I42" s="242">
        <v>70.03</v>
      </c>
      <c r="J42" s="246">
        <v>1</v>
      </c>
      <c r="K42" s="193"/>
    </row>
    <row r="43" spans="1:11" ht="53.25" customHeight="1" x14ac:dyDescent="0.2">
      <c r="A43" s="193"/>
      <c r="B43" s="216" t="s">
        <v>35</v>
      </c>
      <c r="C43" s="215">
        <v>901</v>
      </c>
      <c r="D43" s="199">
        <v>1</v>
      </c>
      <c r="E43" s="199">
        <v>3</v>
      </c>
      <c r="F43" s="198" t="s">
        <v>770</v>
      </c>
      <c r="G43" s="197" t="s">
        <v>34</v>
      </c>
      <c r="H43" s="242">
        <v>70.034000000000006</v>
      </c>
      <c r="I43" s="242">
        <v>70.03</v>
      </c>
      <c r="J43" s="246">
        <v>1</v>
      </c>
      <c r="K43" s="193"/>
    </row>
    <row r="44" spans="1:11" ht="21.75" customHeight="1" x14ac:dyDescent="0.2">
      <c r="A44" s="193"/>
      <c r="B44" s="216" t="s">
        <v>53</v>
      </c>
      <c r="C44" s="215">
        <v>901</v>
      </c>
      <c r="D44" s="199">
        <v>1</v>
      </c>
      <c r="E44" s="199">
        <v>3</v>
      </c>
      <c r="F44" s="198" t="s">
        <v>770</v>
      </c>
      <c r="G44" s="197" t="s">
        <v>52</v>
      </c>
      <c r="H44" s="242">
        <v>70.034000000000006</v>
      </c>
      <c r="I44" s="242">
        <v>70.03</v>
      </c>
      <c r="J44" s="246">
        <v>1</v>
      </c>
      <c r="K44" s="193"/>
    </row>
    <row r="45" spans="1:11" ht="32.25" customHeight="1" x14ac:dyDescent="0.2">
      <c r="A45" s="193"/>
      <c r="B45" s="216" t="s">
        <v>51</v>
      </c>
      <c r="C45" s="215">
        <v>901</v>
      </c>
      <c r="D45" s="199">
        <v>1</v>
      </c>
      <c r="E45" s="199">
        <v>3</v>
      </c>
      <c r="F45" s="198" t="s">
        <v>770</v>
      </c>
      <c r="G45" s="197" t="s">
        <v>9</v>
      </c>
      <c r="H45" s="242">
        <v>53.789000000000001</v>
      </c>
      <c r="I45" s="242">
        <v>53.79</v>
      </c>
      <c r="J45" s="246">
        <v>1</v>
      </c>
      <c r="K45" s="193"/>
    </row>
    <row r="46" spans="1:11" ht="32.25" customHeight="1" x14ac:dyDescent="0.2">
      <c r="A46" s="193"/>
      <c r="B46" s="216" t="s">
        <v>50</v>
      </c>
      <c r="C46" s="215">
        <v>901</v>
      </c>
      <c r="D46" s="199">
        <v>1</v>
      </c>
      <c r="E46" s="199">
        <v>3</v>
      </c>
      <c r="F46" s="198" t="s">
        <v>770</v>
      </c>
      <c r="G46" s="197" t="s">
        <v>7</v>
      </c>
      <c r="H46" s="242">
        <v>16.245000000000001</v>
      </c>
      <c r="I46" s="242">
        <v>16.239999999999998</v>
      </c>
      <c r="J46" s="246">
        <v>1</v>
      </c>
      <c r="K46" s="193"/>
    </row>
    <row r="47" spans="1:11" ht="21.75" customHeight="1" x14ac:dyDescent="0.2">
      <c r="A47" s="193"/>
      <c r="B47" s="216" t="s">
        <v>387</v>
      </c>
      <c r="C47" s="215">
        <v>901</v>
      </c>
      <c r="D47" s="199">
        <v>1</v>
      </c>
      <c r="E47" s="199">
        <v>3</v>
      </c>
      <c r="F47" s="198" t="s">
        <v>386</v>
      </c>
      <c r="G47" s="197">
        <v>0</v>
      </c>
      <c r="H47" s="242">
        <v>2043.3</v>
      </c>
      <c r="I47" s="242">
        <v>1456.63</v>
      </c>
      <c r="J47" s="246">
        <v>0.71287999999999996</v>
      </c>
      <c r="K47" s="193"/>
    </row>
    <row r="48" spans="1:11" ht="21.75" customHeight="1" x14ac:dyDescent="0.2">
      <c r="A48" s="193"/>
      <c r="B48" s="216" t="s">
        <v>543</v>
      </c>
      <c r="C48" s="215">
        <v>901</v>
      </c>
      <c r="D48" s="199">
        <v>1</v>
      </c>
      <c r="E48" s="199">
        <v>3</v>
      </c>
      <c r="F48" s="198" t="s">
        <v>542</v>
      </c>
      <c r="G48" s="197">
        <v>0</v>
      </c>
      <c r="H48" s="242">
        <v>2043.3</v>
      </c>
      <c r="I48" s="242">
        <v>1456.63</v>
      </c>
      <c r="J48" s="246">
        <v>0.71287999999999996</v>
      </c>
      <c r="K48" s="193"/>
    </row>
    <row r="49" spans="1:11" ht="21.75" customHeight="1" x14ac:dyDescent="0.2">
      <c r="A49" s="193"/>
      <c r="B49" s="216" t="s">
        <v>54</v>
      </c>
      <c r="C49" s="215">
        <v>901</v>
      </c>
      <c r="D49" s="199">
        <v>1</v>
      </c>
      <c r="E49" s="199">
        <v>3</v>
      </c>
      <c r="F49" s="198" t="s">
        <v>541</v>
      </c>
      <c r="G49" s="197">
        <v>0</v>
      </c>
      <c r="H49" s="242">
        <v>2043.3</v>
      </c>
      <c r="I49" s="242">
        <v>1456.63</v>
      </c>
      <c r="J49" s="246">
        <v>0.71287999999999996</v>
      </c>
      <c r="K49" s="193"/>
    </row>
    <row r="50" spans="1:11" ht="53.25" customHeight="1" x14ac:dyDescent="0.2">
      <c r="A50" s="193"/>
      <c r="B50" s="216" t="s">
        <v>35</v>
      </c>
      <c r="C50" s="215">
        <v>901</v>
      </c>
      <c r="D50" s="199">
        <v>1</v>
      </c>
      <c r="E50" s="199">
        <v>3</v>
      </c>
      <c r="F50" s="198" t="s">
        <v>541</v>
      </c>
      <c r="G50" s="197" t="s">
        <v>34</v>
      </c>
      <c r="H50" s="242">
        <v>2043.3</v>
      </c>
      <c r="I50" s="242">
        <v>1456.63</v>
      </c>
      <c r="J50" s="246">
        <v>0.71287999999999996</v>
      </c>
      <c r="K50" s="193"/>
    </row>
    <row r="51" spans="1:11" ht="21.75" customHeight="1" x14ac:dyDescent="0.2">
      <c r="A51" s="193"/>
      <c r="B51" s="216" t="s">
        <v>53</v>
      </c>
      <c r="C51" s="215">
        <v>901</v>
      </c>
      <c r="D51" s="199">
        <v>1</v>
      </c>
      <c r="E51" s="199">
        <v>3</v>
      </c>
      <c r="F51" s="198" t="s">
        <v>541</v>
      </c>
      <c r="G51" s="197" t="s">
        <v>52</v>
      </c>
      <c r="H51" s="242">
        <v>2043.3</v>
      </c>
      <c r="I51" s="242">
        <v>1456.63</v>
      </c>
      <c r="J51" s="246">
        <v>0.71287999999999996</v>
      </c>
      <c r="K51" s="193"/>
    </row>
    <row r="52" spans="1:11" ht="32.25" customHeight="1" x14ac:dyDescent="0.2">
      <c r="A52" s="193"/>
      <c r="B52" s="216" t="s">
        <v>51</v>
      </c>
      <c r="C52" s="215">
        <v>901</v>
      </c>
      <c r="D52" s="199">
        <v>1</v>
      </c>
      <c r="E52" s="199">
        <v>3</v>
      </c>
      <c r="F52" s="198" t="s">
        <v>541</v>
      </c>
      <c r="G52" s="197" t="s">
        <v>9</v>
      </c>
      <c r="H52" s="242">
        <v>1569.4</v>
      </c>
      <c r="I52" s="242">
        <v>1118.76</v>
      </c>
      <c r="J52" s="246">
        <v>0.71286000000000005</v>
      </c>
      <c r="K52" s="193"/>
    </row>
    <row r="53" spans="1:11" ht="32.25" customHeight="1" x14ac:dyDescent="0.2">
      <c r="A53" s="193"/>
      <c r="B53" s="216" t="s">
        <v>50</v>
      </c>
      <c r="C53" s="215">
        <v>901</v>
      </c>
      <c r="D53" s="199">
        <v>1</v>
      </c>
      <c r="E53" s="199">
        <v>3</v>
      </c>
      <c r="F53" s="198" t="s">
        <v>541</v>
      </c>
      <c r="G53" s="197" t="s">
        <v>7</v>
      </c>
      <c r="H53" s="242">
        <v>473.9</v>
      </c>
      <c r="I53" s="242">
        <v>337.87</v>
      </c>
      <c r="J53" s="246">
        <v>0.71294999999999997</v>
      </c>
      <c r="K53" s="193"/>
    </row>
    <row r="54" spans="1:11" ht="21.75" customHeight="1" x14ac:dyDescent="0.2">
      <c r="A54" s="193"/>
      <c r="B54" s="216" t="s">
        <v>387</v>
      </c>
      <c r="C54" s="215">
        <v>901</v>
      </c>
      <c r="D54" s="199">
        <v>1</v>
      </c>
      <c r="E54" s="199">
        <v>3</v>
      </c>
      <c r="F54" s="198" t="s">
        <v>386</v>
      </c>
      <c r="G54" s="197">
        <v>0</v>
      </c>
      <c r="H54" s="242">
        <v>56.475000000000001</v>
      </c>
      <c r="I54" s="242">
        <v>56.47</v>
      </c>
      <c r="J54" s="246">
        <v>1</v>
      </c>
      <c r="K54" s="193"/>
    </row>
    <row r="55" spans="1:11" ht="21.75" customHeight="1" x14ac:dyDescent="0.2">
      <c r="A55" s="193"/>
      <c r="B55" s="216" t="s">
        <v>540</v>
      </c>
      <c r="C55" s="215">
        <v>901</v>
      </c>
      <c r="D55" s="199">
        <v>1</v>
      </c>
      <c r="E55" s="199">
        <v>3</v>
      </c>
      <c r="F55" s="198" t="s">
        <v>539</v>
      </c>
      <c r="G55" s="197">
        <v>0</v>
      </c>
      <c r="H55" s="242">
        <v>56.475000000000001</v>
      </c>
      <c r="I55" s="242">
        <v>56.47</v>
      </c>
      <c r="J55" s="246">
        <v>1</v>
      </c>
      <c r="K55" s="193"/>
    </row>
    <row r="56" spans="1:11" ht="12" customHeight="1" x14ac:dyDescent="0.2">
      <c r="A56" s="193"/>
      <c r="B56" s="216" t="s">
        <v>742</v>
      </c>
      <c r="C56" s="215">
        <v>901</v>
      </c>
      <c r="D56" s="199">
        <v>1</v>
      </c>
      <c r="E56" s="199">
        <v>3</v>
      </c>
      <c r="F56" s="198" t="s">
        <v>769</v>
      </c>
      <c r="G56" s="197">
        <v>0</v>
      </c>
      <c r="H56" s="242">
        <v>56.475000000000001</v>
      </c>
      <c r="I56" s="242">
        <v>56.47</v>
      </c>
      <c r="J56" s="246">
        <v>1</v>
      </c>
      <c r="K56" s="193"/>
    </row>
    <row r="57" spans="1:11" ht="53.25" customHeight="1" x14ac:dyDescent="0.2">
      <c r="A57" s="193"/>
      <c r="B57" s="216" t="s">
        <v>35</v>
      </c>
      <c r="C57" s="215">
        <v>901</v>
      </c>
      <c r="D57" s="199">
        <v>1</v>
      </c>
      <c r="E57" s="199">
        <v>3</v>
      </c>
      <c r="F57" s="198" t="s">
        <v>769</v>
      </c>
      <c r="G57" s="197" t="s">
        <v>34</v>
      </c>
      <c r="H57" s="242">
        <v>56.475000000000001</v>
      </c>
      <c r="I57" s="242">
        <v>56.47</v>
      </c>
      <c r="J57" s="246">
        <v>1</v>
      </c>
      <c r="K57" s="193"/>
    </row>
    <row r="58" spans="1:11" ht="21.75" customHeight="1" x14ac:dyDescent="0.2">
      <c r="A58" s="193"/>
      <c r="B58" s="216" t="s">
        <v>53</v>
      </c>
      <c r="C58" s="215">
        <v>901</v>
      </c>
      <c r="D58" s="199">
        <v>1</v>
      </c>
      <c r="E58" s="199">
        <v>3</v>
      </c>
      <c r="F58" s="198" t="s">
        <v>769</v>
      </c>
      <c r="G58" s="197" t="s">
        <v>52</v>
      </c>
      <c r="H58" s="242">
        <v>56.475000000000001</v>
      </c>
      <c r="I58" s="242">
        <v>56.47</v>
      </c>
      <c r="J58" s="246">
        <v>1</v>
      </c>
      <c r="K58" s="193"/>
    </row>
    <row r="59" spans="1:11" ht="32.25" customHeight="1" x14ac:dyDescent="0.2">
      <c r="A59" s="193"/>
      <c r="B59" s="216" t="s">
        <v>51</v>
      </c>
      <c r="C59" s="215">
        <v>901</v>
      </c>
      <c r="D59" s="199">
        <v>1</v>
      </c>
      <c r="E59" s="199">
        <v>3</v>
      </c>
      <c r="F59" s="198" t="s">
        <v>769</v>
      </c>
      <c r="G59" s="197" t="s">
        <v>9</v>
      </c>
      <c r="H59" s="242">
        <v>43.375999999999998</v>
      </c>
      <c r="I59" s="242">
        <v>43.37</v>
      </c>
      <c r="J59" s="246">
        <v>1</v>
      </c>
      <c r="K59" s="193"/>
    </row>
    <row r="60" spans="1:11" ht="32.25" customHeight="1" x14ac:dyDescent="0.2">
      <c r="A60" s="193"/>
      <c r="B60" s="216" t="s">
        <v>50</v>
      </c>
      <c r="C60" s="215">
        <v>901</v>
      </c>
      <c r="D60" s="199">
        <v>1</v>
      </c>
      <c r="E60" s="199">
        <v>3</v>
      </c>
      <c r="F60" s="198" t="s">
        <v>769</v>
      </c>
      <c r="G60" s="197" t="s">
        <v>7</v>
      </c>
      <c r="H60" s="242">
        <v>13.099</v>
      </c>
      <c r="I60" s="242">
        <v>13.1</v>
      </c>
      <c r="J60" s="246">
        <v>1</v>
      </c>
      <c r="K60" s="193"/>
    </row>
    <row r="61" spans="1:11" ht="21.75" customHeight="1" x14ac:dyDescent="0.2">
      <c r="A61" s="193"/>
      <c r="B61" s="216" t="s">
        <v>387</v>
      </c>
      <c r="C61" s="215">
        <v>901</v>
      </c>
      <c r="D61" s="199">
        <v>1</v>
      </c>
      <c r="E61" s="199">
        <v>3</v>
      </c>
      <c r="F61" s="198" t="s">
        <v>386</v>
      </c>
      <c r="G61" s="197">
        <v>0</v>
      </c>
      <c r="H61" s="242">
        <v>1325.4</v>
      </c>
      <c r="I61" s="242">
        <v>959.57</v>
      </c>
      <c r="J61" s="246">
        <v>0.72397999999999996</v>
      </c>
      <c r="K61" s="193"/>
    </row>
    <row r="62" spans="1:11" ht="21.75" customHeight="1" x14ac:dyDescent="0.2">
      <c r="A62" s="193"/>
      <c r="B62" s="216" t="s">
        <v>540</v>
      </c>
      <c r="C62" s="215">
        <v>901</v>
      </c>
      <c r="D62" s="199">
        <v>1</v>
      </c>
      <c r="E62" s="199">
        <v>3</v>
      </c>
      <c r="F62" s="198" t="s">
        <v>539</v>
      </c>
      <c r="G62" s="197">
        <v>0</v>
      </c>
      <c r="H62" s="242">
        <v>1325.4</v>
      </c>
      <c r="I62" s="242">
        <v>959.57</v>
      </c>
      <c r="J62" s="246">
        <v>0.72397999999999996</v>
      </c>
      <c r="K62" s="193"/>
    </row>
    <row r="63" spans="1:11" ht="21.75" customHeight="1" x14ac:dyDescent="0.2">
      <c r="A63" s="193"/>
      <c r="B63" s="216" t="s">
        <v>54</v>
      </c>
      <c r="C63" s="215">
        <v>901</v>
      </c>
      <c r="D63" s="199">
        <v>1</v>
      </c>
      <c r="E63" s="199">
        <v>3</v>
      </c>
      <c r="F63" s="198" t="s">
        <v>538</v>
      </c>
      <c r="G63" s="197">
        <v>0</v>
      </c>
      <c r="H63" s="242">
        <v>1325.4</v>
      </c>
      <c r="I63" s="242">
        <v>959.57</v>
      </c>
      <c r="J63" s="246">
        <v>0.72397999999999996</v>
      </c>
      <c r="K63" s="193"/>
    </row>
    <row r="64" spans="1:11" ht="53.25" customHeight="1" x14ac:dyDescent="0.2">
      <c r="A64" s="193"/>
      <c r="B64" s="216" t="s">
        <v>35</v>
      </c>
      <c r="C64" s="215">
        <v>901</v>
      </c>
      <c r="D64" s="199">
        <v>1</v>
      </c>
      <c r="E64" s="199">
        <v>3</v>
      </c>
      <c r="F64" s="198" t="s">
        <v>538</v>
      </c>
      <c r="G64" s="197" t="s">
        <v>34</v>
      </c>
      <c r="H64" s="242">
        <v>1325.4</v>
      </c>
      <c r="I64" s="242">
        <v>959.57</v>
      </c>
      <c r="J64" s="246">
        <v>0.72397999999999996</v>
      </c>
      <c r="K64" s="193"/>
    </row>
    <row r="65" spans="1:11" ht="21.75" customHeight="1" x14ac:dyDescent="0.2">
      <c r="A65" s="193"/>
      <c r="B65" s="216" t="s">
        <v>53</v>
      </c>
      <c r="C65" s="215">
        <v>901</v>
      </c>
      <c r="D65" s="199">
        <v>1</v>
      </c>
      <c r="E65" s="199">
        <v>3</v>
      </c>
      <c r="F65" s="198" t="s">
        <v>538</v>
      </c>
      <c r="G65" s="197" t="s">
        <v>52</v>
      </c>
      <c r="H65" s="242">
        <v>1325.4</v>
      </c>
      <c r="I65" s="242">
        <v>959.57</v>
      </c>
      <c r="J65" s="246">
        <v>0.72397999999999996</v>
      </c>
      <c r="K65" s="193"/>
    </row>
    <row r="66" spans="1:11" ht="32.25" customHeight="1" x14ac:dyDescent="0.2">
      <c r="A66" s="193"/>
      <c r="B66" s="216" t="s">
        <v>51</v>
      </c>
      <c r="C66" s="215">
        <v>901</v>
      </c>
      <c r="D66" s="199">
        <v>1</v>
      </c>
      <c r="E66" s="199">
        <v>3</v>
      </c>
      <c r="F66" s="198" t="s">
        <v>538</v>
      </c>
      <c r="G66" s="197" t="s">
        <v>9</v>
      </c>
      <c r="H66" s="242">
        <v>964.6</v>
      </c>
      <c r="I66" s="242">
        <v>737</v>
      </c>
      <c r="J66" s="246">
        <v>0.76404000000000005</v>
      </c>
      <c r="K66" s="193"/>
    </row>
    <row r="67" spans="1:11" ht="32.25" customHeight="1" x14ac:dyDescent="0.2">
      <c r="A67" s="193"/>
      <c r="B67" s="216" t="s">
        <v>50</v>
      </c>
      <c r="C67" s="215">
        <v>901</v>
      </c>
      <c r="D67" s="199">
        <v>1</v>
      </c>
      <c r="E67" s="199">
        <v>3</v>
      </c>
      <c r="F67" s="198" t="s">
        <v>538</v>
      </c>
      <c r="G67" s="197" t="s">
        <v>7</v>
      </c>
      <c r="H67" s="242">
        <v>360.8</v>
      </c>
      <c r="I67" s="242">
        <v>222.57</v>
      </c>
      <c r="J67" s="246">
        <v>0.61687999999999998</v>
      </c>
      <c r="K67" s="193"/>
    </row>
    <row r="68" spans="1:11" ht="12" customHeight="1" x14ac:dyDescent="0.2">
      <c r="A68" s="193"/>
      <c r="B68" s="216" t="s">
        <v>537</v>
      </c>
      <c r="C68" s="215">
        <v>911</v>
      </c>
      <c r="D68" s="199">
        <v>0</v>
      </c>
      <c r="E68" s="199">
        <v>0</v>
      </c>
      <c r="F68" s="198">
        <v>0</v>
      </c>
      <c r="G68" s="197">
        <v>0</v>
      </c>
      <c r="H68" s="242">
        <v>2811.2109999999998</v>
      </c>
      <c r="I68" s="242">
        <v>1893.16</v>
      </c>
      <c r="J68" s="246">
        <v>0.67342999999999997</v>
      </c>
      <c r="K68" s="193"/>
    </row>
    <row r="69" spans="1:11" ht="12" customHeight="1" x14ac:dyDescent="0.2">
      <c r="A69" s="193"/>
      <c r="B69" s="216" t="s">
        <v>419</v>
      </c>
      <c r="C69" s="215">
        <v>911</v>
      </c>
      <c r="D69" s="199">
        <v>1</v>
      </c>
      <c r="E69" s="199">
        <v>0</v>
      </c>
      <c r="F69" s="198">
        <v>0</v>
      </c>
      <c r="G69" s="197">
        <v>0</v>
      </c>
      <c r="H69" s="242">
        <v>2811.2109999999998</v>
      </c>
      <c r="I69" s="242">
        <v>1893.16</v>
      </c>
      <c r="J69" s="246">
        <v>0.67342999999999997</v>
      </c>
      <c r="K69" s="193"/>
    </row>
    <row r="70" spans="1:11" ht="32.25" customHeight="1" x14ac:dyDescent="0.2">
      <c r="A70" s="193"/>
      <c r="B70" s="216" t="s">
        <v>472</v>
      </c>
      <c r="C70" s="215">
        <v>911</v>
      </c>
      <c r="D70" s="199">
        <v>1</v>
      </c>
      <c r="E70" s="199">
        <v>6</v>
      </c>
      <c r="F70" s="198">
        <v>0</v>
      </c>
      <c r="G70" s="197">
        <v>0</v>
      </c>
      <c r="H70" s="242">
        <v>2811.2109999999998</v>
      </c>
      <c r="I70" s="242">
        <v>1893.16</v>
      </c>
      <c r="J70" s="246">
        <v>0.67342999999999997</v>
      </c>
      <c r="K70" s="193"/>
    </row>
    <row r="71" spans="1:11" ht="21.75" customHeight="1" x14ac:dyDescent="0.2">
      <c r="A71" s="193"/>
      <c r="B71" s="216" t="s">
        <v>387</v>
      </c>
      <c r="C71" s="215">
        <v>911</v>
      </c>
      <c r="D71" s="199">
        <v>1</v>
      </c>
      <c r="E71" s="199">
        <v>6</v>
      </c>
      <c r="F71" s="198" t="s">
        <v>386</v>
      </c>
      <c r="G71" s="197">
        <v>0</v>
      </c>
      <c r="H71" s="242">
        <v>333.42</v>
      </c>
      <c r="I71" s="242">
        <v>169.24</v>
      </c>
      <c r="J71" s="246">
        <v>0.50758000000000003</v>
      </c>
      <c r="K71" s="193"/>
    </row>
    <row r="72" spans="1:11" ht="21.75" customHeight="1" x14ac:dyDescent="0.2">
      <c r="A72" s="193"/>
      <c r="B72" s="216" t="s">
        <v>385</v>
      </c>
      <c r="C72" s="215">
        <v>911</v>
      </c>
      <c r="D72" s="199">
        <v>1</v>
      </c>
      <c r="E72" s="199">
        <v>6</v>
      </c>
      <c r="F72" s="198" t="s">
        <v>535</v>
      </c>
      <c r="G72" s="197">
        <v>0</v>
      </c>
      <c r="H72" s="242">
        <v>333.42</v>
      </c>
      <c r="I72" s="242">
        <v>169.24</v>
      </c>
      <c r="J72" s="246">
        <v>0.50758000000000003</v>
      </c>
      <c r="K72" s="193"/>
    </row>
    <row r="73" spans="1:11" ht="21.75" customHeight="1" x14ac:dyDescent="0.2">
      <c r="A73" s="193"/>
      <c r="B73" s="216" t="s">
        <v>157</v>
      </c>
      <c r="C73" s="215">
        <v>911</v>
      </c>
      <c r="D73" s="199">
        <v>1</v>
      </c>
      <c r="E73" s="199">
        <v>6</v>
      </c>
      <c r="F73" s="198" t="s">
        <v>536</v>
      </c>
      <c r="G73" s="197">
        <v>0</v>
      </c>
      <c r="H73" s="242">
        <v>333.42</v>
      </c>
      <c r="I73" s="242">
        <v>169.24</v>
      </c>
      <c r="J73" s="246">
        <v>0.50758000000000003</v>
      </c>
      <c r="K73" s="193"/>
    </row>
    <row r="74" spans="1:11" ht="53.25" customHeight="1" x14ac:dyDescent="0.2">
      <c r="A74" s="193"/>
      <c r="B74" s="216" t="s">
        <v>35</v>
      </c>
      <c r="C74" s="215">
        <v>911</v>
      </c>
      <c r="D74" s="199">
        <v>1</v>
      </c>
      <c r="E74" s="199">
        <v>6</v>
      </c>
      <c r="F74" s="198" t="s">
        <v>536</v>
      </c>
      <c r="G74" s="197" t="s">
        <v>34</v>
      </c>
      <c r="H74" s="242">
        <v>27.6</v>
      </c>
      <c r="I74" s="242">
        <v>0</v>
      </c>
      <c r="J74" s="246">
        <v>0</v>
      </c>
      <c r="K74" s="193"/>
    </row>
    <row r="75" spans="1:11" ht="21.75" customHeight="1" x14ac:dyDescent="0.2">
      <c r="A75" s="193"/>
      <c r="B75" s="216" t="s">
        <v>53</v>
      </c>
      <c r="C75" s="215">
        <v>911</v>
      </c>
      <c r="D75" s="199">
        <v>1</v>
      </c>
      <c r="E75" s="199">
        <v>6</v>
      </c>
      <c r="F75" s="198" t="s">
        <v>536</v>
      </c>
      <c r="G75" s="197" t="s">
        <v>52</v>
      </c>
      <c r="H75" s="242">
        <v>27.6</v>
      </c>
      <c r="I75" s="242">
        <v>0</v>
      </c>
      <c r="J75" s="246">
        <v>0</v>
      </c>
      <c r="K75" s="193"/>
    </row>
    <row r="76" spans="1:11" ht="32.25" customHeight="1" x14ac:dyDescent="0.2">
      <c r="A76" s="193"/>
      <c r="B76" s="216" t="s">
        <v>156</v>
      </c>
      <c r="C76" s="215">
        <v>911</v>
      </c>
      <c r="D76" s="199">
        <v>1</v>
      </c>
      <c r="E76" s="199">
        <v>6</v>
      </c>
      <c r="F76" s="198" t="s">
        <v>536</v>
      </c>
      <c r="G76" s="197" t="s">
        <v>155</v>
      </c>
      <c r="H76" s="242">
        <v>27.6</v>
      </c>
      <c r="I76" s="242">
        <v>0</v>
      </c>
      <c r="J76" s="246">
        <v>0</v>
      </c>
      <c r="K76" s="193"/>
    </row>
    <row r="77" spans="1:11" ht="21.75" customHeight="1" x14ac:dyDescent="0.2">
      <c r="A77" s="193"/>
      <c r="B77" s="216" t="s">
        <v>27</v>
      </c>
      <c r="C77" s="215">
        <v>911</v>
      </c>
      <c r="D77" s="199">
        <v>1</v>
      </c>
      <c r="E77" s="199">
        <v>6</v>
      </c>
      <c r="F77" s="198" t="s">
        <v>536</v>
      </c>
      <c r="G77" s="197" t="s">
        <v>26</v>
      </c>
      <c r="H77" s="242">
        <v>302.72000000000003</v>
      </c>
      <c r="I77" s="242">
        <v>166.14</v>
      </c>
      <c r="J77" s="246">
        <v>0.54881000000000002</v>
      </c>
      <c r="K77" s="193"/>
    </row>
    <row r="78" spans="1:11" ht="21.75" customHeight="1" x14ac:dyDescent="0.2">
      <c r="A78" s="193"/>
      <c r="B78" s="216" t="s">
        <v>25</v>
      </c>
      <c r="C78" s="215">
        <v>911</v>
      </c>
      <c r="D78" s="199">
        <v>1</v>
      </c>
      <c r="E78" s="199">
        <v>6</v>
      </c>
      <c r="F78" s="198" t="s">
        <v>536</v>
      </c>
      <c r="G78" s="197" t="s">
        <v>24</v>
      </c>
      <c r="H78" s="242">
        <v>302.72000000000003</v>
      </c>
      <c r="I78" s="242">
        <v>166.14</v>
      </c>
      <c r="J78" s="246">
        <v>0.54881000000000002</v>
      </c>
      <c r="K78" s="193"/>
    </row>
    <row r="79" spans="1:11" ht="21.75" customHeight="1" x14ac:dyDescent="0.2">
      <c r="A79" s="193"/>
      <c r="B79" s="216" t="s">
        <v>41</v>
      </c>
      <c r="C79" s="215">
        <v>911</v>
      </c>
      <c r="D79" s="199">
        <v>1</v>
      </c>
      <c r="E79" s="199">
        <v>6</v>
      </c>
      <c r="F79" s="198" t="s">
        <v>536</v>
      </c>
      <c r="G79" s="197" t="s">
        <v>40</v>
      </c>
      <c r="H79" s="242">
        <v>185.74</v>
      </c>
      <c r="I79" s="242">
        <v>86.55</v>
      </c>
      <c r="J79" s="246">
        <v>0.46597</v>
      </c>
      <c r="K79" s="193"/>
    </row>
    <row r="80" spans="1:11" ht="12" customHeight="1" x14ac:dyDescent="0.2">
      <c r="A80" s="193"/>
      <c r="B80" s="216" t="s">
        <v>23</v>
      </c>
      <c r="C80" s="215">
        <v>911</v>
      </c>
      <c r="D80" s="199">
        <v>1</v>
      </c>
      <c r="E80" s="199">
        <v>6</v>
      </c>
      <c r="F80" s="198" t="s">
        <v>536</v>
      </c>
      <c r="G80" s="197" t="s">
        <v>22</v>
      </c>
      <c r="H80" s="242">
        <v>116.98</v>
      </c>
      <c r="I80" s="242">
        <v>79.59</v>
      </c>
      <c r="J80" s="246">
        <v>0.68035999999999996</v>
      </c>
      <c r="K80" s="193"/>
    </row>
    <row r="81" spans="1:11" ht="12" customHeight="1" x14ac:dyDescent="0.2">
      <c r="A81" s="193"/>
      <c r="B81" s="216" t="s">
        <v>69</v>
      </c>
      <c r="C81" s="215">
        <v>911</v>
      </c>
      <c r="D81" s="199">
        <v>1</v>
      </c>
      <c r="E81" s="199">
        <v>6</v>
      </c>
      <c r="F81" s="198" t="s">
        <v>536</v>
      </c>
      <c r="G81" s="197" t="s">
        <v>68</v>
      </c>
      <c r="H81" s="242">
        <v>3.1</v>
      </c>
      <c r="I81" s="242">
        <v>3.1</v>
      </c>
      <c r="J81" s="246">
        <v>1</v>
      </c>
      <c r="K81" s="193"/>
    </row>
    <row r="82" spans="1:11" ht="12" customHeight="1" x14ac:dyDescent="0.2">
      <c r="A82" s="193"/>
      <c r="B82" s="216" t="s">
        <v>67</v>
      </c>
      <c r="C82" s="215">
        <v>911</v>
      </c>
      <c r="D82" s="199">
        <v>1</v>
      </c>
      <c r="E82" s="199">
        <v>6</v>
      </c>
      <c r="F82" s="198" t="s">
        <v>536</v>
      </c>
      <c r="G82" s="197" t="s">
        <v>66</v>
      </c>
      <c r="H82" s="242">
        <v>3.1</v>
      </c>
      <c r="I82" s="242">
        <v>3.1</v>
      </c>
      <c r="J82" s="246">
        <v>1</v>
      </c>
      <c r="K82" s="193"/>
    </row>
    <row r="83" spans="1:11" ht="21.75" customHeight="1" x14ac:dyDescent="0.2">
      <c r="A83" s="193"/>
      <c r="B83" s="216" t="s">
        <v>65</v>
      </c>
      <c r="C83" s="215">
        <v>911</v>
      </c>
      <c r="D83" s="199">
        <v>1</v>
      </c>
      <c r="E83" s="199">
        <v>6</v>
      </c>
      <c r="F83" s="198" t="s">
        <v>536</v>
      </c>
      <c r="G83" s="197" t="s">
        <v>64</v>
      </c>
      <c r="H83" s="242">
        <v>3.1</v>
      </c>
      <c r="I83" s="242">
        <v>3.1</v>
      </c>
      <c r="J83" s="246">
        <v>1</v>
      </c>
      <c r="K83" s="193"/>
    </row>
    <row r="84" spans="1:11" ht="21.75" customHeight="1" x14ac:dyDescent="0.2">
      <c r="A84" s="193"/>
      <c r="B84" s="216" t="s">
        <v>387</v>
      </c>
      <c r="C84" s="215">
        <v>911</v>
      </c>
      <c r="D84" s="199">
        <v>1</v>
      </c>
      <c r="E84" s="199">
        <v>6</v>
      </c>
      <c r="F84" s="198" t="s">
        <v>386</v>
      </c>
      <c r="G84" s="197">
        <v>0</v>
      </c>
      <c r="H84" s="242">
        <v>115.991</v>
      </c>
      <c r="I84" s="242">
        <v>115.99</v>
      </c>
      <c r="J84" s="246">
        <v>1</v>
      </c>
      <c r="K84" s="193"/>
    </row>
    <row r="85" spans="1:11" ht="21.75" customHeight="1" x14ac:dyDescent="0.2">
      <c r="A85" s="193"/>
      <c r="B85" s="216" t="s">
        <v>385</v>
      </c>
      <c r="C85" s="215">
        <v>911</v>
      </c>
      <c r="D85" s="199">
        <v>1</v>
      </c>
      <c r="E85" s="199">
        <v>6</v>
      </c>
      <c r="F85" s="198" t="s">
        <v>535</v>
      </c>
      <c r="G85" s="197">
        <v>0</v>
      </c>
      <c r="H85" s="242">
        <v>115.991</v>
      </c>
      <c r="I85" s="242">
        <v>115.99</v>
      </c>
      <c r="J85" s="246">
        <v>1</v>
      </c>
      <c r="K85" s="193"/>
    </row>
    <row r="86" spans="1:11" ht="12" customHeight="1" x14ac:dyDescent="0.2">
      <c r="A86" s="193"/>
      <c r="B86" s="216" t="s">
        <v>742</v>
      </c>
      <c r="C86" s="215">
        <v>911</v>
      </c>
      <c r="D86" s="199">
        <v>1</v>
      </c>
      <c r="E86" s="199">
        <v>6</v>
      </c>
      <c r="F86" s="198" t="s">
        <v>766</v>
      </c>
      <c r="G86" s="197">
        <v>0</v>
      </c>
      <c r="H86" s="242">
        <v>115.991</v>
      </c>
      <c r="I86" s="242">
        <v>115.99</v>
      </c>
      <c r="J86" s="246">
        <v>1</v>
      </c>
      <c r="K86" s="193"/>
    </row>
    <row r="87" spans="1:11" ht="53.25" customHeight="1" x14ac:dyDescent="0.2">
      <c r="A87" s="193"/>
      <c r="B87" s="216" t="s">
        <v>35</v>
      </c>
      <c r="C87" s="215">
        <v>911</v>
      </c>
      <c r="D87" s="199">
        <v>1</v>
      </c>
      <c r="E87" s="199">
        <v>6</v>
      </c>
      <c r="F87" s="198" t="s">
        <v>766</v>
      </c>
      <c r="G87" s="197" t="s">
        <v>34</v>
      </c>
      <c r="H87" s="242">
        <v>115.991</v>
      </c>
      <c r="I87" s="242">
        <v>115.99</v>
      </c>
      <c r="J87" s="246">
        <v>1</v>
      </c>
      <c r="K87" s="193"/>
    </row>
    <row r="88" spans="1:11" ht="21.75" customHeight="1" x14ac:dyDescent="0.2">
      <c r="A88" s="193"/>
      <c r="B88" s="216" t="s">
        <v>53</v>
      </c>
      <c r="C88" s="215">
        <v>911</v>
      </c>
      <c r="D88" s="199">
        <v>1</v>
      </c>
      <c r="E88" s="199">
        <v>6</v>
      </c>
      <c r="F88" s="198" t="s">
        <v>766</v>
      </c>
      <c r="G88" s="197" t="s">
        <v>52</v>
      </c>
      <c r="H88" s="242">
        <v>115.991</v>
      </c>
      <c r="I88" s="242">
        <v>115.99</v>
      </c>
      <c r="J88" s="246">
        <v>1</v>
      </c>
      <c r="K88" s="193"/>
    </row>
    <row r="89" spans="1:11" ht="32.25" customHeight="1" x14ac:dyDescent="0.2">
      <c r="A89" s="193"/>
      <c r="B89" s="216" t="s">
        <v>51</v>
      </c>
      <c r="C89" s="215">
        <v>911</v>
      </c>
      <c r="D89" s="199">
        <v>1</v>
      </c>
      <c r="E89" s="199">
        <v>6</v>
      </c>
      <c r="F89" s="198" t="s">
        <v>766</v>
      </c>
      <c r="G89" s="197" t="s">
        <v>9</v>
      </c>
      <c r="H89" s="242">
        <v>89.087000000000003</v>
      </c>
      <c r="I89" s="242">
        <v>89.09</v>
      </c>
      <c r="J89" s="246">
        <v>1</v>
      </c>
      <c r="K89" s="193"/>
    </row>
    <row r="90" spans="1:11" ht="32.25" customHeight="1" x14ac:dyDescent="0.2">
      <c r="A90" s="193"/>
      <c r="B90" s="216" t="s">
        <v>50</v>
      </c>
      <c r="C90" s="215">
        <v>911</v>
      </c>
      <c r="D90" s="199">
        <v>1</v>
      </c>
      <c r="E90" s="199">
        <v>6</v>
      </c>
      <c r="F90" s="198" t="s">
        <v>766</v>
      </c>
      <c r="G90" s="197" t="s">
        <v>7</v>
      </c>
      <c r="H90" s="242">
        <v>26.904</v>
      </c>
      <c r="I90" s="242">
        <v>26.9</v>
      </c>
      <c r="J90" s="246">
        <v>1</v>
      </c>
      <c r="K90" s="193"/>
    </row>
    <row r="91" spans="1:11" ht="21.75" customHeight="1" x14ac:dyDescent="0.2">
      <c r="A91" s="193"/>
      <c r="B91" s="216" t="s">
        <v>387</v>
      </c>
      <c r="C91" s="215">
        <v>911</v>
      </c>
      <c r="D91" s="199">
        <v>1</v>
      </c>
      <c r="E91" s="199">
        <v>6</v>
      </c>
      <c r="F91" s="198" t="s">
        <v>386</v>
      </c>
      <c r="G91" s="197">
        <v>0</v>
      </c>
      <c r="H91" s="242">
        <v>2361.8000000000002</v>
      </c>
      <c r="I91" s="242">
        <v>1607.93</v>
      </c>
      <c r="J91" s="246">
        <v>0.68081000000000003</v>
      </c>
      <c r="K91" s="193"/>
    </row>
    <row r="92" spans="1:11" ht="21.75" customHeight="1" x14ac:dyDescent="0.2">
      <c r="A92" s="193"/>
      <c r="B92" s="216" t="s">
        <v>385</v>
      </c>
      <c r="C92" s="215">
        <v>911</v>
      </c>
      <c r="D92" s="199">
        <v>1</v>
      </c>
      <c r="E92" s="199">
        <v>6</v>
      </c>
      <c r="F92" s="198" t="s">
        <v>535</v>
      </c>
      <c r="G92" s="197">
        <v>0</v>
      </c>
      <c r="H92" s="242">
        <v>2361.8000000000002</v>
      </c>
      <c r="I92" s="242">
        <v>1607.93</v>
      </c>
      <c r="J92" s="246">
        <v>0.68081000000000003</v>
      </c>
      <c r="K92" s="193"/>
    </row>
    <row r="93" spans="1:11" ht="21.75" customHeight="1" x14ac:dyDescent="0.2">
      <c r="A93" s="193"/>
      <c r="B93" s="216" t="s">
        <v>54</v>
      </c>
      <c r="C93" s="215">
        <v>911</v>
      </c>
      <c r="D93" s="199">
        <v>1</v>
      </c>
      <c r="E93" s="199">
        <v>6</v>
      </c>
      <c r="F93" s="198" t="s">
        <v>534</v>
      </c>
      <c r="G93" s="197">
        <v>0</v>
      </c>
      <c r="H93" s="242">
        <v>2361.8000000000002</v>
      </c>
      <c r="I93" s="242">
        <v>1607.93</v>
      </c>
      <c r="J93" s="246">
        <v>0.68081000000000003</v>
      </c>
      <c r="K93" s="193"/>
    </row>
    <row r="94" spans="1:11" ht="53.25" customHeight="1" x14ac:dyDescent="0.2">
      <c r="A94" s="193"/>
      <c r="B94" s="216" t="s">
        <v>35</v>
      </c>
      <c r="C94" s="215">
        <v>911</v>
      </c>
      <c r="D94" s="199">
        <v>1</v>
      </c>
      <c r="E94" s="199">
        <v>6</v>
      </c>
      <c r="F94" s="198" t="s">
        <v>534</v>
      </c>
      <c r="G94" s="197" t="s">
        <v>34</v>
      </c>
      <c r="H94" s="242">
        <v>2361.8000000000002</v>
      </c>
      <c r="I94" s="242">
        <v>1607.93</v>
      </c>
      <c r="J94" s="246">
        <v>0.68081000000000003</v>
      </c>
      <c r="K94" s="193"/>
    </row>
    <row r="95" spans="1:11" ht="21.75" customHeight="1" x14ac:dyDescent="0.2">
      <c r="A95" s="193"/>
      <c r="B95" s="216" t="s">
        <v>53</v>
      </c>
      <c r="C95" s="215">
        <v>911</v>
      </c>
      <c r="D95" s="199">
        <v>1</v>
      </c>
      <c r="E95" s="199">
        <v>6</v>
      </c>
      <c r="F95" s="198" t="s">
        <v>534</v>
      </c>
      <c r="G95" s="197" t="s">
        <v>52</v>
      </c>
      <c r="H95" s="242">
        <v>2361.8000000000002</v>
      </c>
      <c r="I95" s="242">
        <v>1607.93</v>
      </c>
      <c r="J95" s="246">
        <v>0.68081000000000003</v>
      </c>
      <c r="K95" s="193"/>
    </row>
    <row r="96" spans="1:11" ht="32.25" customHeight="1" x14ac:dyDescent="0.2">
      <c r="A96" s="193"/>
      <c r="B96" s="216" t="s">
        <v>51</v>
      </c>
      <c r="C96" s="215">
        <v>911</v>
      </c>
      <c r="D96" s="199">
        <v>1</v>
      </c>
      <c r="E96" s="199">
        <v>6</v>
      </c>
      <c r="F96" s="198" t="s">
        <v>534</v>
      </c>
      <c r="G96" s="197" t="s">
        <v>9</v>
      </c>
      <c r="H96" s="242">
        <v>1814</v>
      </c>
      <c r="I96" s="242">
        <v>1234.97</v>
      </c>
      <c r="J96" s="246">
        <v>0.68079999999999996</v>
      </c>
      <c r="K96" s="193"/>
    </row>
    <row r="97" spans="1:11" ht="32.25" customHeight="1" x14ac:dyDescent="0.2">
      <c r="A97" s="193"/>
      <c r="B97" s="216" t="s">
        <v>50</v>
      </c>
      <c r="C97" s="215">
        <v>911</v>
      </c>
      <c r="D97" s="199">
        <v>1</v>
      </c>
      <c r="E97" s="199">
        <v>6</v>
      </c>
      <c r="F97" s="198" t="s">
        <v>534</v>
      </c>
      <c r="G97" s="197" t="s">
        <v>7</v>
      </c>
      <c r="H97" s="242">
        <v>547.79999999999995</v>
      </c>
      <c r="I97" s="242">
        <v>372.96</v>
      </c>
      <c r="J97" s="246">
        <v>0.68084</v>
      </c>
      <c r="K97" s="193"/>
    </row>
    <row r="98" spans="1:11" ht="21.75" customHeight="1" x14ac:dyDescent="0.2">
      <c r="A98" s="193"/>
      <c r="B98" s="216" t="s">
        <v>533</v>
      </c>
      <c r="C98" s="215">
        <v>948</v>
      </c>
      <c r="D98" s="199">
        <v>0</v>
      </c>
      <c r="E98" s="199">
        <v>0</v>
      </c>
      <c r="F98" s="198">
        <v>0</v>
      </c>
      <c r="G98" s="197">
        <v>0</v>
      </c>
      <c r="H98" s="242">
        <v>393631.78200000001</v>
      </c>
      <c r="I98" s="242">
        <v>193918.11</v>
      </c>
      <c r="J98" s="246">
        <v>0.49264000000000002</v>
      </c>
      <c r="K98" s="193"/>
    </row>
    <row r="99" spans="1:11" ht="12" customHeight="1" x14ac:dyDescent="0.2">
      <c r="A99" s="193"/>
      <c r="B99" s="216" t="s">
        <v>47</v>
      </c>
      <c r="C99" s="215">
        <v>948</v>
      </c>
      <c r="D99" s="199">
        <v>10</v>
      </c>
      <c r="E99" s="199">
        <v>0</v>
      </c>
      <c r="F99" s="198">
        <v>0</v>
      </c>
      <c r="G99" s="197">
        <v>0</v>
      </c>
      <c r="H99" s="242">
        <v>393631.78200000001</v>
      </c>
      <c r="I99" s="242">
        <v>193918.11</v>
      </c>
      <c r="J99" s="246">
        <v>0.49264000000000002</v>
      </c>
      <c r="K99" s="193"/>
    </row>
    <row r="100" spans="1:11" ht="12" customHeight="1" x14ac:dyDescent="0.2">
      <c r="A100" s="193"/>
      <c r="B100" s="216" t="s">
        <v>532</v>
      </c>
      <c r="C100" s="215">
        <v>948</v>
      </c>
      <c r="D100" s="199">
        <v>10</v>
      </c>
      <c r="E100" s="199">
        <v>1</v>
      </c>
      <c r="F100" s="198">
        <v>0</v>
      </c>
      <c r="G100" s="197">
        <v>0</v>
      </c>
      <c r="H100" s="242">
        <v>42</v>
      </c>
      <c r="I100" s="242">
        <v>32.130000000000003</v>
      </c>
      <c r="J100" s="246">
        <v>0.76500000000000001</v>
      </c>
      <c r="K100" s="193"/>
    </row>
    <row r="101" spans="1:11" ht="21.75" customHeight="1" x14ac:dyDescent="0.2">
      <c r="A101" s="193"/>
      <c r="B101" s="216" t="s">
        <v>491</v>
      </c>
      <c r="C101" s="215">
        <v>948</v>
      </c>
      <c r="D101" s="199">
        <v>10</v>
      </c>
      <c r="E101" s="199">
        <v>1</v>
      </c>
      <c r="F101" s="198" t="s">
        <v>490</v>
      </c>
      <c r="G101" s="197">
        <v>0</v>
      </c>
      <c r="H101" s="242">
        <v>42</v>
      </c>
      <c r="I101" s="242">
        <v>32.130000000000003</v>
      </c>
      <c r="J101" s="246">
        <v>0.76500000000000001</v>
      </c>
      <c r="K101" s="193"/>
    </row>
    <row r="102" spans="1:11" ht="32.25" customHeight="1" x14ac:dyDescent="0.2">
      <c r="A102" s="193"/>
      <c r="B102" s="216" t="s">
        <v>500</v>
      </c>
      <c r="C102" s="215">
        <v>948</v>
      </c>
      <c r="D102" s="199">
        <v>10</v>
      </c>
      <c r="E102" s="199">
        <v>1</v>
      </c>
      <c r="F102" s="198" t="s">
        <v>499</v>
      </c>
      <c r="G102" s="197">
        <v>0</v>
      </c>
      <c r="H102" s="242">
        <v>42</v>
      </c>
      <c r="I102" s="242">
        <v>32.130000000000003</v>
      </c>
      <c r="J102" s="246">
        <v>0.76500000000000001</v>
      </c>
      <c r="K102" s="193"/>
    </row>
    <row r="103" spans="1:11" ht="12" customHeight="1" x14ac:dyDescent="0.2">
      <c r="A103" s="193"/>
      <c r="B103" s="216" t="s">
        <v>531</v>
      </c>
      <c r="C103" s="215">
        <v>948</v>
      </c>
      <c r="D103" s="199">
        <v>10</v>
      </c>
      <c r="E103" s="199">
        <v>1</v>
      </c>
      <c r="F103" s="198" t="s">
        <v>529</v>
      </c>
      <c r="G103" s="197">
        <v>0</v>
      </c>
      <c r="H103" s="242">
        <v>42</v>
      </c>
      <c r="I103" s="242">
        <v>32.130000000000003</v>
      </c>
      <c r="J103" s="246">
        <v>0.76500000000000001</v>
      </c>
      <c r="K103" s="193"/>
    </row>
    <row r="104" spans="1:11" ht="12" customHeight="1" x14ac:dyDescent="0.2">
      <c r="A104" s="193"/>
      <c r="B104" s="216" t="s">
        <v>185</v>
      </c>
      <c r="C104" s="215">
        <v>948</v>
      </c>
      <c r="D104" s="199">
        <v>10</v>
      </c>
      <c r="E104" s="199">
        <v>1</v>
      </c>
      <c r="F104" s="198" t="s">
        <v>529</v>
      </c>
      <c r="G104" s="197" t="s">
        <v>184</v>
      </c>
      <c r="H104" s="242">
        <v>42</v>
      </c>
      <c r="I104" s="242">
        <v>32.130000000000003</v>
      </c>
      <c r="J104" s="246">
        <v>0.76500000000000001</v>
      </c>
      <c r="K104" s="193"/>
    </row>
    <row r="105" spans="1:11" ht="12" customHeight="1" x14ac:dyDescent="0.2">
      <c r="A105" s="193"/>
      <c r="B105" s="216" t="s">
        <v>183</v>
      </c>
      <c r="C105" s="215">
        <v>948</v>
      </c>
      <c r="D105" s="199">
        <v>10</v>
      </c>
      <c r="E105" s="199">
        <v>1</v>
      </c>
      <c r="F105" s="198" t="s">
        <v>529</v>
      </c>
      <c r="G105" s="197" t="s">
        <v>182</v>
      </c>
      <c r="H105" s="242">
        <v>42</v>
      </c>
      <c r="I105" s="242">
        <v>32.130000000000003</v>
      </c>
      <c r="J105" s="246">
        <v>0.76500000000000001</v>
      </c>
      <c r="K105" s="193"/>
    </row>
    <row r="106" spans="1:11" ht="12" customHeight="1" x14ac:dyDescent="0.2">
      <c r="A106" s="193"/>
      <c r="B106" s="216" t="s">
        <v>530</v>
      </c>
      <c r="C106" s="215">
        <v>948</v>
      </c>
      <c r="D106" s="199">
        <v>10</v>
      </c>
      <c r="E106" s="199">
        <v>1</v>
      </c>
      <c r="F106" s="198" t="s">
        <v>529</v>
      </c>
      <c r="G106" s="197" t="s">
        <v>528</v>
      </c>
      <c r="H106" s="242">
        <v>42</v>
      </c>
      <c r="I106" s="242">
        <v>32.130000000000003</v>
      </c>
      <c r="J106" s="246">
        <v>0.76500000000000001</v>
      </c>
      <c r="K106" s="193"/>
    </row>
    <row r="107" spans="1:11" ht="12" customHeight="1" x14ac:dyDescent="0.2">
      <c r="A107" s="193"/>
      <c r="B107" s="216" t="s">
        <v>290</v>
      </c>
      <c r="C107" s="215">
        <v>948</v>
      </c>
      <c r="D107" s="199">
        <v>10</v>
      </c>
      <c r="E107" s="199">
        <v>3</v>
      </c>
      <c r="F107" s="198">
        <v>0</v>
      </c>
      <c r="G107" s="197">
        <v>0</v>
      </c>
      <c r="H107" s="242">
        <v>51502.32</v>
      </c>
      <c r="I107" s="242">
        <v>32993.599999999999</v>
      </c>
      <c r="J107" s="246">
        <v>0.64061999999999997</v>
      </c>
      <c r="K107" s="193"/>
    </row>
    <row r="108" spans="1:11" ht="21.75" customHeight="1" x14ac:dyDescent="0.2">
      <c r="A108" s="193"/>
      <c r="B108" s="216" t="s">
        <v>491</v>
      </c>
      <c r="C108" s="215">
        <v>948</v>
      </c>
      <c r="D108" s="199">
        <v>10</v>
      </c>
      <c r="E108" s="199">
        <v>3</v>
      </c>
      <c r="F108" s="198" t="s">
        <v>490</v>
      </c>
      <c r="G108" s="197">
        <v>0</v>
      </c>
      <c r="H108" s="242">
        <v>9404</v>
      </c>
      <c r="I108" s="242">
        <v>7934.28</v>
      </c>
      <c r="J108" s="246">
        <v>0.84370999999999996</v>
      </c>
      <c r="K108" s="193"/>
    </row>
    <row r="109" spans="1:11" ht="32.25" customHeight="1" x14ac:dyDescent="0.2">
      <c r="A109" s="193"/>
      <c r="B109" s="216" t="s">
        <v>500</v>
      </c>
      <c r="C109" s="215">
        <v>948</v>
      </c>
      <c r="D109" s="199">
        <v>10</v>
      </c>
      <c r="E109" s="199">
        <v>3</v>
      </c>
      <c r="F109" s="198" t="s">
        <v>499</v>
      </c>
      <c r="G109" s="197">
        <v>0</v>
      </c>
      <c r="H109" s="242">
        <v>9404</v>
      </c>
      <c r="I109" s="242">
        <v>7934.28</v>
      </c>
      <c r="J109" s="246">
        <v>0.84370999999999996</v>
      </c>
      <c r="K109" s="193"/>
    </row>
    <row r="110" spans="1:11" ht="21.75" customHeight="1" x14ac:dyDescent="0.2">
      <c r="A110" s="193"/>
      <c r="B110" s="216" t="s">
        <v>527</v>
      </c>
      <c r="C110" s="215">
        <v>948</v>
      </c>
      <c r="D110" s="199">
        <v>10</v>
      </c>
      <c r="E110" s="199">
        <v>3</v>
      </c>
      <c r="F110" s="198" t="s">
        <v>526</v>
      </c>
      <c r="G110" s="197">
        <v>0</v>
      </c>
      <c r="H110" s="242">
        <v>9404</v>
      </c>
      <c r="I110" s="242">
        <v>7934.28</v>
      </c>
      <c r="J110" s="246">
        <v>0.84370999999999996</v>
      </c>
      <c r="K110" s="193"/>
    </row>
    <row r="111" spans="1:11" ht="21.75" customHeight="1" x14ac:dyDescent="0.2">
      <c r="A111" s="193"/>
      <c r="B111" s="216" t="s">
        <v>27</v>
      </c>
      <c r="C111" s="215">
        <v>948</v>
      </c>
      <c r="D111" s="199">
        <v>10</v>
      </c>
      <c r="E111" s="199">
        <v>3</v>
      </c>
      <c r="F111" s="198" t="s">
        <v>526</v>
      </c>
      <c r="G111" s="197" t="s">
        <v>26</v>
      </c>
      <c r="H111" s="242">
        <v>122.3</v>
      </c>
      <c r="I111" s="242">
        <v>116.35</v>
      </c>
      <c r="J111" s="246">
        <v>0.95137000000000005</v>
      </c>
      <c r="K111" s="193"/>
    </row>
    <row r="112" spans="1:11" ht="21.75" customHeight="1" x14ac:dyDescent="0.2">
      <c r="A112" s="193"/>
      <c r="B112" s="216" t="s">
        <v>25</v>
      </c>
      <c r="C112" s="215">
        <v>948</v>
      </c>
      <c r="D112" s="199">
        <v>10</v>
      </c>
      <c r="E112" s="199">
        <v>3</v>
      </c>
      <c r="F112" s="198" t="s">
        <v>526</v>
      </c>
      <c r="G112" s="197" t="s">
        <v>24</v>
      </c>
      <c r="H112" s="242">
        <v>122.3</v>
      </c>
      <c r="I112" s="242">
        <v>116.35</v>
      </c>
      <c r="J112" s="246">
        <v>0.95137000000000005</v>
      </c>
      <c r="K112" s="193"/>
    </row>
    <row r="113" spans="1:11" ht="12" customHeight="1" x14ac:dyDescent="0.2">
      <c r="A113" s="193"/>
      <c r="B113" s="216" t="s">
        <v>23</v>
      </c>
      <c r="C113" s="215">
        <v>948</v>
      </c>
      <c r="D113" s="199">
        <v>10</v>
      </c>
      <c r="E113" s="199">
        <v>3</v>
      </c>
      <c r="F113" s="198" t="s">
        <v>526</v>
      </c>
      <c r="G113" s="197" t="s">
        <v>22</v>
      </c>
      <c r="H113" s="242">
        <v>122.3</v>
      </c>
      <c r="I113" s="242">
        <v>116.35</v>
      </c>
      <c r="J113" s="246">
        <v>0.95137000000000005</v>
      </c>
      <c r="K113" s="193"/>
    </row>
    <row r="114" spans="1:11" ht="12" customHeight="1" x14ac:dyDescent="0.2">
      <c r="A114" s="193"/>
      <c r="B114" s="216" t="s">
        <v>185</v>
      </c>
      <c r="C114" s="215">
        <v>948</v>
      </c>
      <c r="D114" s="199">
        <v>10</v>
      </c>
      <c r="E114" s="199">
        <v>3</v>
      </c>
      <c r="F114" s="198" t="s">
        <v>526</v>
      </c>
      <c r="G114" s="197" t="s">
        <v>184</v>
      </c>
      <c r="H114" s="242">
        <v>9281.7000000000007</v>
      </c>
      <c r="I114" s="242">
        <v>7817.93</v>
      </c>
      <c r="J114" s="246">
        <v>0.84228999999999998</v>
      </c>
      <c r="K114" s="193"/>
    </row>
    <row r="115" spans="1:11" ht="21.75" customHeight="1" x14ac:dyDescent="0.2">
      <c r="A115" s="193"/>
      <c r="B115" s="216" t="s">
        <v>286</v>
      </c>
      <c r="C115" s="215">
        <v>948</v>
      </c>
      <c r="D115" s="199">
        <v>10</v>
      </c>
      <c r="E115" s="199">
        <v>3</v>
      </c>
      <c r="F115" s="198" t="s">
        <v>526</v>
      </c>
      <c r="G115" s="197" t="s">
        <v>285</v>
      </c>
      <c r="H115" s="242">
        <v>9281.7000000000007</v>
      </c>
      <c r="I115" s="242">
        <v>7817.93</v>
      </c>
      <c r="J115" s="246">
        <v>0.84228999999999998</v>
      </c>
      <c r="K115" s="193"/>
    </row>
    <row r="116" spans="1:11" ht="21.75" customHeight="1" x14ac:dyDescent="0.2">
      <c r="A116" s="193"/>
      <c r="B116" s="216" t="s">
        <v>476</v>
      </c>
      <c r="C116" s="215">
        <v>948</v>
      </c>
      <c r="D116" s="199">
        <v>10</v>
      </c>
      <c r="E116" s="199">
        <v>3</v>
      </c>
      <c r="F116" s="198" t="s">
        <v>526</v>
      </c>
      <c r="G116" s="197" t="s">
        <v>474</v>
      </c>
      <c r="H116" s="242">
        <v>9281.7000000000007</v>
      </c>
      <c r="I116" s="242">
        <v>7817.93</v>
      </c>
      <c r="J116" s="246">
        <v>0.84228999999999998</v>
      </c>
      <c r="K116" s="193"/>
    </row>
    <row r="117" spans="1:11" ht="21.75" customHeight="1" x14ac:dyDescent="0.2">
      <c r="A117" s="193"/>
      <c r="B117" s="216" t="s">
        <v>491</v>
      </c>
      <c r="C117" s="215">
        <v>948</v>
      </c>
      <c r="D117" s="199">
        <v>10</v>
      </c>
      <c r="E117" s="199">
        <v>3</v>
      </c>
      <c r="F117" s="198" t="s">
        <v>490</v>
      </c>
      <c r="G117" s="197">
        <v>0</v>
      </c>
      <c r="H117" s="242">
        <v>42088.32</v>
      </c>
      <c r="I117" s="242">
        <v>25050.86</v>
      </c>
      <c r="J117" s="246">
        <v>0.59519999999999995</v>
      </c>
      <c r="K117" s="193"/>
    </row>
    <row r="118" spans="1:11" ht="32.25" customHeight="1" x14ac:dyDescent="0.2">
      <c r="A118" s="193"/>
      <c r="B118" s="216" t="s">
        <v>500</v>
      </c>
      <c r="C118" s="215">
        <v>948</v>
      </c>
      <c r="D118" s="199">
        <v>10</v>
      </c>
      <c r="E118" s="199">
        <v>3</v>
      </c>
      <c r="F118" s="198" t="s">
        <v>499</v>
      </c>
      <c r="G118" s="197">
        <v>0</v>
      </c>
      <c r="H118" s="242">
        <v>42088.32</v>
      </c>
      <c r="I118" s="242">
        <v>25050.86</v>
      </c>
      <c r="J118" s="246">
        <v>0.59519999999999995</v>
      </c>
      <c r="K118" s="193"/>
    </row>
    <row r="119" spans="1:11" ht="21.75" customHeight="1" x14ac:dyDescent="0.2">
      <c r="A119" s="193"/>
      <c r="B119" s="216" t="s">
        <v>525</v>
      </c>
      <c r="C119" s="215">
        <v>948</v>
      </c>
      <c r="D119" s="199">
        <v>10</v>
      </c>
      <c r="E119" s="199">
        <v>3</v>
      </c>
      <c r="F119" s="198" t="s">
        <v>524</v>
      </c>
      <c r="G119" s="197">
        <v>0</v>
      </c>
      <c r="H119" s="242">
        <v>32891.42</v>
      </c>
      <c r="I119" s="242">
        <v>20800.95</v>
      </c>
      <c r="J119" s="246">
        <v>0.63241000000000003</v>
      </c>
      <c r="K119" s="193"/>
    </row>
    <row r="120" spans="1:11" ht="21.75" customHeight="1" x14ac:dyDescent="0.2">
      <c r="A120" s="193"/>
      <c r="B120" s="216" t="s">
        <v>27</v>
      </c>
      <c r="C120" s="215">
        <v>948</v>
      </c>
      <c r="D120" s="199">
        <v>10</v>
      </c>
      <c r="E120" s="199">
        <v>3</v>
      </c>
      <c r="F120" s="198" t="s">
        <v>524</v>
      </c>
      <c r="G120" s="197" t="s">
        <v>26</v>
      </c>
      <c r="H120" s="242">
        <v>460.5</v>
      </c>
      <c r="I120" s="242">
        <v>271.14</v>
      </c>
      <c r="J120" s="246">
        <v>0.58879999999999999</v>
      </c>
      <c r="K120" s="193"/>
    </row>
    <row r="121" spans="1:11" ht="21.75" customHeight="1" x14ac:dyDescent="0.2">
      <c r="A121" s="193"/>
      <c r="B121" s="216" t="s">
        <v>25</v>
      </c>
      <c r="C121" s="215">
        <v>948</v>
      </c>
      <c r="D121" s="199">
        <v>10</v>
      </c>
      <c r="E121" s="199">
        <v>3</v>
      </c>
      <c r="F121" s="198" t="s">
        <v>524</v>
      </c>
      <c r="G121" s="197" t="s">
        <v>24</v>
      </c>
      <c r="H121" s="242">
        <v>460.5</v>
      </c>
      <c r="I121" s="242">
        <v>271.14</v>
      </c>
      <c r="J121" s="246">
        <v>0.58879999999999999</v>
      </c>
      <c r="K121" s="193"/>
    </row>
    <row r="122" spans="1:11" ht="12" customHeight="1" x14ac:dyDescent="0.2">
      <c r="A122" s="193"/>
      <c r="B122" s="216" t="s">
        <v>23</v>
      </c>
      <c r="C122" s="215">
        <v>948</v>
      </c>
      <c r="D122" s="199">
        <v>10</v>
      </c>
      <c r="E122" s="199">
        <v>3</v>
      </c>
      <c r="F122" s="198" t="s">
        <v>524</v>
      </c>
      <c r="G122" s="197" t="s">
        <v>22</v>
      </c>
      <c r="H122" s="242">
        <v>460.5</v>
      </c>
      <c r="I122" s="242">
        <v>271.14</v>
      </c>
      <c r="J122" s="246">
        <v>0.58879999999999999</v>
      </c>
      <c r="K122" s="193"/>
    </row>
    <row r="123" spans="1:11" ht="12" customHeight="1" x14ac:dyDescent="0.2">
      <c r="A123" s="193"/>
      <c r="B123" s="216" t="s">
        <v>185</v>
      </c>
      <c r="C123" s="215">
        <v>948</v>
      </c>
      <c r="D123" s="199">
        <v>10</v>
      </c>
      <c r="E123" s="199">
        <v>3</v>
      </c>
      <c r="F123" s="198" t="s">
        <v>524</v>
      </c>
      <c r="G123" s="197" t="s">
        <v>184</v>
      </c>
      <c r="H123" s="242">
        <v>32430.92</v>
      </c>
      <c r="I123" s="242">
        <v>20529.810000000001</v>
      </c>
      <c r="J123" s="246">
        <v>0.63302999999999998</v>
      </c>
      <c r="K123" s="193"/>
    </row>
    <row r="124" spans="1:11" ht="21.75" customHeight="1" x14ac:dyDescent="0.2">
      <c r="A124" s="193"/>
      <c r="B124" s="216" t="s">
        <v>286</v>
      </c>
      <c r="C124" s="215">
        <v>948</v>
      </c>
      <c r="D124" s="199">
        <v>10</v>
      </c>
      <c r="E124" s="199">
        <v>3</v>
      </c>
      <c r="F124" s="198" t="s">
        <v>524</v>
      </c>
      <c r="G124" s="197" t="s">
        <v>285</v>
      </c>
      <c r="H124" s="242">
        <v>32430.92</v>
      </c>
      <c r="I124" s="242">
        <v>20529.810000000001</v>
      </c>
      <c r="J124" s="246">
        <v>0.63302999999999998</v>
      </c>
      <c r="K124" s="193"/>
    </row>
    <row r="125" spans="1:11" ht="21.75" customHeight="1" x14ac:dyDescent="0.2">
      <c r="A125" s="193"/>
      <c r="B125" s="216" t="s">
        <v>476</v>
      </c>
      <c r="C125" s="215">
        <v>948</v>
      </c>
      <c r="D125" s="199">
        <v>10</v>
      </c>
      <c r="E125" s="199">
        <v>3</v>
      </c>
      <c r="F125" s="198" t="s">
        <v>524</v>
      </c>
      <c r="G125" s="197" t="s">
        <v>474</v>
      </c>
      <c r="H125" s="242">
        <v>32430.92</v>
      </c>
      <c r="I125" s="242">
        <v>20529.810000000001</v>
      </c>
      <c r="J125" s="246">
        <v>0.63302999999999998</v>
      </c>
      <c r="K125" s="193"/>
    </row>
    <row r="126" spans="1:11" ht="21.75" customHeight="1" x14ac:dyDescent="0.2">
      <c r="A126" s="193"/>
      <c r="B126" s="216" t="s">
        <v>523</v>
      </c>
      <c r="C126" s="215">
        <v>948</v>
      </c>
      <c r="D126" s="199">
        <v>10</v>
      </c>
      <c r="E126" s="199">
        <v>3</v>
      </c>
      <c r="F126" s="198" t="s">
        <v>522</v>
      </c>
      <c r="G126" s="197">
        <v>0</v>
      </c>
      <c r="H126" s="242">
        <v>8135.4</v>
      </c>
      <c r="I126" s="242">
        <v>3822.37</v>
      </c>
      <c r="J126" s="246">
        <v>0.46983999999999998</v>
      </c>
      <c r="K126" s="193"/>
    </row>
    <row r="127" spans="1:11" ht="21.75" customHeight="1" x14ac:dyDescent="0.2">
      <c r="A127" s="193"/>
      <c r="B127" s="216" t="s">
        <v>27</v>
      </c>
      <c r="C127" s="215">
        <v>948</v>
      </c>
      <c r="D127" s="199">
        <v>10</v>
      </c>
      <c r="E127" s="199">
        <v>3</v>
      </c>
      <c r="F127" s="198" t="s">
        <v>522</v>
      </c>
      <c r="G127" s="197" t="s">
        <v>26</v>
      </c>
      <c r="H127" s="242">
        <v>130.19999999999999</v>
      </c>
      <c r="I127" s="242">
        <v>58.64</v>
      </c>
      <c r="J127" s="246">
        <v>0.45038</v>
      </c>
      <c r="K127" s="193"/>
    </row>
    <row r="128" spans="1:11" ht="21.75" customHeight="1" x14ac:dyDescent="0.2">
      <c r="A128" s="193"/>
      <c r="B128" s="216" t="s">
        <v>25</v>
      </c>
      <c r="C128" s="215">
        <v>948</v>
      </c>
      <c r="D128" s="199">
        <v>10</v>
      </c>
      <c r="E128" s="199">
        <v>3</v>
      </c>
      <c r="F128" s="198" t="s">
        <v>522</v>
      </c>
      <c r="G128" s="197" t="s">
        <v>24</v>
      </c>
      <c r="H128" s="242">
        <v>130.19999999999999</v>
      </c>
      <c r="I128" s="242">
        <v>58.64</v>
      </c>
      <c r="J128" s="246">
        <v>0.45038</v>
      </c>
      <c r="K128" s="193"/>
    </row>
    <row r="129" spans="1:11" ht="12" customHeight="1" x14ac:dyDescent="0.2">
      <c r="A129" s="193"/>
      <c r="B129" s="216" t="s">
        <v>23</v>
      </c>
      <c r="C129" s="215">
        <v>948</v>
      </c>
      <c r="D129" s="199">
        <v>10</v>
      </c>
      <c r="E129" s="199">
        <v>3</v>
      </c>
      <c r="F129" s="198" t="s">
        <v>522</v>
      </c>
      <c r="G129" s="197" t="s">
        <v>22</v>
      </c>
      <c r="H129" s="242">
        <v>130.19999999999999</v>
      </c>
      <c r="I129" s="242">
        <v>58.64</v>
      </c>
      <c r="J129" s="246">
        <v>0.45038</v>
      </c>
      <c r="K129" s="193"/>
    </row>
    <row r="130" spans="1:11" ht="12" customHeight="1" x14ac:dyDescent="0.2">
      <c r="A130" s="193"/>
      <c r="B130" s="216" t="s">
        <v>185</v>
      </c>
      <c r="C130" s="215">
        <v>948</v>
      </c>
      <c r="D130" s="199">
        <v>10</v>
      </c>
      <c r="E130" s="199">
        <v>3</v>
      </c>
      <c r="F130" s="198" t="s">
        <v>522</v>
      </c>
      <c r="G130" s="197" t="s">
        <v>184</v>
      </c>
      <c r="H130" s="242">
        <v>8005.2</v>
      </c>
      <c r="I130" s="242">
        <v>3763.73</v>
      </c>
      <c r="J130" s="246">
        <v>0.47016000000000002</v>
      </c>
      <c r="K130" s="193"/>
    </row>
    <row r="131" spans="1:11" ht="12" customHeight="1" x14ac:dyDescent="0.2">
      <c r="A131" s="193"/>
      <c r="B131" s="216" t="s">
        <v>183</v>
      </c>
      <c r="C131" s="215">
        <v>948</v>
      </c>
      <c r="D131" s="199">
        <v>10</v>
      </c>
      <c r="E131" s="199">
        <v>3</v>
      </c>
      <c r="F131" s="198" t="s">
        <v>522</v>
      </c>
      <c r="G131" s="197" t="s">
        <v>182</v>
      </c>
      <c r="H131" s="242">
        <v>8005.2</v>
      </c>
      <c r="I131" s="242">
        <v>3763.73</v>
      </c>
      <c r="J131" s="246">
        <v>0.47016000000000002</v>
      </c>
      <c r="K131" s="193"/>
    </row>
    <row r="132" spans="1:11" ht="21.75" customHeight="1" x14ac:dyDescent="0.2">
      <c r="A132" s="193"/>
      <c r="B132" s="216" t="s">
        <v>181</v>
      </c>
      <c r="C132" s="215">
        <v>948</v>
      </c>
      <c r="D132" s="199">
        <v>10</v>
      </c>
      <c r="E132" s="199">
        <v>3</v>
      </c>
      <c r="F132" s="198" t="s">
        <v>522</v>
      </c>
      <c r="G132" s="197" t="s">
        <v>179</v>
      </c>
      <c r="H132" s="242">
        <v>8005.2</v>
      </c>
      <c r="I132" s="242">
        <v>3763.73</v>
      </c>
      <c r="J132" s="246">
        <v>0.47016000000000002</v>
      </c>
      <c r="K132" s="193"/>
    </row>
    <row r="133" spans="1:11" ht="32.25" customHeight="1" x14ac:dyDescent="0.2">
      <c r="A133" s="193"/>
      <c r="B133" s="216" t="s">
        <v>521</v>
      </c>
      <c r="C133" s="215">
        <v>948</v>
      </c>
      <c r="D133" s="199">
        <v>10</v>
      </c>
      <c r="E133" s="199">
        <v>3</v>
      </c>
      <c r="F133" s="198" t="s">
        <v>520</v>
      </c>
      <c r="G133" s="197">
        <v>0</v>
      </c>
      <c r="H133" s="242">
        <v>49.9</v>
      </c>
      <c r="I133" s="242">
        <v>18.440000000000001</v>
      </c>
      <c r="J133" s="246">
        <v>0.36952000000000002</v>
      </c>
      <c r="K133" s="193"/>
    </row>
    <row r="134" spans="1:11" ht="21.75" customHeight="1" x14ac:dyDescent="0.2">
      <c r="A134" s="193"/>
      <c r="B134" s="216" t="s">
        <v>27</v>
      </c>
      <c r="C134" s="215">
        <v>948</v>
      </c>
      <c r="D134" s="199">
        <v>10</v>
      </c>
      <c r="E134" s="199">
        <v>3</v>
      </c>
      <c r="F134" s="198" t="s">
        <v>520</v>
      </c>
      <c r="G134" s="197" t="s">
        <v>26</v>
      </c>
      <c r="H134" s="242">
        <v>0.5</v>
      </c>
      <c r="I134" s="242">
        <v>0.19</v>
      </c>
      <c r="J134" s="246">
        <v>0.372</v>
      </c>
      <c r="K134" s="193"/>
    </row>
    <row r="135" spans="1:11" ht="21.75" customHeight="1" x14ac:dyDescent="0.2">
      <c r="A135" s="193"/>
      <c r="B135" s="216" t="s">
        <v>25</v>
      </c>
      <c r="C135" s="215">
        <v>948</v>
      </c>
      <c r="D135" s="199">
        <v>10</v>
      </c>
      <c r="E135" s="199">
        <v>3</v>
      </c>
      <c r="F135" s="198" t="s">
        <v>520</v>
      </c>
      <c r="G135" s="197" t="s">
        <v>24</v>
      </c>
      <c r="H135" s="242">
        <v>0.5</v>
      </c>
      <c r="I135" s="242">
        <v>0.19</v>
      </c>
      <c r="J135" s="246">
        <v>0.372</v>
      </c>
      <c r="K135" s="193"/>
    </row>
    <row r="136" spans="1:11" ht="12" customHeight="1" x14ac:dyDescent="0.2">
      <c r="A136" s="193"/>
      <c r="B136" s="216" t="s">
        <v>23</v>
      </c>
      <c r="C136" s="215">
        <v>948</v>
      </c>
      <c r="D136" s="199">
        <v>10</v>
      </c>
      <c r="E136" s="199">
        <v>3</v>
      </c>
      <c r="F136" s="198" t="s">
        <v>520</v>
      </c>
      <c r="G136" s="197" t="s">
        <v>22</v>
      </c>
      <c r="H136" s="242">
        <v>0.5</v>
      </c>
      <c r="I136" s="242">
        <v>0.19</v>
      </c>
      <c r="J136" s="246">
        <v>0.372</v>
      </c>
      <c r="K136" s="193"/>
    </row>
    <row r="137" spans="1:11" ht="12" customHeight="1" x14ac:dyDescent="0.2">
      <c r="A137" s="193"/>
      <c r="B137" s="216" t="s">
        <v>185</v>
      </c>
      <c r="C137" s="215">
        <v>948</v>
      </c>
      <c r="D137" s="199">
        <v>10</v>
      </c>
      <c r="E137" s="199">
        <v>3</v>
      </c>
      <c r="F137" s="198" t="s">
        <v>520</v>
      </c>
      <c r="G137" s="197" t="s">
        <v>184</v>
      </c>
      <c r="H137" s="242">
        <v>49.4</v>
      </c>
      <c r="I137" s="242">
        <v>18.25</v>
      </c>
      <c r="J137" s="246">
        <v>0.36948999999999999</v>
      </c>
      <c r="K137" s="193"/>
    </row>
    <row r="138" spans="1:11" ht="12" customHeight="1" x14ac:dyDescent="0.2">
      <c r="A138" s="193"/>
      <c r="B138" s="216" t="s">
        <v>183</v>
      </c>
      <c r="C138" s="215">
        <v>948</v>
      </c>
      <c r="D138" s="199">
        <v>10</v>
      </c>
      <c r="E138" s="199">
        <v>3</v>
      </c>
      <c r="F138" s="198" t="s">
        <v>520</v>
      </c>
      <c r="G138" s="197" t="s">
        <v>182</v>
      </c>
      <c r="H138" s="242">
        <v>49.4</v>
      </c>
      <c r="I138" s="242">
        <v>18.25</v>
      </c>
      <c r="J138" s="246">
        <v>0.36948999999999999</v>
      </c>
      <c r="K138" s="193"/>
    </row>
    <row r="139" spans="1:11" ht="21.75" customHeight="1" x14ac:dyDescent="0.2">
      <c r="A139" s="193"/>
      <c r="B139" s="216" t="s">
        <v>181</v>
      </c>
      <c r="C139" s="215">
        <v>948</v>
      </c>
      <c r="D139" s="199">
        <v>10</v>
      </c>
      <c r="E139" s="199">
        <v>3</v>
      </c>
      <c r="F139" s="198" t="s">
        <v>520</v>
      </c>
      <c r="G139" s="197" t="s">
        <v>179</v>
      </c>
      <c r="H139" s="242">
        <v>49.4</v>
      </c>
      <c r="I139" s="242">
        <v>18.25</v>
      </c>
      <c r="J139" s="246">
        <v>0.36948999999999999</v>
      </c>
      <c r="K139" s="193"/>
    </row>
    <row r="140" spans="1:11" ht="21.75" customHeight="1" x14ac:dyDescent="0.2">
      <c r="A140" s="193"/>
      <c r="B140" s="216" t="s">
        <v>519</v>
      </c>
      <c r="C140" s="215">
        <v>948</v>
      </c>
      <c r="D140" s="199">
        <v>10</v>
      </c>
      <c r="E140" s="199">
        <v>3</v>
      </c>
      <c r="F140" s="198" t="s">
        <v>518</v>
      </c>
      <c r="G140" s="197">
        <v>0</v>
      </c>
      <c r="H140" s="242">
        <v>246.5</v>
      </c>
      <c r="I140" s="242">
        <v>0</v>
      </c>
      <c r="J140" s="246">
        <v>0</v>
      </c>
      <c r="K140" s="193"/>
    </row>
    <row r="141" spans="1:11" ht="12" customHeight="1" x14ac:dyDescent="0.2">
      <c r="A141" s="193"/>
      <c r="B141" s="216" t="s">
        <v>185</v>
      </c>
      <c r="C141" s="215">
        <v>948</v>
      </c>
      <c r="D141" s="199">
        <v>10</v>
      </c>
      <c r="E141" s="199">
        <v>3</v>
      </c>
      <c r="F141" s="198" t="s">
        <v>518</v>
      </c>
      <c r="G141" s="197" t="s">
        <v>184</v>
      </c>
      <c r="H141" s="242">
        <v>246.5</v>
      </c>
      <c r="I141" s="242">
        <v>0</v>
      </c>
      <c r="J141" s="246">
        <v>0</v>
      </c>
      <c r="K141" s="193"/>
    </row>
    <row r="142" spans="1:11" ht="12" customHeight="1" x14ac:dyDescent="0.2">
      <c r="A142" s="193"/>
      <c r="B142" s="216" t="s">
        <v>183</v>
      </c>
      <c r="C142" s="215">
        <v>948</v>
      </c>
      <c r="D142" s="199">
        <v>10</v>
      </c>
      <c r="E142" s="199">
        <v>3</v>
      </c>
      <c r="F142" s="198" t="s">
        <v>518</v>
      </c>
      <c r="G142" s="197" t="s">
        <v>182</v>
      </c>
      <c r="H142" s="242">
        <v>246.5</v>
      </c>
      <c r="I142" s="242">
        <v>0</v>
      </c>
      <c r="J142" s="246">
        <v>0</v>
      </c>
      <c r="K142" s="193"/>
    </row>
    <row r="143" spans="1:11" ht="21.75" customHeight="1" x14ac:dyDescent="0.2">
      <c r="A143" s="193"/>
      <c r="B143" s="216" t="s">
        <v>181</v>
      </c>
      <c r="C143" s="215">
        <v>948</v>
      </c>
      <c r="D143" s="199">
        <v>10</v>
      </c>
      <c r="E143" s="199">
        <v>3</v>
      </c>
      <c r="F143" s="198" t="s">
        <v>518</v>
      </c>
      <c r="G143" s="197" t="s">
        <v>179</v>
      </c>
      <c r="H143" s="242">
        <v>246.5</v>
      </c>
      <c r="I143" s="242">
        <v>0</v>
      </c>
      <c r="J143" s="246">
        <v>0</v>
      </c>
      <c r="K143" s="193"/>
    </row>
    <row r="144" spans="1:11" ht="21.75" customHeight="1" x14ac:dyDescent="0.2">
      <c r="A144" s="193"/>
      <c r="B144" s="216" t="s">
        <v>517</v>
      </c>
      <c r="C144" s="215">
        <v>948</v>
      </c>
      <c r="D144" s="199">
        <v>10</v>
      </c>
      <c r="E144" s="199">
        <v>3</v>
      </c>
      <c r="F144" s="198" t="s">
        <v>516</v>
      </c>
      <c r="G144" s="197">
        <v>0</v>
      </c>
      <c r="H144" s="242">
        <v>448.1</v>
      </c>
      <c r="I144" s="242">
        <v>220.1</v>
      </c>
      <c r="J144" s="246">
        <v>0.49118000000000001</v>
      </c>
      <c r="K144" s="193"/>
    </row>
    <row r="145" spans="1:11" ht="12" customHeight="1" x14ac:dyDescent="0.2">
      <c r="A145" s="193"/>
      <c r="B145" s="216" t="s">
        <v>185</v>
      </c>
      <c r="C145" s="215">
        <v>948</v>
      </c>
      <c r="D145" s="199">
        <v>10</v>
      </c>
      <c r="E145" s="199">
        <v>3</v>
      </c>
      <c r="F145" s="198" t="s">
        <v>516</v>
      </c>
      <c r="G145" s="197" t="s">
        <v>184</v>
      </c>
      <c r="H145" s="242">
        <v>448.1</v>
      </c>
      <c r="I145" s="242">
        <v>220.1</v>
      </c>
      <c r="J145" s="246">
        <v>0.49118000000000001</v>
      </c>
      <c r="K145" s="193"/>
    </row>
    <row r="146" spans="1:11" ht="12" customHeight="1" x14ac:dyDescent="0.2">
      <c r="A146" s="193"/>
      <c r="B146" s="216" t="s">
        <v>183</v>
      </c>
      <c r="C146" s="215">
        <v>948</v>
      </c>
      <c r="D146" s="199">
        <v>10</v>
      </c>
      <c r="E146" s="199">
        <v>3</v>
      </c>
      <c r="F146" s="198" t="s">
        <v>516</v>
      </c>
      <c r="G146" s="197" t="s">
        <v>182</v>
      </c>
      <c r="H146" s="242">
        <v>448.1</v>
      </c>
      <c r="I146" s="242">
        <v>220.1</v>
      </c>
      <c r="J146" s="246">
        <v>0.49118000000000001</v>
      </c>
      <c r="K146" s="193"/>
    </row>
    <row r="147" spans="1:11" ht="21.75" customHeight="1" x14ac:dyDescent="0.2">
      <c r="A147" s="193"/>
      <c r="B147" s="216" t="s">
        <v>181</v>
      </c>
      <c r="C147" s="215">
        <v>948</v>
      </c>
      <c r="D147" s="199">
        <v>10</v>
      </c>
      <c r="E147" s="199">
        <v>3</v>
      </c>
      <c r="F147" s="198" t="s">
        <v>516</v>
      </c>
      <c r="G147" s="197" t="s">
        <v>179</v>
      </c>
      <c r="H147" s="242">
        <v>448.1</v>
      </c>
      <c r="I147" s="242">
        <v>220.1</v>
      </c>
      <c r="J147" s="246">
        <v>0.49118000000000001</v>
      </c>
      <c r="K147" s="193"/>
    </row>
    <row r="148" spans="1:11" ht="12" customHeight="1" x14ac:dyDescent="0.2">
      <c r="A148" s="193"/>
      <c r="B148" s="216" t="s">
        <v>515</v>
      </c>
      <c r="C148" s="215">
        <v>948</v>
      </c>
      <c r="D148" s="199">
        <v>10</v>
      </c>
      <c r="E148" s="199">
        <v>3</v>
      </c>
      <c r="F148" s="198" t="s">
        <v>514</v>
      </c>
      <c r="G148" s="197">
        <v>0</v>
      </c>
      <c r="H148" s="242">
        <v>317</v>
      </c>
      <c r="I148" s="242">
        <v>189</v>
      </c>
      <c r="J148" s="246">
        <v>0.59621000000000002</v>
      </c>
      <c r="K148" s="193"/>
    </row>
    <row r="149" spans="1:11" ht="12" customHeight="1" x14ac:dyDescent="0.2">
      <c r="A149" s="193"/>
      <c r="B149" s="216" t="s">
        <v>185</v>
      </c>
      <c r="C149" s="215">
        <v>948</v>
      </c>
      <c r="D149" s="199">
        <v>10</v>
      </c>
      <c r="E149" s="199">
        <v>3</v>
      </c>
      <c r="F149" s="198" t="s">
        <v>514</v>
      </c>
      <c r="G149" s="197" t="s">
        <v>184</v>
      </c>
      <c r="H149" s="242">
        <v>317</v>
      </c>
      <c r="I149" s="242">
        <v>189</v>
      </c>
      <c r="J149" s="246">
        <v>0.59621000000000002</v>
      </c>
      <c r="K149" s="193"/>
    </row>
    <row r="150" spans="1:11" ht="21.75" customHeight="1" x14ac:dyDescent="0.2">
      <c r="A150" s="193"/>
      <c r="B150" s="216" t="s">
        <v>286</v>
      </c>
      <c r="C150" s="215">
        <v>948</v>
      </c>
      <c r="D150" s="199">
        <v>10</v>
      </c>
      <c r="E150" s="199">
        <v>3</v>
      </c>
      <c r="F150" s="198" t="s">
        <v>514</v>
      </c>
      <c r="G150" s="197" t="s">
        <v>285</v>
      </c>
      <c r="H150" s="242">
        <v>317</v>
      </c>
      <c r="I150" s="242">
        <v>189</v>
      </c>
      <c r="J150" s="246">
        <v>0.59621000000000002</v>
      </c>
      <c r="K150" s="193"/>
    </row>
    <row r="151" spans="1:11" ht="21.75" customHeight="1" x14ac:dyDescent="0.2">
      <c r="A151" s="193"/>
      <c r="B151" s="216" t="s">
        <v>476</v>
      </c>
      <c r="C151" s="215">
        <v>948</v>
      </c>
      <c r="D151" s="199">
        <v>10</v>
      </c>
      <c r="E151" s="199">
        <v>3</v>
      </c>
      <c r="F151" s="198" t="s">
        <v>514</v>
      </c>
      <c r="G151" s="197" t="s">
        <v>474</v>
      </c>
      <c r="H151" s="242">
        <v>317</v>
      </c>
      <c r="I151" s="242">
        <v>189</v>
      </c>
      <c r="J151" s="246">
        <v>0.59621000000000002</v>
      </c>
      <c r="K151" s="193"/>
    </row>
    <row r="152" spans="1:11" ht="21.75" customHeight="1" x14ac:dyDescent="0.2">
      <c r="A152" s="193"/>
      <c r="B152" s="216" t="s">
        <v>491</v>
      </c>
      <c r="C152" s="215">
        <v>948</v>
      </c>
      <c r="D152" s="199">
        <v>10</v>
      </c>
      <c r="E152" s="199">
        <v>3</v>
      </c>
      <c r="F152" s="198" t="s">
        <v>490</v>
      </c>
      <c r="G152" s="197">
        <v>0</v>
      </c>
      <c r="H152" s="242">
        <v>10</v>
      </c>
      <c r="I152" s="242">
        <v>8.4600000000000009</v>
      </c>
      <c r="J152" s="246">
        <v>0.84557000000000004</v>
      </c>
      <c r="K152" s="193"/>
    </row>
    <row r="153" spans="1:11" ht="32.25" customHeight="1" x14ac:dyDescent="0.2">
      <c r="A153" s="193"/>
      <c r="B153" s="216" t="s">
        <v>500</v>
      </c>
      <c r="C153" s="215">
        <v>948</v>
      </c>
      <c r="D153" s="199">
        <v>10</v>
      </c>
      <c r="E153" s="199">
        <v>3</v>
      </c>
      <c r="F153" s="198" t="s">
        <v>499</v>
      </c>
      <c r="G153" s="197">
        <v>0</v>
      </c>
      <c r="H153" s="242">
        <v>10</v>
      </c>
      <c r="I153" s="242">
        <v>8.4600000000000009</v>
      </c>
      <c r="J153" s="246">
        <v>0.84557000000000004</v>
      </c>
      <c r="K153" s="193"/>
    </row>
    <row r="154" spans="1:11" ht="32.25" customHeight="1" x14ac:dyDescent="0.2">
      <c r="A154" s="193"/>
      <c r="B154" s="216" t="s">
        <v>513</v>
      </c>
      <c r="C154" s="215">
        <v>948</v>
      </c>
      <c r="D154" s="199">
        <v>10</v>
      </c>
      <c r="E154" s="199">
        <v>3</v>
      </c>
      <c r="F154" s="198" t="s">
        <v>512</v>
      </c>
      <c r="G154" s="197">
        <v>0</v>
      </c>
      <c r="H154" s="242">
        <v>10</v>
      </c>
      <c r="I154" s="242">
        <v>8.4600000000000009</v>
      </c>
      <c r="J154" s="246">
        <v>0.84557000000000004</v>
      </c>
      <c r="K154" s="193"/>
    </row>
    <row r="155" spans="1:11" ht="12" customHeight="1" x14ac:dyDescent="0.2">
      <c r="A155" s="193"/>
      <c r="B155" s="216" t="s">
        <v>185</v>
      </c>
      <c r="C155" s="215">
        <v>948</v>
      </c>
      <c r="D155" s="199">
        <v>10</v>
      </c>
      <c r="E155" s="199">
        <v>3</v>
      </c>
      <c r="F155" s="198" t="s">
        <v>512</v>
      </c>
      <c r="G155" s="197" t="s">
        <v>184</v>
      </c>
      <c r="H155" s="242">
        <v>10</v>
      </c>
      <c r="I155" s="242">
        <v>8.4600000000000009</v>
      </c>
      <c r="J155" s="246">
        <v>0.84557000000000004</v>
      </c>
      <c r="K155" s="193"/>
    </row>
    <row r="156" spans="1:11" ht="12" customHeight="1" x14ac:dyDescent="0.2">
      <c r="A156" s="193"/>
      <c r="B156" s="216" t="s">
        <v>183</v>
      </c>
      <c r="C156" s="215">
        <v>948</v>
      </c>
      <c r="D156" s="199">
        <v>10</v>
      </c>
      <c r="E156" s="199">
        <v>3</v>
      </c>
      <c r="F156" s="198" t="s">
        <v>512</v>
      </c>
      <c r="G156" s="197" t="s">
        <v>182</v>
      </c>
      <c r="H156" s="242">
        <v>10</v>
      </c>
      <c r="I156" s="242">
        <v>8.4600000000000009</v>
      </c>
      <c r="J156" s="246">
        <v>0.84557000000000004</v>
      </c>
      <c r="K156" s="193"/>
    </row>
    <row r="157" spans="1:11" ht="21.75" customHeight="1" x14ac:dyDescent="0.2">
      <c r="A157" s="193"/>
      <c r="B157" s="216" t="s">
        <v>181</v>
      </c>
      <c r="C157" s="215">
        <v>948</v>
      </c>
      <c r="D157" s="199">
        <v>10</v>
      </c>
      <c r="E157" s="199">
        <v>3</v>
      </c>
      <c r="F157" s="198" t="s">
        <v>512</v>
      </c>
      <c r="G157" s="197" t="s">
        <v>179</v>
      </c>
      <c r="H157" s="242">
        <v>10</v>
      </c>
      <c r="I157" s="242">
        <v>8.4600000000000009</v>
      </c>
      <c r="J157" s="246">
        <v>0.84557000000000004</v>
      </c>
      <c r="K157" s="193"/>
    </row>
    <row r="158" spans="1:11" ht="12" customHeight="1" x14ac:dyDescent="0.2">
      <c r="A158" s="193"/>
      <c r="B158" s="216" t="s">
        <v>191</v>
      </c>
      <c r="C158" s="215">
        <v>948</v>
      </c>
      <c r="D158" s="199">
        <v>10</v>
      </c>
      <c r="E158" s="199">
        <v>4</v>
      </c>
      <c r="F158" s="198">
        <v>0</v>
      </c>
      <c r="G158" s="197">
        <v>0</v>
      </c>
      <c r="H158" s="242">
        <v>334703.245</v>
      </c>
      <c r="I158" s="242">
        <v>156437.48000000001</v>
      </c>
      <c r="J158" s="246">
        <v>0.46739000000000003</v>
      </c>
      <c r="K158" s="193"/>
    </row>
    <row r="159" spans="1:11" ht="21.75" customHeight="1" x14ac:dyDescent="0.2">
      <c r="A159" s="193"/>
      <c r="B159" s="216" t="s">
        <v>491</v>
      </c>
      <c r="C159" s="215">
        <v>948</v>
      </c>
      <c r="D159" s="199">
        <v>10</v>
      </c>
      <c r="E159" s="199">
        <v>4</v>
      </c>
      <c r="F159" s="198" t="s">
        <v>490</v>
      </c>
      <c r="G159" s="197">
        <v>0</v>
      </c>
      <c r="H159" s="242">
        <v>57435.7</v>
      </c>
      <c r="I159" s="242">
        <v>28296.75</v>
      </c>
      <c r="J159" s="246">
        <v>0.49267</v>
      </c>
      <c r="K159" s="193"/>
    </row>
    <row r="160" spans="1:11" ht="32.25" customHeight="1" x14ac:dyDescent="0.2">
      <c r="A160" s="193"/>
      <c r="B160" s="216" t="s">
        <v>500</v>
      </c>
      <c r="C160" s="215">
        <v>948</v>
      </c>
      <c r="D160" s="199">
        <v>10</v>
      </c>
      <c r="E160" s="199">
        <v>4</v>
      </c>
      <c r="F160" s="198" t="s">
        <v>499</v>
      </c>
      <c r="G160" s="197">
        <v>0</v>
      </c>
      <c r="H160" s="242">
        <v>57435.7</v>
      </c>
      <c r="I160" s="242">
        <v>28296.75</v>
      </c>
      <c r="J160" s="246">
        <v>0.49267</v>
      </c>
      <c r="K160" s="193"/>
    </row>
    <row r="161" spans="1:11" ht="84.75" customHeight="1" x14ac:dyDescent="0.2">
      <c r="A161" s="193"/>
      <c r="B161" s="216" t="s">
        <v>511</v>
      </c>
      <c r="C161" s="215">
        <v>948</v>
      </c>
      <c r="D161" s="199">
        <v>10</v>
      </c>
      <c r="E161" s="199">
        <v>4</v>
      </c>
      <c r="F161" s="198" t="s">
        <v>510</v>
      </c>
      <c r="G161" s="197">
        <v>0</v>
      </c>
      <c r="H161" s="242">
        <v>57435.7</v>
      </c>
      <c r="I161" s="242">
        <v>28296.75</v>
      </c>
      <c r="J161" s="246">
        <v>0.49267</v>
      </c>
      <c r="K161" s="193"/>
    </row>
    <row r="162" spans="1:11" ht="12" customHeight="1" x14ac:dyDescent="0.2">
      <c r="A162" s="193"/>
      <c r="B162" s="216" t="s">
        <v>185</v>
      </c>
      <c r="C162" s="215">
        <v>948</v>
      </c>
      <c r="D162" s="199">
        <v>10</v>
      </c>
      <c r="E162" s="199">
        <v>4</v>
      </c>
      <c r="F162" s="198" t="s">
        <v>510</v>
      </c>
      <c r="G162" s="197" t="s">
        <v>184</v>
      </c>
      <c r="H162" s="242">
        <v>57435.7</v>
      </c>
      <c r="I162" s="242">
        <v>28296.75</v>
      </c>
      <c r="J162" s="246">
        <v>0.49267</v>
      </c>
      <c r="K162" s="193"/>
    </row>
    <row r="163" spans="1:11" ht="12" customHeight="1" x14ac:dyDescent="0.2">
      <c r="A163" s="193"/>
      <c r="B163" s="216" t="s">
        <v>183</v>
      </c>
      <c r="C163" s="215">
        <v>948</v>
      </c>
      <c r="D163" s="199">
        <v>10</v>
      </c>
      <c r="E163" s="199">
        <v>4</v>
      </c>
      <c r="F163" s="198" t="s">
        <v>510</v>
      </c>
      <c r="G163" s="197" t="s">
        <v>182</v>
      </c>
      <c r="H163" s="242">
        <v>57435.7</v>
      </c>
      <c r="I163" s="242">
        <v>28296.75</v>
      </c>
      <c r="J163" s="246">
        <v>0.49267</v>
      </c>
      <c r="K163" s="193"/>
    </row>
    <row r="164" spans="1:11" ht="21.75" customHeight="1" x14ac:dyDescent="0.2">
      <c r="A164" s="193"/>
      <c r="B164" s="216" t="s">
        <v>181</v>
      </c>
      <c r="C164" s="215">
        <v>948</v>
      </c>
      <c r="D164" s="199">
        <v>10</v>
      </c>
      <c r="E164" s="199">
        <v>4</v>
      </c>
      <c r="F164" s="198" t="s">
        <v>510</v>
      </c>
      <c r="G164" s="197" t="s">
        <v>179</v>
      </c>
      <c r="H164" s="242">
        <v>57435.7</v>
      </c>
      <c r="I164" s="242">
        <v>28296.75</v>
      </c>
      <c r="J164" s="246">
        <v>0.49267</v>
      </c>
      <c r="K164" s="193"/>
    </row>
    <row r="165" spans="1:11" ht="21.75" customHeight="1" x14ac:dyDescent="0.2">
      <c r="A165" s="193"/>
      <c r="B165" s="216" t="s">
        <v>491</v>
      </c>
      <c r="C165" s="215">
        <v>948</v>
      </c>
      <c r="D165" s="199">
        <v>10</v>
      </c>
      <c r="E165" s="199">
        <v>4</v>
      </c>
      <c r="F165" s="198" t="s">
        <v>490</v>
      </c>
      <c r="G165" s="197">
        <v>0</v>
      </c>
      <c r="H165" s="242">
        <v>17855.3</v>
      </c>
      <c r="I165" s="242">
        <v>7208.71</v>
      </c>
      <c r="J165" s="246">
        <v>0.40372999999999998</v>
      </c>
      <c r="K165" s="193"/>
    </row>
    <row r="166" spans="1:11" ht="32.25" customHeight="1" x14ac:dyDescent="0.2">
      <c r="A166" s="193"/>
      <c r="B166" s="216" t="s">
        <v>500</v>
      </c>
      <c r="C166" s="215">
        <v>948</v>
      </c>
      <c r="D166" s="199">
        <v>10</v>
      </c>
      <c r="E166" s="199">
        <v>4</v>
      </c>
      <c r="F166" s="198" t="s">
        <v>499</v>
      </c>
      <c r="G166" s="197">
        <v>0</v>
      </c>
      <c r="H166" s="242">
        <v>17855.3</v>
      </c>
      <c r="I166" s="242">
        <v>7208.71</v>
      </c>
      <c r="J166" s="246">
        <v>0.40372999999999998</v>
      </c>
      <c r="K166" s="193"/>
    </row>
    <row r="167" spans="1:11" ht="12" customHeight="1" x14ac:dyDescent="0.2">
      <c r="A167" s="193"/>
      <c r="B167" s="216" t="s">
        <v>509</v>
      </c>
      <c r="C167" s="215">
        <v>948</v>
      </c>
      <c r="D167" s="199">
        <v>10</v>
      </c>
      <c r="E167" s="199">
        <v>4</v>
      </c>
      <c r="F167" s="198" t="s">
        <v>508</v>
      </c>
      <c r="G167" s="197">
        <v>0</v>
      </c>
      <c r="H167" s="242">
        <v>17855.3</v>
      </c>
      <c r="I167" s="242">
        <v>7208.71</v>
      </c>
      <c r="J167" s="246">
        <v>0.40372999999999998</v>
      </c>
      <c r="K167" s="193"/>
    </row>
    <row r="168" spans="1:11" ht="12" customHeight="1" x14ac:dyDescent="0.2">
      <c r="A168" s="193"/>
      <c r="B168" s="216" t="s">
        <v>185</v>
      </c>
      <c r="C168" s="215">
        <v>948</v>
      </c>
      <c r="D168" s="199">
        <v>10</v>
      </c>
      <c r="E168" s="199">
        <v>4</v>
      </c>
      <c r="F168" s="198" t="s">
        <v>508</v>
      </c>
      <c r="G168" s="197" t="s">
        <v>184</v>
      </c>
      <c r="H168" s="242">
        <v>17855.3</v>
      </c>
      <c r="I168" s="242">
        <v>7208.71</v>
      </c>
      <c r="J168" s="246">
        <v>0.40372999999999998</v>
      </c>
      <c r="K168" s="193"/>
    </row>
    <row r="169" spans="1:11" ht="12" customHeight="1" x14ac:dyDescent="0.2">
      <c r="A169" s="193"/>
      <c r="B169" s="216" t="s">
        <v>183</v>
      </c>
      <c r="C169" s="215">
        <v>948</v>
      </c>
      <c r="D169" s="199">
        <v>10</v>
      </c>
      <c r="E169" s="199">
        <v>4</v>
      </c>
      <c r="F169" s="198" t="s">
        <v>508</v>
      </c>
      <c r="G169" s="197" t="s">
        <v>182</v>
      </c>
      <c r="H169" s="242">
        <v>17855.3</v>
      </c>
      <c r="I169" s="242">
        <v>7208.71</v>
      </c>
      <c r="J169" s="246">
        <v>0.40372999999999998</v>
      </c>
      <c r="K169" s="193"/>
    </row>
    <row r="170" spans="1:11" ht="21.75" customHeight="1" x14ac:dyDescent="0.2">
      <c r="A170" s="193"/>
      <c r="B170" s="216" t="s">
        <v>181</v>
      </c>
      <c r="C170" s="215">
        <v>948</v>
      </c>
      <c r="D170" s="199">
        <v>10</v>
      </c>
      <c r="E170" s="199">
        <v>4</v>
      </c>
      <c r="F170" s="198" t="s">
        <v>508</v>
      </c>
      <c r="G170" s="197" t="s">
        <v>179</v>
      </c>
      <c r="H170" s="242">
        <v>17855.3</v>
      </c>
      <c r="I170" s="242">
        <v>7208.71</v>
      </c>
      <c r="J170" s="246">
        <v>0.40372999999999998</v>
      </c>
      <c r="K170" s="193"/>
    </row>
    <row r="171" spans="1:11" ht="32.25" customHeight="1" x14ac:dyDescent="0.2">
      <c r="A171" s="193"/>
      <c r="B171" s="216" t="s">
        <v>479</v>
      </c>
      <c r="C171" s="215">
        <v>948</v>
      </c>
      <c r="D171" s="199">
        <v>10</v>
      </c>
      <c r="E171" s="199">
        <v>4</v>
      </c>
      <c r="F171" s="198" t="s">
        <v>478</v>
      </c>
      <c r="G171" s="197">
        <v>0</v>
      </c>
      <c r="H171" s="242">
        <v>168000</v>
      </c>
      <c r="I171" s="242">
        <v>79619.58</v>
      </c>
      <c r="J171" s="246">
        <v>0.47393000000000002</v>
      </c>
      <c r="K171" s="193"/>
    </row>
    <row r="172" spans="1:11" ht="21.75" customHeight="1" x14ac:dyDescent="0.2">
      <c r="A172" s="193"/>
      <c r="B172" s="216" t="s">
        <v>507</v>
      </c>
      <c r="C172" s="215">
        <v>948</v>
      </c>
      <c r="D172" s="199">
        <v>10</v>
      </c>
      <c r="E172" s="199">
        <v>4</v>
      </c>
      <c r="F172" s="198" t="s">
        <v>506</v>
      </c>
      <c r="G172" s="197">
        <v>0</v>
      </c>
      <c r="H172" s="242">
        <v>168000</v>
      </c>
      <c r="I172" s="242">
        <v>79619.58</v>
      </c>
      <c r="J172" s="246">
        <v>0.47393000000000002</v>
      </c>
      <c r="K172" s="193"/>
    </row>
    <row r="173" spans="1:11" ht="12" customHeight="1" x14ac:dyDescent="0.2">
      <c r="A173" s="193"/>
      <c r="B173" s="216" t="s">
        <v>185</v>
      </c>
      <c r="C173" s="215">
        <v>948</v>
      </c>
      <c r="D173" s="199">
        <v>10</v>
      </c>
      <c r="E173" s="199">
        <v>4</v>
      </c>
      <c r="F173" s="198" t="s">
        <v>506</v>
      </c>
      <c r="G173" s="197" t="s">
        <v>184</v>
      </c>
      <c r="H173" s="242">
        <v>168000</v>
      </c>
      <c r="I173" s="242">
        <v>79619.58</v>
      </c>
      <c r="J173" s="246">
        <v>0.47393000000000002</v>
      </c>
      <c r="K173" s="193"/>
    </row>
    <row r="174" spans="1:11" ht="12" customHeight="1" x14ac:dyDescent="0.2">
      <c r="A174" s="193"/>
      <c r="B174" s="216" t="s">
        <v>183</v>
      </c>
      <c r="C174" s="215">
        <v>948</v>
      </c>
      <c r="D174" s="199">
        <v>10</v>
      </c>
      <c r="E174" s="199">
        <v>4</v>
      </c>
      <c r="F174" s="198" t="s">
        <v>506</v>
      </c>
      <c r="G174" s="197" t="s">
        <v>182</v>
      </c>
      <c r="H174" s="242">
        <v>168000</v>
      </c>
      <c r="I174" s="242">
        <v>79619.58</v>
      </c>
      <c r="J174" s="246">
        <v>0.47393000000000002</v>
      </c>
      <c r="K174" s="193"/>
    </row>
    <row r="175" spans="1:11" ht="21.75" customHeight="1" x14ac:dyDescent="0.2">
      <c r="A175" s="193"/>
      <c r="B175" s="216" t="s">
        <v>181</v>
      </c>
      <c r="C175" s="215">
        <v>948</v>
      </c>
      <c r="D175" s="199">
        <v>10</v>
      </c>
      <c r="E175" s="199">
        <v>4</v>
      </c>
      <c r="F175" s="198" t="s">
        <v>506</v>
      </c>
      <c r="G175" s="197" t="s">
        <v>179</v>
      </c>
      <c r="H175" s="242">
        <v>168000</v>
      </c>
      <c r="I175" s="242">
        <v>79619.58</v>
      </c>
      <c r="J175" s="246">
        <v>0.47393000000000002</v>
      </c>
      <c r="K175" s="193"/>
    </row>
    <row r="176" spans="1:11" ht="32.25" customHeight="1" x14ac:dyDescent="0.2">
      <c r="A176" s="193"/>
      <c r="B176" s="216" t="s">
        <v>479</v>
      </c>
      <c r="C176" s="215">
        <v>948</v>
      </c>
      <c r="D176" s="199">
        <v>10</v>
      </c>
      <c r="E176" s="199">
        <v>4</v>
      </c>
      <c r="F176" s="198" t="s">
        <v>478</v>
      </c>
      <c r="G176" s="197">
        <v>0</v>
      </c>
      <c r="H176" s="242">
        <v>91412.244999999995</v>
      </c>
      <c r="I176" s="242">
        <v>41312.44</v>
      </c>
      <c r="J176" s="246">
        <v>0.45194000000000001</v>
      </c>
      <c r="K176" s="193"/>
    </row>
    <row r="177" spans="1:11" ht="42.75" customHeight="1" x14ac:dyDescent="0.2">
      <c r="A177" s="193"/>
      <c r="B177" s="216" t="s">
        <v>505</v>
      </c>
      <c r="C177" s="215">
        <v>948</v>
      </c>
      <c r="D177" s="199">
        <v>10</v>
      </c>
      <c r="E177" s="199">
        <v>4</v>
      </c>
      <c r="F177" s="198" t="s">
        <v>504</v>
      </c>
      <c r="G177" s="197">
        <v>0</v>
      </c>
      <c r="H177" s="242">
        <v>30575.044999999998</v>
      </c>
      <c r="I177" s="242">
        <v>20711.03</v>
      </c>
      <c r="J177" s="246">
        <v>0.67737999999999998</v>
      </c>
      <c r="K177" s="193"/>
    </row>
    <row r="178" spans="1:11" ht="12" customHeight="1" x14ac:dyDescent="0.2">
      <c r="A178" s="193"/>
      <c r="B178" s="216" t="s">
        <v>185</v>
      </c>
      <c r="C178" s="215">
        <v>948</v>
      </c>
      <c r="D178" s="199">
        <v>10</v>
      </c>
      <c r="E178" s="199">
        <v>4</v>
      </c>
      <c r="F178" s="198" t="s">
        <v>504</v>
      </c>
      <c r="G178" s="197" t="s">
        <v>184</v>
      </c>
      <c r="H178" s="242">
        <v>30575.044999999998</v>
      </c>
      <c r="I178" s="242">
        <v>20711.03</v>
      </c>
      <c r="J178" s="246">
        <v>0.67737999999999998</v>
      </c>
      <c r="K178" s="193"/>
    </row>
    <row r="179" spans="1:11" ht="12" customHeight="1" x14ac:dyDescent="0.2">
      <c r="A179" s="193"/>
      <c r="B179" s="216" t="s">
        <v>183</v>
      </c>
      <c r="C179" s="215">
        <v>948</v>
      </c>
      <c r="D179" s="199">
        <v>10</v>
      </c>
      <c r="E179" s="199">
        <v>4</v>
      </c>
      <c r="F179" s="198" t="s">
        <v>504</v>
      </c>
      <c r="G179" s="197" t="s">
        <v>182</v>
      </c>
      <c r="H179" s="242">
        <v>30575.044999999998</v>
      </c>
      <c r="I179" s="242">
        <v>20711.03</v>
      </c>
      <c r="J179" s="246">
        <v>0.67737999999999998</v>
      </c>
      <c r="K179" s="193"/>
    </row>
    <row r="180" spans="1:11" ht="21.75" customHeight="1" x14ac:dyDescent="0.2">
      <c r="A180" s="193"/>
      <c r="B180" s="216" t="s">
        <v>181</v>
      </c>
      <c r="C180" s="215">
        <v>948</v>
      </c>
      <c r="D180" s="199">
        <v>10</v>
      </c>
      <c r="E180" s="199">
        <v>4</v>
      </c>
      <c r="F180" s="198" t="s">
        <v>504</v>
      </c>
      <c r="G180" s="197" t="s">
        <v>179</v>
      </c>
      <c r="H180" s="242">
        <v>30575.044999999998</v>
      </c>
      <c r="I180" s="242">
        <v>20711.03</v>
      </c>
      <c r="J180" s="246">
        <v>0.67737999999999998</v>
      </c>
      <c r="K180" s="193"/>
    </row>
    <row r="181" spans="1:11" ht="32.25" customHeight="1" x14ac:dyDescent="0.2">
      <c r="A181" s="193"/>
      <c r="B181" s="216" t="s">
        <v>503</v>
      </c>
      <c r="C181" s="215">
        <v>948</v>
      </c>
      <c r="D181" s="199">
        <v>10</v>
      </c>
      <c r="E181" s="199">
        <v>4</v>
      </c>
      <c r="F181" s="198" t="s">
        <v>502</v>
      </c>
      <c r="G181" s="197">
        <v>0</v>
      </c>
      <c r="H181" s="242">
        <v>60837.2</v>
      </c>
      <c r="I181" s="242">
        <v>20601.41</v>
      </c>
      <c r="J181" s="246">
        <v>0.33862999999999999</v>
      </c>
      <c r="K181" s="193"/>
    </row>
    <row r="182" spans="1:11" ht="12" customHeight="1" x14ac:dyDescent="0.2">
      <c r="A182" s="193"/>
      <c r="B182" s="216" t="s">
        <v>185</v>
      </c>
      <c r="C182" s="215">
        <v>948</v>
      </c>
      <c r="D182" s="199">
        <v>10</v>
      </c>
      <c r="E182" s="199">
        <v>4</v>
      </c>
      <c r="F182" s="198" t="s">
        <v>502</v>
      </c>
      <c r="G182" s="197" t="s">
        <v>184</v>
      </c>
      <c r="H182" s="242">
        <v>60837.2</v>
      </c>
      <c r="I182" s="242">
        <v>20601.41</v>
      </c>
      <c r="J182" s="246">
        <v>0.33862999999999999</v>
      </c>
      <c r="K182" s="193"/>
    </row>
    <row r="183" spans="1:11" ht="12" customHeight="1" x14ac:dyDescent="0.2">
      <c r="A183" s="193"/>
      <c r="B183" s="216" t="s">
        <v>183</v>
      </c>
      <c r="C183" s="215">
        <v>948</v>
      </c>
      <c r="D183" s="199">
        <v>10</v>
      </c>
      <c r="E183" s="199">
        <v>4</v>
      </c>
      <c r="F183" s="198" t="s">
        <v>502</v>
      </c>
      <c r="G183" s="197" t="s">
        <v>182</v>
      </c>
      <c r="H183" s="242">
        <v>60837.2</v>
      </c>
      <c r="I183" s="242">
        <v>20601.41</v>
      </c>
      <c r="J183" s="246">
        <v>0.33862999999999999</v>
      </c>
      <c r="K183" s="193"/>
    </row>
    <row r="184" spans="1:11" ht="21.75" customHeight="1" x14ac:dyDescent="0.2">
      <c r="A184" s="193"/>
      <c r="B184" s="216" t="s">
        <v>181</v>
      </c>
      <c r="C184" s="215">
        <v>948</v>
      </c>
      <c r="D184" s="199">
        <v>10</v>
      </c>
      <c r="E184" s="199">
        <v>4</v>
      </c>
      <c r="F184" s="198" t="s">
        <v>502</v>
      </c>
      <c r="G184" s="197" t="s">
        <v>179</v>
      </c>
      <c r="H184" s="242">
        <v>60837.2</v>
      </c>
      <c r="I184" s="242">
        <v>20601.41</v>
      </c>
      <c r="J184" s="246">
        <v>0.33862999999999999</v>
      </c>
      <c r="K184" s="193"/>
    </row>
    <row r="185" spans="1:11" ht="12" customHeight="1" x14ac:dyDescent="0.2">
      <c r="A185" s="193"/>
      <c r="B185" s="216" t="s">
        <v>501</v>
      </c>
      <c r="C185" s="215">
        <v>948</v>
      </c>
      <c r="D185" s="199">
        <v>10</v>
      </c>
      <c r="E185" s="199">
        <v>6</v>
      </c>
      <c r="F185" s="198">
        <v>0</v>
      </c>
      <c r="G185" s="197">
        <v>0</v>
      </c>
      <c r="H185" s="242">
        <v>7384.2169999999996</v>
      </c>
      <c r="I185" s="242">
        <v>4454.8999999999996</v>
      </c>
      <c r="J185" s="246">
        <v>0.60329999999999995</v>
      </c>
      <c r="K185" s="193"/>
    </row>
    <row r="186" spans="1:11" ht="21.75" customHeight="1" x14ac:dyDescent="0.2">
      <c r="A186" s="193"/>
      <c r="B186" s="216" t="s">
        <v>491</v>
      </c>
      <c r="C186" s="215">
        <v>948</v>
      </c>
      <c r="D186" s="199">
        <v>10</v>
      </c>
      <c r="E186" s="199">
        <v>6</v>
      </c>
      <c r="F186" s="198" t="s">
        <v>490</v>
      </c>
      <c r="G186" s="197">
        <v>0</v>
      </c>
      <c r="H186" s="242">
        <v>115</v>
      </c>
      <c r="I186" s="242">
        <v>97.55</v>
      </c>
      <c r="J186" s="246">
        <v>0.84826000000000001</v>
      </c>
      <c r="K186" s="193"/>
    </row>
    <row r="187" spans="1:11" ht="32.25" customHeight="1" x14ac:dyDescent="0.2">
      <c r="A187" s="193"/>
      <c r="B187" s="216" t="s">
        <v>500</v>
      </c>
      <c r="C187" s="215">
        <v>948</v>
      </c>
      <c r="D187" s="199">
        <v>10</v>
      </c>
      <c r="E187" s="199">
        <v>6</v>
      </c>
      <c r="F187" s="198" t="s">
        <v>499</v>
      </c>
      <c r="G187" s="197">
        <v>0</v>
      </c>
      <c r="H187" s="242">
        <v>115</v>
      </c>
      <c r="I187" s="242">
        <v>97.55</v>
      </c>
      <c r="J187" s="246">
        <v>0.84826000000000001</v>
      </c>
      <c r="K187" s="193"/>
    </row>
    <row r="188" spans="1:11" ht="12" customHeight="1" x14ac:dyDescent="0.2">
      <c r="A188" s="193"/>
      <c r="B188" s="216" t="s">
        <v>498</v>
      </c>
      <c r="C188" s="215">
        <v>948</v>
      </c>
      <c r="D188" s="199">
        <v>10</v>
      </c>
      <c r="E188" s="199">
        <v>6</v>
      </c>
      <c r="F188" s="198" t="s">
        <v>497</v>
      </c>
      <c r="G188" s="197">
        <v>0</v>
      </c>
      <c r="H188" s="242">
        <v>115</v>
      </c>
      <c r="I188" s="242">
        <v>97.55</v>
      </c>
      <c r="J188" s="246">
        <v>0.84826000000000001</v>
      </c>
      <c r="K188" s="193"/>
    </row>
    <row r="189" spans="1:11" ht="21.75" customHeight="1" x14ac:dyDescent="0.2">
      <c r="A189" s="193"/>
      <c r="B189" s="216" t="s">
        <v>27</v>
      </c>
      <c r="C189" s="215">
        <v>948</v>
      </c>
      <c r="D189" s="199">
        <v>10</v>
      </c>
      <c r="E189" s="199">
        <v>6</v>
      </c>
      <c r="F189" s="198" t="s">
        <v>497</v>
      </c>
      <c r="G189" s="197" t="s">
        <v>26</v>
      </c>
      <c r="H189" s="242">
        <v>115</v>
      </c>
      <c r="I189" s="242">
        <v>97.55</v>
      </c>
      <c r="J189" s="246">
        <v>0.84826000000000001</v>
      </c>
      <c r="K189" s="193"/>
    </row>
    <row r="190" spans="1:11" ht="21.75" customHeight="1" x14ac:dyDescent="0.2">
      <c r="A190" s="193"/>
      <c r="B190" s="216" t="s">
        <v>25</v>
      </c>
      <c r="C190" s="215">
        <v>948</v>
      </c>
      <c r="D190" s="199">
        <v>10</v>
      </c>
      <c r="E190" s="199">
        <v>6</v>
      </c>
      <c r="F190" s="198" t="s">
        <v>497</v>
      </c>
      <c r="G190" s="197" t="s">
        <v>24</v>
      </c>
      <c r="H190" s="242">
        <v>115</v>
      </c>
      <c r="I190" s="242">
        <v>97.55</v>
      </c>
      <c r="J190" s="246">
        <v>0.84826000000000001</v>
      </c>
      <c r="K190" s="193"/>
    </row>
    <row r="191" spans="1:11" ht="12" customHeight="1" x14ac:dyDescent="0.2">
      <c r="A191" s="193"/>
      <c r="B191" s="216" t="s">
        <v>23</v>
      </c>
      <c r="C191" s="215">
        <v>948</v>
      </c>
      <c r="D191" s="199">
        <v>10</v>
      </c>
      <c r="E191" s="199">
        <v>6</v>
      </c>
      <c r="F191" s="198" t="s">
        <v>497</v>
      </c>
      <c r="G191" s="197" t="s">
        <v>22</v>
      </c>
      <c r="H191" s="242">
        <v>115</v>
      </c>
      <c r="I191" s="242">
        <v>97.55</v>
      </c>
      <c r="J191" s="246">
        <v>0.84826000000000001</v>
      </c>
      <c r="K191" s="193"/>
    </row>
    <row r="192" spans="1:11" ht="21.75" customHeight="1" x14ac:dyDescent="0.2">
      <c r="A192" s="193"/>
      <c r="B192" s="216" t="s">
        <v>491</v>
      </c>
      <c r="C192" s="215">
        <v>948</v>
      </c>
      <c r="D192" s="199">
        <v>10</v>
      </c>
      <c r="E192" s="199">
        <v>6</v>
      </c>
      <c r="F192" s="198" t="s">
        <v>490</v>
      </c>
      <c r="G192" s="197">
        <v>0</v>
      </c>
      <c r="H192" s="242">
        <v>5</v>
      </c>
      <c r="I192" s="242">
        <v>0</v>
      </c>
      <c r="J192" s="246">
        <v>0</v>
      </c>
      <c r="K192" s="193"/>
    </row>
    <row r="193" spans="1:11" ht="21.75" customHeight="1" x14ac:dyDescent="0.2">
      <c r="A193" s="193"/>
      <c r="B193" s="216" t="s">
        <v>496</v>
      </c>
      <c r="C193" s="215">
        <v>948</v>
      </c>
      <c r="D193" s="199">
        <v>10</v>
      </c>
      <c r="E193" s="199">
        <v>6</v>
      </c>
      <c r="F193" s="198" t="s">
        <v>495</v>
      </c>
      <c r="G193" s="197">
        <v>0</v>
      </c>
      <c r="H193" s="242">
        <v>5</v>
      </c>
      <c r="I193" s="242">
        <v>0</v>
      </c>
      <c r="J193" s="246">
        <v>0</v>
      </c>
      <c r="K193" s="193"/>
    </row>
    <row r="194" spans="1:11" ht="12" customHeight="1" x14ac:dyDescent="0.2">
      <c r="A194" s="193"/>
      <c r="B194" s="216" t="s">
        <v>494</v>
      </c>
      <c r="C194" s="215">
        <v>948</v>
      </c>
      <c r="D194" s="199">
        <v>10</v>
      </c>
      <c r="E194" s="199">
        <v>6</v>
      </c>
      <c r="F194" s="198" t="s">
        <v>493</v>
      </c>
      <c r="G194" s="197">
        <v>0</v>
      </c>
      <c r="H194" s="242">
        <v>5</v>
      </c>
      <c r="I194" s="242">
        <v>0</v>
      </c>
      <c r="J194" s="246">
        <v>0</v>
      </c>
      <c r="K194" s="193"/>
    </row>
    <row r="195" spans="1:11" ht="21.75" customHeight="1" x14ac:dyDescent="0.2">
      <c r="A195" s="193"/>
      <c r="B195" s="216" t="s">
        <v>27</v>
      </c>
      <c r="C195" s="215">
        <v>948</v>
      </c>
      <c r="D195" s="199">
        <v>10</v>
      </c>
      <c r="E195" s="199">
        <v>6</v>
      </c>
      <c r="F195" s="198" t="s">
        <v>493</v>
      </c>
      <c r="G195" s="197" t="s">
        <v>26</v>
      </c>
      <c r="H195" s="242">
        <v>5</v>
      </c>
      <c r="I195" s="242">
        <v>0</v>
      </c>
      <c r="J195" s="246">
        <v>0</v>
      </c>
      <c r="K195" s="193"/>
    </row>
    <row r="196" spans="1:11" ht="21.75" customHeight="1" x14ac:dyDescent="0.2">
      <c r="A196" s="193"/>
      <c r="B196" s="216" t="s">
        <v>25</v>
      </c>
      <c r="C196" s="215">
        <v>948</v>
      </c>
      <c r="D196" s="199">
        <v>10</v>
      </c>
      <c r="E196" s="199">
        <v>6</v>
      </c>
      <c r="F196" s="198" t="s">
        <v>493</v>
      </c>
      <c r="G196" s="197" t="s">
        <v>24</v>
      </c>
      <c r="H196" s="242">
        <v>5</v>
      </c>
      <c r="I196" s="242">
        <v>0</v>
      </c>
      <c r="J196" s="246">
        <v>0</v>
      </c>
      <c r="K196" s="193"/>
    </row>
    <row r="197" spans="1:11" ht="12" customHeight="1" x14ac:dyDescent="0.2">
      <c r="A197" s="193"/>
      <c r="B197" s="216" t="s">
        <v>23</v>
      </c>
      <c r="C197" s="215">
        <v>948</v>
      </c>
      <c r="D197" s="199">
        <v>10</v>
      </c>
      <c r="E197" s="199">
        <v>6</v>
      </c>
      <c r="F197" s="198" t="s">
        <v>493</v>
      </c>
      <c r="G197" s="197" t="s">
        <v>22</v>
      </c>
      <c r="H197" s="242">
        <v>5</v>
      </c>
      <c r="I197" s="242">
        <v>0</v>
      </c>
      <c r="J197" s="246">
        <v>0</v>
      </c>
      <c r="K197" s="193"/>
    </row>
    <row r="198" spans="1:11" ht="21.75" customHeight="1" x14ac:dyDescent="0.2">
      <c r="A198" s="193"/>
      <c r="B198" s="216" t="s">
        <v>491</v>
      </c>
      <c r="C198" s="215">
        <v>948</v>
      </c>
      <c r="D198" s="199">
        <v>10</v>
      </c>
      <c r="E198" s="199">
        <v>6</v>
      </c>
      <c r="F198" s="198" t="s">
        <v>490</v>
      </c>
      <c r="G198" s="197">
        <v>0</v>
      </c>
      <c r="H198" s="242">
        <v>602.79999999999995</v>
      </c>
      <c r="I198" s="242">
        <v>409.48</v>
      </c>
      <c r="J198" s="246">
        <v>0.67928999999999995</v>
      </c>
      <c r="K198" s="193"/>
    </row>
    <row r="199" spans="1:11" ht="21.75" customHeight="1" x14ac:dyDescent="0.2">
      <c r="A199" s="193"/>
      <c r="B199" s="216" t="s">
        <v>489</v>
      </c>
      <c r="C199" s="215">
        <v>948</v>
      </c>
      <c r="D199" s="199">
        <v>10</v>
      </c>
      <c r="E199" s="199">
        <v>6</v>
      </c>
      <c r="F199" s="198" t="s">
        <v>488</v>
      </c>
      <c r="G199" s="197">
        <v>0</v>
      </c>
      <c r="H199" s="242">
        <v>602.79999999999995</v>
      </c>
      <c r="I199" s="242">
        <v>409.48</v>
      </c>
      <c r="J199" s="246">
        <v>0.67928999999999995</v>
      </c>
      <c r="K199" s="193"/>
    </row>
    <row r="200" spans="1:11" ht="21.75" customHeight="1" x14ac:dyDescent="0.2">
      <c r="A200" s="193"/>
      <c r="B200" s="216" t="s">
        <v>157</v>
      </c>
      <c r="C200" s="215">
        <v>948</v>
      </c>
      <c r="D200" s="199">
        <v>10</v>
      </c>
      <c r="E200" s="199">
        <v>6</v>
      </c>
      <c r="F200" s="198" t="s">
        <v>492</v>
      </c>
      <c r="G200" s="197">
        <v>0</v>
      </c>
      <c r="H200" s="242">
        <v>602.79999999999995</v>
      </c>
      <c r="I200" s="242">
        <v>409.48</v>
      </c>
      <c r="J200" s="246">
        <v>0.67928999999999995</v>
      </c>
      <c r="K200" s="193"/>
    </row>
    <row r="201" spans="1:11" ht="21.75" customHeight="1" x14ac:dyDescent="0.2">
      <c r="A201" s="193"/>
      <c r="B201" s="216" t="s">
        <v>27</v>
      </c>
      <c r="C201" s="215">
        <v>948</v>
      </c>
      <c r="D201" s="199">
        <v>10</v>
      </c>
      <c r="E201" s="199">
        <v>6</v>
      </c>
      <c r="F201" s="198" t="s">
        <v>492</v>
      </c>
      <c r="G201" s="197" t="s">
        <v>26</v>
      </c>
      <c r="H201" s="242">
        <v>597.5</v>
      </c>
      <c r="I201" s="242">
        <v>407.18</v>
      </c>
      <c r="J201" s="246">
        <v>0.68147000000000002</v>
      </c>
      <c r="K201" s="193"/>
    </row>
    <row r="202" spans="1:11" ht="21.75" customHeight="1" x14ac:dyDescent="0.2">
      <c r="A202" s="193"/>
      <c r="B202" s="216" t="s">
        <v>25</v>
      </c>
      <c r="C202" s="215">
        <v>948</v>
      </c>
      <c r="D202" s="199">
        <v>10</v>
      </c>
      <c r="E202" s="199">
        <v>6</v>
      </c>
      <c r="F202" s="198" t="s">
        <v>492</v>
      </c>
      <c r="G202" s="197" t="s">
        <v>24</v>
      </c>
      <c r="H202" s="242">
        <v>597.5</v>
      </c>
      <c r="I202" s="242">
        <v>407.18</v>
      </c>
      <c r="J202" s="246">
        <v>0.68147000000000002</v>
      </c>
      <c r="K202" s="193"/>
    </row>
    <row r="203" spans="1:11" ht="21.75" customHeight="1" x14ac:dyDescent="0.2">
      <c r="A203" s="193"/>
      <c r="B203" s="216" t="s">
        <v>41</v>
      </c>
      <c r="C203" s="215">
        <v>948</v>
      </c>
      <c r="D203" s="199">
        <v>10</v>
      </c>
      <c r="E203" s="199">
        <v>6</v>
      </c>
      <c r="F203" s="198" t="s">
        <v>492</v>
      </c>
      <c r="G203" s="197" t="s">
        <v>40</v>
      </c>
      <c r="H203" s="242">
        <v>213</v>
      </c>
      <c r="I203" s="242">
        <v>90.67</v>
      </c>
      <c r="J203" s="246">
        <v>0.42568</v>
      </c>
      <c r="K203" s="193"/>
    </row>
    <row r="204" spans="1:11" ht="12" customHeight="1" x14ac:dyDescent="0.2">
      <c r="A204" s="193"/>
      <c r="B204" s="216" t="s">
        <v>23</v>
      </c>
      <c r="C204" s="215">
        <v>948</v>
      </c>
      <c r="D204" s="199">
        <v>10</v>
      </c>
      <c r="E204" s="199">
        <v>6</v>
      </c>
      <c r="F204" s="198" t="s">
        <v>492</v>
      </c>
      <c r="G204" s="197" t="s">
        <v>22</v>
      </c>
      <c r="H204" s="242">
        <v>384.5</v>
      </c>
      <c r="I204" s="242">
        <v>316.51</v>
      </c>
      <c r="J204" s="246">
        <v>0.82316999999999996</v>
      </c>
      <c r="K204" s="193"/>
    </row>
    <row r="205" spans="1:11" ht="12" customHeight="1" x14ac:dyDescent="0.2">
      <c r="A205" s="193"/>
      <c r="B205" s="216" t="s">
        <v>69</v>
      </c>
      <c r="C205" s="215">
        <v>948</v>
      </c>
      <c r="D205" s="199">
        <v>10</v>
      </c>
      <c r="E205" s="199">
        <v>6</v>
      </c>
      <c r="F205" s="198" t="s">
        <v>492</v>
      </c>
      <c r="G205" s="197" t="s">
        <v>68</v>
      </c>
      <c r="H205" s="242">
        <v>5.3</v>
      </c>
      <c r="I205" s="242">
        <v>2.2999999999999998</v>
      </c>
      <c r="J205" s="246">
        <v>0.43396000000000001</v>
      </c>
      <c r="K205" s="193"/>
    </row>
    <row r="206" spans="1:11" ht="12" customHeight="1" x14ac:dyDescent="0.2">
      <c r="A206" s="193"/>
      <c r="B206" s="216" t="s">
        <v>67</v>
      </c>
      <c r="C206" s="215">
        <v>948</v>
      </c>
      <c r="D206" s="199">
        <v>10</v>
      </c>
      <c r="E206" s="199">
        <v>6</v>
      </c>
      <c r="F206" s="198" t="s">
        <v>492</v>
      </c>
      <c r="G206" s="197" t="s">
        <v>66</v>
      </c>
      <c r="H206" s="242">
        <v>5.3</v>
      </c>
      <c r="I206" s="242">
        <v>2.2999999999999998</v>
      </c>
      <c r="J206" s="246">
        <v>0.43396000000000001</v>
      </c>
      <c r="K206" s="193"/>
    </row>
    <row r="207" spans="1:11" ht="12" customHeight="1" x14ac:dyDescent="0.2">
      <c r="A207" s="193"/>
      <c r="B207" s="216" t="s">
        <v>63</v>
      </c>
      <c r="C207" s="215">
        <v>948</v>
      </c>
      <c r="D207" s="199">
        <v>10</v>
      </c>
      <c r="E207" s="199">
        <v>6</v>
      </c>
      <c r="F207" s="198" t="s">
        <v>492</v>
      </c>
      <c r="G207" s="197" t="s">
        <v>61</v>
      </c>
      <c r="H207" s="242">
        <v>2.2999999999999998</v>
      </c>
      <c r="I207" s="242">
        <v>2.2999999999999998</v>
      </c>
      <c r="J207" s="246">
        <v>1</v>
      </c>
      <c r="K207" s="193"/>
    </row>
    <row r="208" spans="1:11" ht="12" customHeight="1" x14ac:dyDescent="0.2">
      <c r="A208" s="193"/>
      <c r="B208" s="216" t="s">
        <v>154</v>
      </c>
      <c r="C208" s="215">
        <v>948</v>
      </c>
      <c r="D208" s="199">
        <v>10</v>
      </c>
      <c r="E208" s="199">
        <v>6</v>
      </c>
      <c r="F208" s="198" t="s">
        <v>492</v>
      </c>
      <c r="G208" s="197" t="s">
        <v>152</v>
      </c>
      <c r="H208" s="242">
        <v>3</v>
      </c>
      <c r="I208" s="242">
        <v>0</v>
      </c>
      <c r="J208" s="246">
        <v>0</v>
      </c>
      <c r="K208" s="193"/>
    </row>
    <row r="209" spans="1:11" ht="21.75" customHeight="1" x14ac:dyDescent="0.2">
      <c r="A209" s="193"/>
      <c r="B209" s="216" t="s">
        <v>491</v>
      </c>
      <c r="C209" s="215">
        <v>948</v>
      </c>
      <c r="D209" s="199">
        <v>10</v>
      </c>
      <c r="E209" s="199">
        <v>6</v>
      </c>
      <c r="F209" s="198" t="s">
        <v>490</v>
      </c>
      <c r="G209" s="197">
        <v>0</v>
      </c>
      <c r="H209" s="242">
        <v>165.417</v>
      </c>
      <c r="I209" s="242">
        <v>165.41</v>
      </c>
      <c r="J209" s="246">
        <v>1</v>
      </c>
      <c r="K209" s="193"/>
    </row>
    <row r="210" spans="1:11" ht="21.75" customHeight="1" x14ac:dyDescent="0.2">
      <c r="A210" s="193"/>
      <c r="B210" s="216" t="s">
        <v>489</v>
      </c>
      <c r="C210" s="215">
        <v>948</v>
      </c>
      <c r="D210" s="199">
        <v>10</v>
      </c>
      <c r="E210" s="199">
        <v>6</v>
      </c>
      <c r="F210" s="198" t="s">
        <v>488</v>
      </c>
      <c r="G210" s="197">
        <v>0</v>
      </c>
      <c r="H210" s="242">
        <v>165.417</v>
      </c>
      <c r="I210" s="242">
        <v>165.41</v>
      </c>
      <c r="J210" s="246">
        <v>1</v>
      </c>
      <c r="K210" s="193"/>
    </row>
    <row r="211" spans="1:11" ht="12" customHeight="1" x14ac:dyDescent="0.2">
      <c r="A211" s="193"/>
      <c r="B211" s="216" t="s">
        <v>742</v>
      </c>
      <c r="C211" s="215">
        <v>948</v>
      </c>
      <c r="D211" s="199">
        <v>10</v>
      </c>
      <c r="E211" s="199">
        <v>6</v>
      </c>
      <c r="F211" s="198" t="s">
        <v>741</v>
      </c>
      <c r="G211" s="197">
        <v>0</v>
      </c>
      <c r="H211" s="242">
        <v>165.417</v>
      </c>
      <c r="I211" s="242">
        <v>165.41</v>
      </c>
      <c r="J211" s="246">
        <v>1</v>
      </c>
      <c r="K211" s="193"/>
    </row>
    <row r="212" spans="1:11" ht="53.25" customHeight="1" x14ac:dyDescent="0.2">
      <c r="A212" s="193"/>
      <c r="B212" s="216" t="s">
        <v>35</v>
      </c>
      <c r="C212" s="215">
        <v>948</v>
      </c>
      <c r="D212" s="199">
        <v>10</v>
      </c>
      <c r="E212" s="199">
        <v>6</v>
      </c>
      <c r="F212" s="198" t="s">
        <v>741</v>
      </c>
      <c r="G212" s="197" t="s">
        <v>34</v>
      </c>
      <c r="H212" s="242">
        <v>165.417</v>
      </c>
      <c r="I212" s="242">
        <v>165.41</v>
      </c>
      <c r="J212" s="246">
        <v>1</v>
      </c>
      <c r="K212" s="193"/>
    </row>
    <row r="213" spans="1:11" ht="21.75" customHeight="1" x14ac:dyDescent="0.2">
      <c r="A213" s="193"/>
      <c r="B213" s="216" t="s">
        <v>53</v>
      </c>
      <c r="C213" s="215">
        <v>948</v>
      </c>
      <c r="D213" s="199">
        <v>10</v>
      </c>
      <c r="E213" s="199">
        <v>6</v>
      </c>
      <c r="F213" s="198" t="s">
        <v>741</v>
      </c>
      <c r="G213" s="197" t="s">
        <v>52</v>
      </c>
      <c r="H213" s="242">
        <v>165.417</v>
      </c>
      <c r="I213" s="242">
        <v>165.41</v>
      </c>
      <c r="J213" s="246">
        <v>1</v>
      </c>
      <c r="K213" s="193"/>
    </row>
    <row r="214" spans="1:11" ht="32.25" customHeight="1" x14ac:dyDescent="0.2">
      <c r="A214" s="193"/>
      <c r="B214" s="216" t="s">
        <v>51</v>
      </c>
      <c r="C214" s="215">
        <v>948</v>
      </c>
      <c r="D214" s="199">
        <v>10</v>
      </c>
      <c r="E214" s="199">
        <v>6</v>
      </c>
      <c r="F214" s="198" t="s">
        <v>741</v>
      </c>
      <c r="G214" s="197" t="s">
        <v>9</v>
      </c>
      <c r="H214" s="242">
        <v>127.048</v>
      </c>
      <c r="I214" s="242">
        <v>127.04</v>
      </c>
      <c r="J214" s="246">
        <v>1</v>
      </c>
      <c r="K214" s="193"/>
    </row>
    <row r="215" spans="1:11" ht="32.25" customHeight="1" x14ac:dyDescent="0.2">
      <c r="A215" s="193"/>
      <c r="B215" s="216" t="s">
        <v>50</v>
      </c>
      <c r="C215" s="215">
        <v>948</v>
      </c>
      <c r="D215" s="199">
        <v>10</v>
      </c>
      <c r="E215" s="199">
        <v>6</v>
      </c>
      <c r="F215" s="198" t="s">
        <v>741</v>
      </c>
      <c r="G215" s="197" t="s">
        <v>7</v>
      </c>
      <c r="H215" s="242">
        <v>38.369</v>
      </c>
      <c r="I215" s="242">
        <v>38.369999999999997</v>
      </c>
      <c r="J215" s="246">
        <v>1</v>
      </c>
      <c r="K215" s="193"/>
    </row>
    <row r="216" spans="1:11" ht="21.75" customHeight="1" x14ac:dyDescent="0.2">
      <c r="A216" s="193"/>
      <c r="B216" s="216" t="s">
        <v>491</v>
      </c>
      <c r="C216" s="215">
        <v>948</v>
      </c>
      <c r="D216" s="199">
        <v>10</v>
      </c>
      <c r="E216" s="199">
        <v>6</v>
      </c>
      <c r="F216" s="198" t="s">
        <v>490</v>
      </c>
      <c r="G216" s="197">
        <v>0</v>
      </c>
      <c r="H216" s="242">
        <v>5648</v>
      </c>
      <c r="I216" s="242">
        <v>2984.46</v>
      </c>
      <c r="J216" s="246">
        <v>0.52841000000000005</v>
      </c>
      <c r="K216" s="193"/>
    </row>
    <row r="217" spans="1:11" ht="21.75" customHeight="1" x14ac:dyDescent="0.2">
      <c r="A217" s="193"/>
      <c r="B217" s="216" t="s">
        <v>489</v>
      </c>
      <c r="C217" s="215">
        <v>948</v>
      </c>
      <c r="D217" s="199">
        <v>10</v>
      </c>
      <c r="E217" s="199">
        <v>6</v>
      </c>
      <c r="F217" s="198" t="s">
        <v>488</v>
      </c>
      <c r="G217" s="197">
        <v>0</v>
      </c>
      <c r="H217" s="242">
        <v>5648</v>
      </c>
      <c r="I217" s="242">
        <v>2984.46</v>
      </c>
      <c r="J217" s="246">
        <v>0.52841000000000005</v>
      </c>
      <c r="K217" s="193"/>
    </row>
    <row r="218" spans="1:11" ht="21.75" customHeight="1" x14ac:dyDescent="0.2">
      <c r="A218" s="193"/>
      <c r="B218" s="216" t="s">
        <v>487</v>
      </c>
      <c r="C218" s="215">
        <v>948</v>
      </c>
      <c r="D218" s="199">
        <v>10</v>
      </c>
      <c r="E218" s="199">
        <v>6</v>
      </c>
      <c r="F218" s="198" t="s">
        <v>486</v>
      </c>
      <c r="G218" s="197">
        <v>0</v>
      </c>
      <c r="H218" s="242">
        <v>4337</v>
      </c>
      <c r="I218" s="242">
        <v>2351.5</v>
      </c>
      <c r="J218" s="246">
        <v>0.54218999999999995</v>
      </c>
      <c r="K218" s="193"/>
    </row>
    <row r="219" spans="1:11" ht="53.25" customHeight="1" x14ac:dyDescent="0.2">
      <c r="A219" s="193"/>
      <c r="B219" s="216" t="s">
        <v>35</v>
      </c>
      <c r="C219" s="215">
        <v>948</v>
      </c>
      <c r="D219" s="199">
        <v>10</v>
      </c>
      <c r="E219" s="199">
        <v>6</v>
      </c>
      <c r="F219" s="198" t="s">
        <v>486</v>
      </c>
      <c r="G219" s="197" t="s">
        <v>34</v>
      </c>
      <c r="H219" s="242">
        <v>4337</v>
      </c>
      <c r="I219" s="242">
        <v>2351.5</v>
      </c>
      <c r="J219" s="246">
        <v>0.54218999999999995</v>
      </c>
      <c r="K219" s="193"/>
    </row>
    <row r="220" spans="1:11" ht="21.75" customHeight="1" x14ac:dyDescent="0.2">
      <c r="A220" s="193"/>
      <c r="B220" s="216" t="s">
        <v>53</v>
      </c>
      <c r="C220" s="215">
        <v>948</v>
      </c>
      <c r="D220" s="199">
        <v>10</v>
      </c>
      <c r="E220" s="199">
        <v>6</v>
      </c>
      <c r="F220" s="198" t="s">
        <v>486</v>
      </c>
      <c r="G220" s="197" t="s">
        <v>52</v>
      </c>
      <c r="H220" s="242">
        <v>4337</v>
      </c>
      <c r="I220" s="242">
        <v>2351.5</v>
      </c>
      <c r="J220" s="246">
        <v>0.54218999999999995</v>
      </c>
      <c r="K220" s="193"/>
    </row>
    <row r="221" spans="1:11" ht="32.25" customHeight="1" x14ac:dyDescent="0.2">
      <c r="A221" s="193"/>
      <c r="B221" s="216" t="s">
        <v>51</v>
      </c>
      <c r="C221" s="215">
        <v>948</v>
      </c>
      <c r="D221" s="199">
        <v>10</v>
      </c>
      <c r="E221" s="199">
        <v>6</v>
      </c>
      <c r="F221" s="198" t="s">
        <v>486</v>
      </c>
      <c r="G221" s="197" t="s">
        <v>9</v>
      </c>
      <c r="H221" s="242">
        <v>3331</v>
      </c>
      <c r="I221" s="242">
        <v>1798.09</v>
      </c>
      <c r="J221" s="246">
        <v>0.53979999999999995</v>
      </c>
      <c r="K221" s="193"/>
    </row>
    <row r="222" spans="1:11" ht="32.25" customHeight="1" x14ac:dyDescent="0.2">
      <c r="A222" s="193"/>
      <c r="B222" s="216" t="s">
        <v>50</v>
      </c>
      <c r="C222" s="215">
        <v>948</v>
      </c>
      <c r="D222" s="199">
        <v>10</v>
      </c>
      <c r="E222" s="199">
        <v>6</v>
      </c>
      <c r="F222" s="198" t="s">
        <v>486</v>
      </c>
      <c r="G222" s="197" t="s">
        <v>7</v>
      </c>
      <c r="H222" s="242">
        <v>1006</v>
      </c>
      <c r="I222" s="242">
        <v>553.41</v>
      </c>
      <c r="J222" s="246">
        <v>0.55010000000000003</v>
      </c>
      <c r="K222" s="193"/>
    </row>
    <row r="223" spans="1:11" ht="42.75" customHeight="1" x14ac:dyDescent="0.2">
      <c r="A223" s="193"/>
      <c r="B223" s="216" t="s">
        <v>485</v>
      </c>
      <c r="C223" s="215">
        <v>948</v>
      </c>
      <c r="D223" s="199">
        <v>10</v>
      </c>
      <c r="E223" s="199">
        <v>6</v>
      </c>
      <c r="F223" s="198" t="s">
        <v>484</v>
      </c>
      <c r="G223" s="197">
        <v>0</v>
      </c>
      <c r="H223" s="242">
        <v>1311</v>
      </c>
      <c r="I223" s="242">
        <v>632.96</v>
      </c>
      <c r="J223" s="246">
        <v>0.48281000000000002</v>
      </c>
      <c r="K223" s="193"/>
    </row>
    <row r="224" spans="1:11" ht="21.75" customHeight="1" x14ac:dyDescent="0.2">
      <c r="A224" s="193"/>
      <c r="B224" s="216" t="s">
        <v>27</v>
      </c>
      <c r="C224" s="215">
        <v>948</v>
      </c>
      <c r="D224" s="199">
        <v>10</v>
      </c>
      <c r="E224" s="199">
        <v>6</v>
      </c>
      <c r="F224" s="198" t="s">
        <v>484</v>
      </c>
      <c r="G224" s="197" t="s">
        <v>26</v>
      </c>
      <c r="H224" s="242">
        <v>1311</v>
      </c>
      <c r="I224" s="242">
        <v>632.96</v>
      </c>
      <c r="J224" s="246">
        <v>0.48281000000000002</v>
      </c>
      <c r="K224" s="193"/>
    </row>
    <row r="225" spans="1:11" ht="21.75" customHeight="1" x14ac:dyDescent="0.2">
      <c r="A225" s="193"/>
      <c r="B225" s="216" t="s">
        <v>25</v>
      </c>
      <c r="C225" s="215">
        <v>948</v>
      </c>
      <c r="D225" s="199">
        <v>10</v>
      </c>
      <c r="E225" s="199">
        <v>6</v>
      </c>
      <c r="F225" s="198" t="s">
        <v>484</v>
      </c>
      <c r="G225" s="197" t="s">
        <v>24</v>
      </c>
      <c r="H225" s="242">
        <v>1311</v>
      </c>
      <c r="I225" s="242">
        <v>632.96</v>
      </c>
      <c r="J225" s="246">
        <v>0.48281000000000002</v>
      </c>
      <c r="K225" s="193"/>
    </row>
    <row r="226" spans="1:11" ht="21.75" customHeight="1" x14ac:dyDescent="0.2">
      <c r="A226" s="193"/>
      <c r="B226" s="216" t="s">
        <v>41</v>
      </c>
      <c r="C226" s="215">
        <v>948</v>
      </c>
      <c r="D226" s="199">
        <v>10</v>
      </c>
      <c r="E226" s="199">
        <v>6</v>
      </c>
      <c r="F226" s="198" t="s">
        <v>484</v>
      </c>
      <c r="G226" s="197" t="s">
        <v>40</v>
      </c>
      <c r="H226" s="242">
        <v>43</v>
      </c>
      <c r="I226" s="242">
        <v>0</v>
      </c>
      <c r="J226" s="246">
        <v>0</v>
      </c>
      <c r="K226" s="193"/>
    </row>
    <row r="227" spans="1:11" ht="12" customHeight="1" x14ac:dyDescent="0.2">
      <c r="A227" s="193"/>
      <c r="B227" s="216" t="s">
        <v>23</v>
      </c>
      <c r="C227" s="215">
        <v>948</v>
      </c>
      <c r="D227" s="199">
        <v>10</v>
      </c>
      <c r="E227" s="199">
        <v>6</v>
      </c>
      <c r="F227" s="198" t="s">
        <v>484</v>
      </c>
      <c r="G227" s="197" t="s">
        <v>22</v>
      </c>
      <c r="H227" s="242">
        <v>1268</v>
      </c>
      <c r="I227" s="242">
        <v>632.96</v>
      </c>
      <c r="J227" s="246">
        <v>0.49918000000000001</v>
      </c>
      <c r="K227" s="193"/>
    </row>
    <row r="228" spans="1:11" ht="21.75" customHeight="1" x14ac:dyDescent="0.2">
      <c r="A228" s="193"/>
      <c r="B228" s="216" t="s">
        <v>483</v>
      </c>
      <c r="C228" s="215">
        <v>948</v>
      </c>
      <c r="D228" s="199">
        <v>10</v>
      </c>
      <c r="E228" s="199">
        <v>6</v>
      </c>
      <c r="F228" s="198" t="s">
        <v>482</v>
      </c>
      <c r="G228" s="197">
        <v>0</v>
      </c>
      <c r="H228" s="242">
        <v>50</v>
      </c>
      <c r="I228" s="242">
        <v>0</v>
      </c>
      <c r="J228" s="246">
        <v>0</v>
      </c>
      <c r="K228" s="193"/>
    </row>
    <row r="229" spans="1:11" ht="21.75" customHeight="1" x14ac:dyDescent="0.2">
      <c r="A229" s="193"/>
      <c r="B229" s="216" t="s">
        <v>481</v>
      </c>
      <c r="C229" s="215">
        <v>948</v>
      </c>
      <c r="D229" s="199">
        <v>10</v>
      </c>
      <c r="E229" s="199">
        <v>6</v>
      </c>
      <c r="F229" s="198" t="s">
        <v>480</v>
      </c>
      <c r="G229" s="197">
        <v>0</v>
      </c>
      <c r="H229" s="242">
        <v>50</v>
      </c>
      <c r="I229" s="242">
        <v>0</v>
      </c>
      <c r="J229" s="246">
        <v>0</v>
      </c>
      <c r="K229" s="193"/>
    </row>
    <row r="230" spans="1:11" ht="21.75" customHeight="1" x14ac:dyDescent="0.2">
      <c r="A230" s="193"/>
      <c r="B230" s="216" t="s">
        <v>27</v>
      </c>
      <c r="C230" s="215">
        <v>948</v>
      </c>
      <c r="D230" s="199">
        <v>10</v>
      </c>
      <c r="E230" s="199">
        <v>6</v>
      </c>
      <c r="F230" s="198" t="s">
        <v>480</v>
      </c>
      <c r="G230" s="197" t="s">
        <v>26</v>
      </c>
      <c r="H230" s="242">
        <v>50</v>
      </c>
      <c r="I230" s="242">
        <v>0</v>
      </c>
      <c r="J230" s="246">
        <v>0</v>
      </c>
      <c r="K230" s="193"/>
    </row>
    <row r="231" spans="1:11" ht="21.75" customHeight="1" x14ac:dyDescent="0.2">
      <c r="A231" s="193"/>
      <c r="B231" s="216" t="s">
        <v>25</v>
      </c>
      <c r="C231" s="215">
        <v>948</v>
      </c>
      <c r="D231" s="199">
        <v>10</v>
      </c>
      <c r="E231" s="199">
        <v>6</v>
      </c>
      <c r="F231" s="198" t="s">
        <v>480</v>
      </c>
      <c r="G231" s="197" t="s">
        <v>24</v>
      </c>
      <c r="H231" s="242">
        <v>50</v>
      </c>
      <c r="I231" s="242">
        <v>0</v>
      </c>
      <c r="J231" s="246">
        <v>0</v>
      </c>
      <c r="K231" s="193"/>
    </row>
    <row r="232" spans="1:11" ht="12" customHeight="1" x14ac:dyDescent="0.2">
      <c r="A232" s="193"/>
      <c r="B232" s="216" t="s">
        <v>23</v>
      </c>
      <c r="C232" s="215">
        <v>948</v>
      </c>
      <c r="D232" s="199">
        <v>10</v>
      </c>
      <c r="E232" s="199">
        <v>6</v>
      </c>
      <c r="F232" s="198" t="s">
        <v>480</v>
      </c>
      <c r="G232" s="197" t="s">
        <v>22</v>
      </c>
      <c r="H232" s="242">
        <v>50</v>
      </c>
      <c r="I232" s="242">
        <v>0</v>
      </c>
      <c r="J232" s="246">
        <v>0</v>
      </c>
      <c r="K232" s="193"/>
    </row>
    <row r="233" spans="1:11" ht="32.25" customHeight="1" x14ac:dyDescent="0.2">
      <c r="A233" s="193"/>
      <c r="B233" s="216" t="s">
        <v>479</v>
      </c>
      <c r="C233" s="215">
        <v>948</v>
      </c>
      <c r="D233" s="199">
        <v>10</v>
      </c>
      <c r="E233" s="199">
        <v>6</v>
      </c>
      <c r="F233" s="198" t="s">
        <v>478</v>
      </c>
      <c r="G233" s="197">
        <v>0</v>
      </c>
      <c r="H233" s="242">
        <v>798</v>
      </c>
      <c r="I233" s="242">
        <v>798</v>
      </c>
      <c r="J233" s="246">
        <v>1</v>
      </c>
      <c r="K233" s="193"/>
    </row>
    <row r="234" spans="1:11" ht="32.25" customHeight="1" x14ac:dyDescent="0.2">
      <c r="A234" s="193"/>
      <c r="B234" s="216" t="s">
        <v>477</v>
      </c>
      <c r="C234" s="215">
        <v>948</v>
      </c>
      <c r="D234" s="199">
        <v>10</v>
      </c>
      <c r="E234" s="199">
        <v>6</v>
      </c>
      <c r="F234" s="198" t="s">
        <v>475</v>
      </c>
      <c r="G234" s="197">
        <v>0</v>
      </c>
      <c r="H234" s="242">
        <v>798</v>
      </c>
      <c r="I234" s="242">
        <v>798</v>
      </c>
      <c r="J234" s="246">
        <v>1</v>
      </c>
      <c r="K234" s="193"/>
    </row>
    <row r="235" spans="1:11" ht="12" customHeight="1" x14ac:dyDescent="0.2">
      <c r="A235" s="193"/>
      <c r="B235" s="216" t="s">
        <v>185</v>
      </c>
      <c r="C235" s="215">
        <v>948</v>
      </c>
      <c r="D235" s="199">
        <v>10</v>
      </c>
      <c r="E235" s="199">
        <v>6</v>
      </c>
      <c r="F235" s="198" t="s">
        <v>475</v>
      </c>
      <c r="G235" s="197" t="s">
        <v>184</v>
      </c>
      <c r="H235" s="242">
        <v>798</v>
      </c>
      <c r="I235" s="242">
        <v>798</v>
      </c>
      <c r="J235" s="246">
        <v>1</v>
      </c>
      <c r="K235" s="193"/>
    </row>
    <row r="236" spans="1:11" ht="21.75" customHeight="1" x14ac:dyDescent="0.2">
      <c r="A236" s="193"/>
      <c r="B236" s="216" t="s">
        <v>286</v>
      </c>
      <c r="C236" s="215">
        <v>948</v>
      </c>
      <c r="D236" s="199">
        <v>10</v>
      </c>
      <c r="E236" s="199">
        <v>6</v>
      </c>
      <c r="F236" s="198" t="s">
        <v>475</v>
      </c>
      <c r="G236" s="197" t="s">
        <v>285</v>
      </c>
      <c r="H236" s="242">
        <v>798</v>
      </c>
      <c r="I236" s="242">
        <v>798</v>
      </c>
      <c r="J236" s="246">
        <v>1</v>
      </c>
      <c r="K236" s="193"/>
    </row>
    <row r="237" spans="1:11" ht="21.75" customHeight="1" x14ac:dyDescent="0.2">
      <c r="A237" s="193"/>
      <c r="B237" s="216" t="s">
        <v>311</v>
      </c>
      <c r="C237" s="215">
        <v>948</v>
      </c>
      <c r="D237" s="199">
        <v>10</v>
      </c>
      <c r="E237" s="199">
        <v>6</v>
      </c>
      <c r="F237" s="198" t="s">
        <v>475</v>
      </c>
      <c r="G237" s="197" t="s">
        <v>309</v>
      </c>
      <c r="H237" s="242">
        <v>798</v>
      </c>
      <c r="I237" s="242">
        <v>798</v>
      </c>
      <c r="J237" s="246">
        <v>1</v>
      </c>
      <c r="K237" s="193"/>
    </row>
    <row r="238" spans="1:11" ht="21.75" customHeight="1" x14ac:dyDescent="0.2">
      <c r="A238" s="193"/>
      <c r="B238" s="216" t="s">
        <v>473</v>
      </c>
      <c r="C238" s="215">
        <v>959</v>
      </c>
      <c r="D238" s="199">
        <v>0</v>
      </c>
      <c r="E238" s="199">
        <v>0</v>
      </c>
      <c r="F238" s="198">
        <v>0</v>
      </c>
      <c r="G238" s="197">
        <v>0</v>
      </c>
      <c r="H238" s="242">
        <v>57873.947</v>
      </c>
      <c r="I238" s="242">
        <v>25053.65</v>
      </c>
      <c r="J238" s="246">
        <v>0.43290000000000001</v>
      </c>
      <c r="K238" s="193"/>
    </row>
    <row r="239" spans="1:11" ht="12" customHeight="1" x14ac:dyDescent="0.2">
      <c r="A239" s="193"/>
      <c r="B239" s="216" t="s">
        <v>419</v>
      </c>
      <c r="C239" s="215">
        <v>959</v>
      </c>
      <c r="D239" s="199">
        <v>1</v>
      </c>
      <c r="E239" s="199">
        <v>0</v>
      </c>
      <c r="F239" s="198">
        <v>0</v>
      </c>
      <c r="G239" s="197">
        <v>0</v>
      </c>
      <c r="H239" s="242">
        <v>17880.32</v>
      </c>
      <c r="I239" s="242">
        <v>5795.72</v>
      </c>
      <c r="J239" s="246">
        <v>0.32413999999999998</v>
      </c>
      <c r="K239" s="193"/>
    </row>
    <row r="240" spans="1:11" ht="32.25" customHeight="1" x14ac:dyDescent="0.2">
      <c r="A240" s="193"/>
      <c r="B240" s="216" t="s">
        <v>472</v>
      </c>
      <c r="C240" s="215">
        <v>959</v>
      </c>
      <c r="D240" s="199">
        <v>1</v>
      </c>
      <c r="E240" s="199">
        <v>6</v>
      </c>
      <c r="F240" s="198">
        <v>0</v>
      </c>
      <c r="G240" s="197">
        <v>0</v>
      </c>
      <c r="H240" s="242">
        <v>8800.32</v>
      </c>
      <c r="I240" s="242">
        <v>5795.72</v>
      </c>
      <c r="J240" s="246">
        <v>0.65858000000000005</v>
      </c>
      <c r="K240" s="193"/>
    </row>
    <row r="241" spans="1:11" ht="21.75" customHeight="1" x14ac:dyDescent="0.2">
      <c r="A241" s="193"/>
      <c r="B241" s="216" t="s">
        <v>469</v>
      </c>
      <c r="C241" s="215">
        <v>959</v>
      </c>
      <c r="D241" s="199">
        <v>1</v>
      </c>
      <c r="E241" s="199">
        <v>6</v>
      </c>
      <c r="F241" s="198" t="s">
        <v>468</v>
      </c>
      <c r="G241" s="197">
        <v>0</v>
      </c>
      <c r="H241" s="242">
        <v>1361.84</v>
      </c>
      <c r="I241" s="242">
        <v>778.8</v>
      </c>
      <c r="J241" s="246">
        <v>0.57186999999999999</v>
      </c>
      <c r="K241" s="193"/>
    </row>
    <row r="242" spans="1:11" ht="12" customHeight="1" x14ac:dyDescent="0.2">
      <c r="A242" s="193"/>
      <c r="B242" s="216" t="s">
        <v>467</v>
      </c>
      <c r="C242" s="215">
        <v>959</v>
      </c>
      <c r="D242" s="199">
        <v>1</v>
      </c>
      <c r="E242" s="199">
        <v>6</v>
      </c>
      <c r="F242" s="198" t="s">
        <v>466</v>
      </c>
      <c r="G242" s="197">
        <v>0</v>
      </c>
      <c r="H242" s="242">
        <v>1361.84</v>
      </c>
      <c r="I242" s="242">
        <v>778.8</v>
      </c>
      <c r="J242" s="246">
        <v>0.57186999999999999</v>
      </c>
      <c r="K242" s="193"/>
    </row>
    <row r="243" spans="1:11" ht="21.75" customHeight="1" x14ac:dyDescent="0.2">
      <c r="A243" s="193"/>
      <c r="B243" s="216" t="s">
        <v>471</v>
      </c>
      <c r="C243" s="215">
        <v>959</v>
      </c>
      <c r="D243" s="199">
        <v>1</v>
      </c>
      <c r="E243" s="199">
        <v>6</v>
      </c>
      <c r="F243" s="198" t="s">
        <v>470</v>
      </c>
      <c r="G243" s="197">
        <v>0</v>
      </c>
      <c r="H243" s="242">
        <v>1361.84</v>
      </c>
      <c r="I243" s="242">
        <v>778.8</v>
      </c>
      <c r="J243" s="246">
        <v>0.57186999999999999</v>
      </c>
      <c r="K243" s="193"/>
    </row>
    <row r="244" spans="1:11" ht="21.75" customHeight="1" x14ac:dyDescent="0.2">
      <c r="A244" s="193"/>
      <c r="B244" s="216" t="s">
        <v>27</v>
      </c>
      <c r="C244" s="215">
        <v>959</v>
      </c>
      <c r="D244" s="199">
        <v>1</v>
      </c>
      <c r="E244" s="199">
        <v>6</v>
      </c>
      <c r="F244" s="198" t="s">
        <v>470</v>
      </c>
      <c r="G244" s="197" t="s">
        <v>26</v>
      </c>
      <c r="H244" s="242">
        <v>1352.84</v>
      </c>
      <c r="I244" s="242">
        <v>774.48</v>
      </c>
      <c r="J244" s="246">
        <v>0.57247999999999999</v>
      </c>
      <c r="K244" s="193"/>
    </row>
    <row r="245" spans="1:11" ht="21.75" customHeight="1" x14ac:dyDescent="0.2">
      <c r="A245" s="193"/>
      <c r="B245" s="216" t="s">
        <v>25</v>
      </c>
      <c r="C245" s="215">
        <v>959</v>
      </c>
      <c r="D245" s="199">
        <v>1</v>
      </c>
      <c r="E245" s="199">
        <v>6</v>
      </c>
      <c r="F245" s="198" t="s">
        <v>470</v>
      </c>
      <c r="G245" s="197" t="s">
        <v>24</v>
      </c>
      <c r="H245" s="242">
        <v>1352.84</v>
      </c>
      <c r="I245" s="242">
        <v>774.48</v>
      </c>
      <c r="J245" s="246">
        <v>0.57247999999999999</v>
      </c>
      <c r="K245" s="193"/>
    </row>
    <row r="246" spans="1:11" ht="21.75" customHeight="1" x14ac:dyDescent="0.2">
      <c r="A246" s="193"/>
      <c r="B246" s="216" t="s">
        <v>41</v>
      </c>
      <c r="C246" s="215">
        <v>959</v>
      </c>
      <c r="D246" s="199">
        <v>1</v>
      </c>
      <c r="E246" s="199">
        <v>6</v>
      </c>
      <c r="F246" s="198" t="s">
        <v>470</v>
      </c>
      <c r="G246" s="197" t="s">
        <v>40</v>
      </c>
      <c r="H246" s="242">
        <v>724.76499999999999</v>
      </c>
      <c r="I246" s="242">
        <v>342.25</v>
      </c>
      <c r="J246" s="246">
        <v>0.47222999999999998</v>
      </c>
      <c r="K246" s="193"/>
    </row>
    <row r="247" spans="1:11" ht="12" customHeight="1" x14ac:dyDescent="0.2">
      <c r="A247" s="193"/>
      <c r="B247" s="216" t="s">
        <v>23</v>
      </c>
      <c r="C247" s="215">
        <v>959</v>
      </c>
      <c r="D247" s="199">
        <v>1</v>
      </c>
      <c r="E247" s="199">
        <v>6</v>
      </c>
      <c r="F247" s="198" t="s">
        <v>470</v>
      </c>
      <c r="G247" s="197" t="s">
        <v>22</v>
      </c>
      <c r="H247" s="242">
        <v>628.07500000000005</v>
      </c>
      <c r="I247" s="242">
        <v>432.23</v>
      </c>
      <c r="J247" s="246">
        <v>0.68816999999999995</v>
      </c>
      <c r="K247" s="193"/>
    </row>
    <row r="248" spans="1:11" ht="12" customHeight="1" x14ac:dyDescent="0.2">
      <c r="A248" s="193"/>
      <c r="B248" s="216" t="s">
        <v>69</v>
      </c>
      <c r="C248" s="215">
        <v>959</v>
      </c>
      <c r="D248" s="199">
        <v>1</v>
      </c>
      <c r="E248" s="199">
        <v>6</v>
      </c>
      <c r="F248" s="198" t="s">
        <v>470</v>
      </c>
      <c r="G248" s="197" t="s">
        <v>68</v>
      </c>
      <c r="H248" s="242">
        <v>9</v>
      </c>
      <c r="I248" s="242">
        <v>4.32</v>
      </c>
      <c r="J248" s="246">
        <v>0.48053000000000001</v>
      </c>
      <c r="K248" s="193"/>
    </row>
    <row r="249" spans="1:11" ht="12" customHeight="1" x14ac:dyDescent="0.2">
      <c r="A249" s="193"/>
      <c r="B249" s="216" t="s">
        <v>67</v>
      </c>
      <c r="C249" s="215">
        <v>959</v>
      </c>
      <c r="D249" s="199">
        <v>1</v>
      </c>
      <c r="E249" s="199">
        <v>6</v>
      </c>
      <c r="F249" s="198" t="s">
        <v>470</v>
      </c>
      <c r="G249" s="197" t="s">
        <v>66</v>
      </c>
      <c r="H249" s="242">
        <v>9</v>
      </c>
      <c r="I249" s="242">
        <v>4.32</v>
      </c>
      <c r="J249" s="246">
        <v>0.48053000000000001</v>
      </c>
      <c r="K249" s="193"/>
    </row>
    <row r="250" spans="1:11" ht="12" customHeight="1" x14ac:dyDescent="0.2">
      <c r="A250" s="193"/>
      <c r="B250" s="216" t="s">
        <v>63</v>
      </c>
      <c r="C250" s="215">
        <v>959</v>
      </c>
      <c r="D250" s="199">
        <v>1</v>
      </c>
      <c r="E250" s="199">
        <v>6</v>
      </c>
      <c r="F250" s="198" t="s">
        <v>470</v>
      </c>
      <c r="G250" s="197" t="s">
        <v>61</v>
      </c>
      <c r="H250" s="242">
        <v>1.5</v>
      </c>
      <c r="I250" s="242">
        <v>1.33</v>
      </c>
      <c r="J250" s="246">
        <v>0.88732999999999995</v>
      </c>
      <c r="K250" s="193"/>
    </row>
    <row r="251" spans="1:11" ht="12" customHeight="1" x14ac:dyDescent="0.2">
      <c r="A251" s="193"/>
      <c r="B251" s="216" t="s">
        <v>154</v>
      </c>
      <c r="C251" s="215">
        <v>959</v>
      </c>
      <c r="D251" s="199">
        <v>1</v>
      </c>
      <c r="E251" s="199">
        <v>6</v>
      </c>
      <c r="F251" s="198" t="s">
        <v>470</v>
      </c>
      <c r="G251" s="197" t="s">
        <v>152</v>
      </c>
      <c r="H251" s="242">
        <v>7.5</v>
      </c>
      <c r="I251" s="242">
        <v>2.99</v>
      </c>
      <c r="J251" s="246">
        <v>0.39917000000000002</v>
      </c>
      <c r="K251" s="193"/>
    </row>
    <row r="252" spans="1:11" ht="21.75" customHeight="1" x14ac:dyDescent="0.2">
      <c r="A252" s="193"/>
      <c r="B252" s="216" t="s">
        <v>469</v>
      </c>
      <c r="C252" s="215">
        <v>959</v>
      </c>
      <c r="D252" s="199">
        <v>1</v>
      </c>
      <c r="E252" s="199">
        <v>6</v>
      </c>
      <c r="F252" s="198" t="s">
        <v>468</v>
      </c>
      <c r="G252" s="197">
        <v>0</v>
      </c>
      <c r="H252" s="242">
        <v>266.18</v>
      </c>
      <c r="I252" s="242">
        <v>266.18</v>
      </c>
      <c r="J252" s="246">
        <v>1</v>
      </c>
      <c r="K252" s="193"/>
    </row>
    <row r="253" spans="1:11" ht="12" customHeight="1" x14ac:dyDescent="0.2">
      <c r="A253" s="193"/>
      <c r="B253" s="216" t="s">
        <v>467</v>
      </c>
      <c r="C253" s="215">
        <v>959</v>
      </c>
      <c r="D253" s="199">
        <v>1</v>
      </c>
      <c r="E253" s="199">
        <v>6</v>
      </c>
      <c r="F253" s="198" t="s">
        <v>466</v>
      </c>
      <c r="G253" s="197">
        <v>0</v>
      </c>
      <c r="H253" s="242">
        <v>266.18</v>
      </c>
      <c r="I253" s="242">
        <v>266.18</v>
      </c>
      <c r="J253" s="246">
        <v>1</v>
      </c>
      <c r="K253" s="193"/>
    </row>
    <row r="254" spans="1:11" ht="12" customHeight="1" x14ac:dyDescent="0.2">
      <c r="A254" s="193"/>
      <c r="B254" s="216" t="s">
        <v>742</v>
      </c>
      <c r="C254" s="215">
        <v>959</v>
      </c>
      <c r="D254" s="199">
        <v>1</v>
      </c>
      <c r="E254" s="199">
        <v>6</v>
      </c>
      <c r="F254" s="198" t="s">
        <v>767</v>
      </c>
      <c r="G254" s="197">
        <v>0</v>
      </c>
      <c r="H254" s="242">
        <v>266.18</v>
      </c>
      <c r="I254" s="242">
        <v>266.18</v>
      </c>
      <c r="J254" s="246">
        <v>1</v>
      </c>
      <c r="K254" s="193"/>
    </row>
    <row r="255" spans="1:11" ht="53.25" customHeight="1" x14ac:dyDescent="0.2">
      <c r="A255" s="193"/>
      <c r="B255" s="216" t="s">
        <v>35</v>
      </c>
      <c r="C255" s="215">
        <v>959</v>
      </c>
      <c r="D255" s="199">
        <v>1</v>
      </c>
      <c r="E255" s="199">
        <v>6</v>
      </c>
      <c r="F255" s="198" t="s">
        <v>767</v>
      </c>
      <c r="G255" s="197" t="s">
        <v>34</v>
      </c>
      <c r="H255" s="242">
        <v>266.18</v>
      </c>
      <c r="I255" s="242">
        <v>266.18</v>
      </c>
      <c r="J255" s="246">
        <v>1</v>
      </c>
      <c r="K255" s="193"/>
    </row>
    <row r="256" spans="1:11" ht="21.75" customHeight="1" x14ac:dyDescent="0.2">
      <c r="A256" s="193"/>
      <c r="B256" s="216" t="s">
        <v>53</v>
      </c>
      <c r="C256" s="215">
        <v>959</v>
      </c>
      <c r="D256" s="199">
        <v>1</v>
      </c>
      <c r="E256" s="199">
        <v>6</v>
      </c>
      <c r="F256" s="198" t="s">
        <v>767</v>
      </c>
      <c r="G256" s="197" t="s">
        <v>52</v>
      </c>
      <c r="H256" s="242">
        <v>266.18</v>
      </c>
      <c r="I256" s="242">
        <v>266.18</v>
      </c>
      <c r="J256" s="246">
        <v>1</v>
      </c>
      <c r="K256" s="193"/>
    </row>
    <row r="257" spans="1:11" ht="32.25" customHeight="1" x14ac:dyDescent="0.2">
      <c r="A257" s="193"/>
      <c r="B257" s="216" t="s">
        <v>51</v>
      </c>
      <c r="C257" s="215">
        <v>959</v>
      </c>
      <c r="D257" s="199">
        <v>1</v>
      </c>
      <c r="E257" s="199">
        <v>6</v>
      </c>
      <c r="F257" s="198" t="s">
        <v>767</v>
      </c>
      <c r="G257" s="197" t="s">
        <v>9</v>
      </c>
      <c r="H257" s="242">
        <v>204.44200000000001</v>
      </c>
      <c r="I257" s="242">
        <v>204.44</v>
      </c>
      <c r="J257" s="246">
        <v>1</v>
      </c>
      <c r="K257" s="193"/>
    </row>
    <row r="258" spans="1:11" ht="32.25" customHeight="1" x14ac:dyDescent="0.2">
      <c r="A258" s="193"/>
      <c r="B258" s="216" t="s">
        <v>50</v>
      </c>
      <c r="C258" s="215">
        <v>959</v>
      </c>
      <c r="D258" s="199">
        <v>1</v>
      </c>
      <c r="E258" s="199">
        <v>6</v>
      </c>
      <c r="F258" s="198" t="s">
        <v>767</v>
      </c>
      <c r="G258" s="197" t="s">
        <v>7</v>
      </c>
      <c r="H258" s="242">
        <v>61.738</v>
      </c>
      <c r="I258" s="242">
        <v>61.74</v>
      </c>
      <c r="J258" s="246">
        <v>1</v>
      </c>
      <c r="K258" s="193"/>
    </row>
    <row r="259" spans="1:11" ht="21.75" customHeight="1" x14ac:dyDescent="0.2">
      <c r="A259" s="193"/>
      <c r="B259" s="216" t="s">
        <v>469</v>
      </c>
      <c r="C259" s="215">
        <v>959</v>
      </c>
      <c r="D259" s="199">
        <v>1</v>
      </c>
      <c r="E259" s="199">
        <v>6</v>
      </c>
      <c r="F259" s="198" t="s">
        <v>468</v>
      </c>
      <c r="G259" s="197">
        <v>0</v>
      </c>
      <c r="H259" s="242">
        <v>7172.3</v>
      </c>
      <c r="I259" s="242">
        <v>4750.74</v>
      </c>
      <c r="J259" s="246">
        <v>0.66237000000000001</v>
      </c>
      <c r="K259" s="193"/>
    </row>
    <row r="260" spans="1:11" ht="12" customHeight="1" x14ac:dyDescent="0.2">
      <c r="A260" s="193"/>
      <c r="B260" s="216" t="s">
        <v>467</v>
      </c>
      <c r="C260" s="215">
        <v>959</v>
      </c>
      <c r="D260" s="199">
        <v>1</v>
      </c>
      <c r="E260" s="199">
        <v>6</v>
      </c>
      <c r="F260" s="198" t="s">
        <v>466</v>
      </c>
      <c r="G260" s="197">
        <v>0</v>
      </c>
      <c r="H260" s="242">
        <v>7172.3</v>
      </c>
      <c r="I260" s="242">
        <v>4750.74</v>
      </c>
      <c r="J260" s="246">
        <v>0.66237000000000001</v>
      </c>
      <c r="K260" s="193"/>
    </row>
    <row r="261" spans="1:11" ht="21.75" customHeight="1" x14ac:dyDescent="0.2">
      <c r="A261" s="193"/>
      <c r="B261" s="216" t="s">
        <v>54</v>
      </c>
      <c r="C261" s="215">
        <v>959</v>
      </c>
      <c r="D261" s="199">
        <v>1</v>
      </c>
      <c r="E261" s="199">
        <v>6</v>
      </c>
      <c r="F261" s="198" t="s">
        <v>17</v>
      </c>
      <c r="G261" s="197">
        <v>0</v>
      </c>
      <c r="H261" s="242">
        <v>7172.3</v>
      </c>
      <c r="I261" s="242">
        <v>4750.74</v>
      </c>
      <c r="J261" s="246">
        <v>0.66237000000000001</v>
      </c>
      <c r="K261" s="193"/>
    </row>
    <row r="262" spans="1:11" ht="53.25" customHeight="1" x14ac:dyDescent="0.2">
      <c r="A262" s="193"/>
      <c r="B262" s="216" t="s">
        <v>35</v>
      </c>
      <c r="C262" s="215">
        <v>959</v>
      </c>
      <c r="D262" s="199">
        <v>1</v>
      </c>
      <c r="E262" s="199">
        <v>6</v>
      </c>
      <c r="F262" s="198" t="s">
        <v>17</v>
      </c>
      <c r="G262" s="197" t="s">
        <v>34</v>
      </c>
      <c r="H262" s="242">
        <v>7172.3</v>
      </c>
      <c r="I262" s="242">
        <v>4750.74</v>
      </c>
      <c r="J262" s="246">
        <v>0.66237000000000001</v>
      </c>
      <c r="K262" s="193"/>
    </row>
    <row r="263" spans="1:11" ht="21.75" customHeight="1" x14ac:dyDescent="0.2">
      <c r="A263" s="193"/>
      <c r="B263" s="216" t="s">
        <v>53</v>
      </c>
      <c r="C263" s="215">
        <v>959</v>
      </c>
      <c r="D263" s="199">
        <v>1</v>
      </c>
      <c r="E263" s="199">
        <v>6</v>
      </c>
      <c r="F263" s="198" t="s">
        <v>17</v>
      </c>
      <c r="G263" s="197" t="s">
        <v>52</v>
      </c>
      <c r="H263" s="242">
        <v>7172.3</v>
      </c>
      <c r="I263" s="242">
        <v>4750.74</v>
      </c>
      <c r="J263" s="246">
        <v>0.66237000000000001</v>
      </c>
      <c r="K263" s="193"/>
    </row>
    <row r="264" spans="1:11" ht="32.25" customHeight="1" x14ac:dyDescent="0.2">
      <c r="A264" s="193"/>
      <c r="B264" s="216" t="s">
        <v>51</v>
      </c>
      <c r="C264" s="215">
        <v>959</v>
      </c>
      <c r="D264" s="199">
        <v>1</v>
      </c>
      <c r="E264" s="199">
        <v>6</v>
      </c>
      <c r="F264" s="198" t="s">
        <v>17</v>
      </c>
      <c r="G264" s="197" t="s">
        <v>9</v>
      </c>
      <c r="H264" s="242">
        <v>5508.7</v>
      </c>
      <c r="I264" s="242">
        <v>3611.81</v>
      </c>
      <c r="J264" s="246">
        <v>0.65566000000000002</v>
      </c>
      <c r="K264" s="193"/>
    </row>
    <row r="265" spans="1:11" ht="32.25" customHeight="1" x14ac:dyDescent="0.2">
      <c r="A265" s="193"/>
      <c r="B265" s="216" t="s">
        <v>50</v>
      </c>
      <c r="C265" s="215">
        <v>959</v>
      </c>
      <c r="D265" s="199">
        <v>1</v>
      </c>
      <c r="E265" s="199">
        <v>6</v>
      </c>
      <c r="F265" s="198" t="s">
        <v>17</v>
      </c>
      <c r="G265" s="197" t="s">
        <v>7</v>
      </c>
      <c r="H265" s="242">
        <v>1663.6</v>
      </c>
      <c r="I265" s="242">
        <v>1138.93</v>
      </c>
      <c r="J265" s="246">
        <v>0.68462000000000001</v>
      </c>
      <c r="K265" s="193"/>
    </row>
    <row r="266" spans="1:11" ht="12" customHeight="1" x14ac:dyDescent="0.2">
      <c r="A266" s="193"/>
      <c r="B266" s="216" t="s">
        <v>396</v>
      </c>
      <c r="C266" s="215">
        <v>959</v>
      </c>
      <c r="D266" s="199">
        <v>1</v>
      </c>
      <c r="E266" s="199">
        <v>13</v>
      </c>
      <c r="F266" s="198">
        <v>0</v>
      </c>
      <c r="G266" s="197">
        <v>0</v>
      </c>
      <c r="H266" s="242">
        <v>9080</v>
      </c>
      <c r="I266" s="242">
        <v>0</v>
      </c>
      <c r="J266" s="246">
        <v>0</v>
      </c>
      <c r="K266" s="193"/>
    </row>
    <row r="267" spans="1:11" ht="12" customHeight="1" x14ac:dyDescent="0.2">
      <c r="A267" s="193"/>
      <c r="B267" s="216" t="s">
        <v>465</v>
      </c>
      <c r="C267" s="215">
        <v>959</v>
      </c>
      <c r="D267" s="199">
        <v>1</v>
      </c>
      <c r="E267" s="199">
        <v>13</v>
      </c>
      <c r="F267" s="198" t="s">
        <v>464</v>
      </c>
      <c r="G267" s="197">
        <v>0</v>
      </c>
      <c r="H267" s="242">
        <v>9070</v>
      </c>
      <c r="I267" s="242">
        <v>0</v>
      </c>
      <c r="J267" s="246">
        <v>0</v>
      </c>
      <c r="K267" s="193"/>
    </row>
    <row r="268" spans="1:11" ht="12" customHeight="1" x14ac:dyDescent="0.2">
      <c r="A268" s="193"/>
      <c r="B268" s="216" t="s">
        <v>463</v>
      </c>
      <c r="C268" s="215">
        <v>959</v>
      </c>
      <c r="D268" s="199">
        <v>1</v>
      </c>
      <c r="E268" s="199">
        <v>13</v>
      </c>
      <c r="F268" s="198" t="s">
        <v>462</v>
      </c>
      <c r="G268" s="197">
        <v>0</v>
      </c>
      <c r="H268" s="242">
        <v>9070</v>
      </c>
      <c r="I268" s="242">
        <v>0</v>
      </c>
      <c r="J268" s="246">
        <v>0</v>
      </c>
      <c r="K268" s="193"/>
    </row>
    <row r="269" spans="1:11" ht="12" customHeight="1" x14ac:dyDescent="0.2">
      <c r="A269" s="193"/>
      <c r="B269" s="216" t="s">
        <v>69</v>
      </c>
      <c r="C269" s="215">
        <v>959</v>
      </c>
      <c r="D269" s="199">
        <v>1</v>
      </c>
      <c r="E269" s="199">
        <v>13</v>
      </c>
      <c r="F269" s="198" t="s">
        <v>462</v>
      </c>
      <c r="G269" s="197" t="s">
        <v>68</v>
      </c>
      <c r="H269" s="242">
        <v>9070</v>
      </c>
      <c r="I269" s="242">
        <v>0</v>
      </c>
      <c r="J269" s="246">
        <v>0</v>
      </c>
      <c r="K269" s="193"/>
    </row>
    <row r="270" spans="1:11" ht="12" customHeight="1" x14ac:dyDescent="0.2">
      <c r="A270" s="193"/>
      <c r="B270" s="216" t="s">
        <v>399</v>
      </c>
      <c r="C270" s="215">
        <v>959</v>
      </c>
      <c r="D270" s="199">
        <v>1</v>
      </c>
      <c r="E270" s="199">
        <v>13</v>
      </c>
      <c r="F270" s="198" t="s">
        <v>462</v>
      </c>
      <c r="G270" s="197" t="s">
        <v>397</v>
      </c>
      <c r="H270" s="242">
        <v>9070</v>
      </c>
      <c r="I270" s="242">
        <v>0</v>
      </c>
      <c r="J270" s="246">
        <v>0</v>
      </c>
      <c r="K270" s="193"/>
    </row>
    <row r="271" spans="1:11" ht="21.75" customHeight="1" x14ac:dyDescent="0.2">
      <c r="A271" s="193"/>
      <c r="B271" s="216" t="s">
        <v>426</v>
      </c>
      <c r="C271" s="215">
        <v>959</v>
      </c>
      <c r="D271" s="199">
        <v>1</v>
      </c>
      <c r="E271" s="199">
        <v>13</v>
      </c>
      <c r="F271" s="198" t="s">
        <v>425</v>
      </c>
      <c r="G271" s="197">
        <v>0</v>
      </c>
      <c r="H271" s="242">
        <v>10</v>
      </c>
      <c r="I271" s="242">
        <v>0</v>
      </c>
      <c r="J271" s="246">
        <v>0</v>
      </c>
      <c r="K271" s="193"/>
    </row>
    <row r="272" spans="1:11" ht="42.75" customHeight="1" x14ac:dyDescent="0.2">
      <c r="A272" s="193"/>
      <c r="B272" s="216" t="s">
        <v>461</v>
      </c>
      <c r="C272" s="215">
        <v>959</v>
      </c>
      <c r="D272" s="199">
        <v>1</v>
      </c>
      <c r="E272" s="199">
        <v>13</v>
      </c>
      <c r="F272" s="198" t="s">
        <v>460</v>
      </c>
      <c r="G272" s="197">
        <v>0</v>
      </c>
      <c r="H272" s="242">
        <v>10</v>
      </c>
      <c r="I272" s="242">
        <v>0</v>
      </c>
      <c r="J272" s="246">
        <v>0</v>
      </c>
      <c r="K272" s="193"/>
    </row>
    <row r="273" spans="1:11" ht="12" customHeight="1" x14ac:dyDescent="0.2">
      <c r="A273" s="193"/>
      <c r="B273" s="216" t="s">
        <v>347</v>
      </c>
      <c r="C273" s="215">
        <v>959</v>
      </c>
      <c r="D273" s="199">
        <v>1</v>
      </c>
      <c r="E273" s="199">
        <v>13</v>
      </c>
      <c r="F273" s="198" t="s">
        <v>460</v>
      </c>
      <c r="G273" s="197" t="s">
        <v>346</v>
      </c>
      <c r="H273" s="242">
        <v>10</v>
      </c>
      <c r="I273" s="242">
        <v>0</v>
      </c>
      <c r="J273" s="246">
        <v>0</v>
      </c>
      <c r="K273" s="193"/>
    </row>
    <row r="274" spans="1:11" ht="12" customHeight="1" x14ac:dyDescent="0.2">
      <c r="A274" s="193"/>
      <c r="B274" s="216" t="s">
        <v>452</v>
      </c>
      <c r="C274" s="215">
        <v>959</v>
      </c>
      <c r="D274" s="199">
        <v>1</v>
      </c>
      <c r="E274" s="199">
        <v>13</v>
      </c>
      <c r="F274" s="198" t="s">
        <v>460</v>
      </c>
      <c r="G274" s="197" t="s">
        <v>450</v>
      </c>
      <c r="H274" s="242">
        <v>10</v>
      </c>
      <c r="I274" s="242">
        <v>0</v>
      </c>
      <c r="J274" s="246">
        <v>0</v>
      </c>
      <c r="K274" s="193"/>
    </row>
    <row r="275" spans="1:11" ht="12" customHeight="1" x14ac:dyDescent="0.2">
      <c r="A275" s="193"/>
      <c r="B275" s="216" t="s">
        <v>459</v>
      </c>
      <c r="C275" s="215">
        <v>959</v>
      </c>
      <c r="D275" s="199">
        <v>2</v>
      </c>
      <c r="E275" s="199">
        <v>0</v>
      </c>
      <c r="F275" s="198">
        <v>0</v>
      </c>
      <c r="G275" s="197">
        <v>0</v>
      </c>
      <c r="H275" s="242">
        <v>1377.5</v>
      </c>
      <c r="I275" s="242">
        <v>688.74</v>
      </c>
      <c r="J275" s="246">
        <v>0.5</v>
      </c>
      <c r="K275" s="193"/>
    </row>
    <row r="276" spans="1:11" ht="12" customHeight="1" x14ac:dyDescent="0.2">
      <c r="A276" s="193"/>
      <c r="B276" s="216" t="s">
        <v>458</v>
      </c>
      <c r="C276" s="215">
        <v>959</v>
      </c>
      <c r="D276" s="199">
        <v>2</v>
      </c>
      <c r="E276" s="199">
        <v>3</v>
      </c>
      <c r="F276" s="198">
        <v>0</v>
      </c>
      <c r="G276" s="197">
        <v>0</v>
      </c>
      <c r="H276" s="242">
        <v>1377.5</v>
      </c>
      <c r="I276" s="242">
        <v>688.74</v>
      </c>
      <c r="J276" s="246">
        <v>0.5</v>
      </c>
      <c r="K276" s="193"/>
    </row>
    <row r="277" spans="1:11" ht="21.75" customHeight="1" x14ac:dyDescent="0.2">
      <c r="A277" s="193"/>
      <c r="B277" s="216" t="s">
        <v>457</v>
      </c>
      <c r="C277" s="215">
        <v>959</v>
      </c>
      <c r="D277" s="199">
        <v>2</v>
      </c>
      <c r="E277" s="199">
        <v>3</v>
      </c>
      <c r="F277" s="198" t="s">
        <v>456</v>
      </c>
      <c r="G277" s="197">
        <v>0</v>
      </c>
      <c r="H277" s="242">
        <v>1377.5</v>
      </c>
      <c r="I277" s="242">
        <v>688.74</v>
      </c>
      <c r="J277" s="246">
        <v>0.5</v>
      </c>
      <c r="K277" s="193"/>
    </row>
    <row r="278" spans="1:11" ht="21.75" customHeight="1" x14ac:dyDescent="0.2">
      <c r="A278" s="193"/>
      <c r="B278" s="216" t="s">
        <v>455</v>
      </c>
      <c r="C278" s="215">
        <v>959</v>
      </c>
      <c r="D278" s="199">
        <v>2</v>
      </c>
      <c r="E278" s="199">
        <v>3</v>
      </c>
      <c r="F278" s="198" t="s">
        <v>454</v>
      </c>
      <c r="G278" s="197">
        <v>0</v>
      </c>
      <c r="H278" s="242">
        <v>1377.5</v>
      </c>
      <c r="I278" s="242">
        <v>688.74</v>
      </c>
      <c r="J278" s="246">
        <v>0.5</v>
      </c>
      <c r="K278" s="193"/>
    </row>
    <row r="279" spans="1:11" ht="12" customHeight="1" x14ac:dyDescent="0.2">
      <c r="A279" s="193"/>
      <c r="B279" s="216" t="s">
        <v>347</v>
      </c>
      <c r="C279" s="215">
        <v>959</v>
      </c>
      <c r="D279" s="199">
        <v>2</v>
      </c>
      <c r="E279" s="199">
        <v>3</v>
      </c>
      <c r="F279" s="198" t="s">
        <v>454</v>
      </c>
      <c r="G279" s="197" t="s">
        <v>346</v>
      </c>
      <c r="H279" s="242">
        <v>1377.5</v>
      </c>
      <c r="I279" s="242">
        <v>688.74</v>
      </c>
      <c r="J279" s="246">
        <v>0.5</v>
      </c>
      <c r="K279" s="193"/>
    </row>
    <row r="280" spans="1:11" ht="12" customHeight="1" x14ac:dyDescent="0.2">
      <c r="A280" s="193"/>
      <c r="B280" s="216" t="s">
        <v>452</v>
      </c>
      <c r="C280" s="215">
        <v>959</v>
      </c>
      <c r="D280" s="199">
        <v>2</v>
      </c>
      <c r="E280" s="199">
        <v>3</v>
      </c>
      <c r="F280" s="198" t="s">
        <v>454</v>
      </c>
      <c r="G280" s="197" t="s">
        <v>450</v>
      </c>
      <c r="H280" s="242">
        <v>1377.5</v>
      </c>
      <c r="I280" s="242">
        <v>688.74</v>
      </c>
      <c r="J280" s="246">
        <v>0.5</v>
      </c>
      <c r="K280" s="193"/>
    </row>
    <row r="281" spans="1:11" ht="12" customHeight="1" x14ac:dyDescent="0.2">
      <c r="A281" s="193"/>
      <c r="B281" s="216" t="s">
        <v>177</v>
      </c>
      <c r="C281" s="215">
        <v>959</v>
      </c>
      <c r="D281" s="199">
        <v>4</v>
      </c>
      <c r="E281" s="199">
        <v>0</v>
      </c>
      <c r="F281" s="198">
        <v>0</v>
      </c>
      <c r="G281" s="197">
        <v>0</v>
      </c>
      <c r="H281" s="242">
        <v>1669.1</v>
      </c>
      <c r="I281" s="242">
        <v>219.1</v>
      </c>
      <c r="J281" s="246">
        <v>0.13127</v>
      </c>
      <c r="K281" s="193"/>
    </row>
    <row r="282" spans="1:11" ht="12" customHeight="1" x14ac:dyDescent="0.2">
      <c r="A282" s="193"/>
      <c r="B282" s="216" t="s">
        <v>176</v>
      </c>
      <c r="C282" s="215">
        <v>959</v>
      </c>
      <c r="D282" s="199">
        <v>4</v>
      </c>
      <c r="E282" s="199">
        <v>5</v>
      </c>
      <c r="F282" s="198">
        <v>0</v>
      </c>
      <c r="G282" s="197">
        <v>0</v>
      </c>
      <c r="H282" s="242">
        <v>219.1</v>
      </c>
      <c r="I282" s="242">
        <v>219.1</v>
      </c>
      <c r="J282" s="246">
        <v>1</v>
      </c>
      <c r="K282" s="193"/>
    </row>
    <row r="283" spans="1:11" ht="21.75" customHeight="1" x14ac:dyDescent="0.2">
      <c r="A283" s="193"/>
      <c r="B283" s="216" t="s">
        <v>426</v>
      </c>
      <c r="C283" s="215">
        <v>959</v>
      </c>
      <c r="D283" s="199">
        <v>4</v>
      </c>
      <c r="E283" s="199">
        <v>5</v>
      </c>
      <c r="F283" s="198" t="s">
        <v>425</v>
      </c>
      <c r="G283" s="197">
        <v>0</v>
      </c>
      <c r="H283" s="242">
        <v>219.1</v>
      </c>
      <c r="I283" s="242">
        <v>219.1</v>
      </c>
      <c r="J283" s="246">
        <v>1</v>
      </c>
      <c r="K283" s="193"/>
    </row>
    <row r="284" spans="1:11" ht="42.75" customHeight="1" x14ac:dyDescent="0.2">
      <c r="A284" s="193"/>
      <c r="B284" s="216" t="s">
        <v>453</v>
      </c>
      <c r="C284" s="215">
        <v>959</v>
      </c>
      <c r="D284" s="199">
        <v>4</v>
      </c>
      <c r="E284" s="199">
        <v>5</v>
      </c>
      <c r="F284" s="198" t="s">
        <v>451</v>
      </c>
      <c r="G284" s="197">
        <v>0</v>
      </c>
      <c r="H284" s="242">
        <v>219.1</v>
      </c>
      <c r="I284" s="242">
        <v>219.1</v>
      </c>
      <c r="J284" s="246">
        <v>1</v>
      </c>
      <c r="K284" s="193"/>
    </row>
    <row r="285" spans="1:11" ht="12" customHeight="1" x14ac:dyDescent="0.2">
      <c r="A285" s="193"/>
      <c r="B285" s="216" t="s">
        <v>347</v>
      </c>
      <c r="C285" s="215">
        <v>959</v>
      </c>
      <c r="D285" s="199">
        <v>4</v>
      </c>
      <c r="E285" s="199">
        <v>5</v>
      </c>
      <c r="F285" s="198" t="s">
        <v>451</v>
      </c>
      <c r="G285" s="197" t="s">
        <v>346</v>
      </c>
      <c r="H285" s="242">
        <v>219.1</v>
      </c>
      <c r="I285" s="242">
        <v>219.1</v>
      </c>
      <c r="J285" s="246">
        <v>1</v>
      </c>
      <c r="K285" s="193"/>
    </row>
    <row r="286" spans="1:11" ht="12" customHeight="1" x14ac:dyDescent="0.2">
      <c r="A286" s="193"/>
      <c r="B286" s="216" t="s">
        <v>452</v>
      </c>
      <c r="C286" s="215">
        <v>959</v>
      </c>
      <c r="D286" s="199">
        <v>4</v>
      </c>
      <c r="E286" s="199">
        <v>5</v>
      </c>
      <c r="F286" s="198" t="s">
        <v>451</v>
      </c>
      <c r="G286" s="197" t="s">
        <v>450</v>
      </c>
      <c r="H286" s="242">
        <v>219.1</v>
      </c>
      <c r="I286" s="242">
        <v>219.1</v>
      </c>
      <c r="J286" s="246">
        <v>1</v>
      </c>
      <c r="K286" s="193"/>
    </row>
    <row r="287" spans="1:11" ht="12" customHeight="1" x14ac:dyDescent="0.2">
      <c r="A287" s="193"/>
      <c r="B287" s="216" t="s">
        <v>364</v>
      </c>
      <c r="C287" s="215">
        <v>959</v>
      </c>
      <c r="D287" s="199">
        <v>4</v>
      </c>
      <c r="E287" s="199">
        <v>9</v>
      </c>
      <c r="F287" s="198">
        <v>0</v>
      </c>
      <c r="G287" s="197">
        <v>0</v>
      </c>
      <c r="H287" s="242">
        <v>1450</v>
      </c>
      <c r="I287" s="242">
        <v>0</v>
      </c>
      <c r="J287" s="246">
        <v>0</v>
      </c>
      <c r="K287" s="193"/>
    </row>
    <row r="288" spans="1:11" ht="21.75" customHeight="1" x14ac:dyDescent="0.2">
      <c r="A288" s="193"/>
      <c r="B288" s="216" t="s">
        <v>363</v>
      </c>
      <c r="C288" s="215">
        <v>959</v>
      </c>
      <c r="D288" s="199">
        <v>4</v>
      </c>
      <c r="E288" s="199">
        <v>9</v>
      </c>
      <c r="F288" s="198" t="s">
        <v>362</v>
      </c>
      <c r="G288" s="197">
        <v>0</v>
      </c>
      <c r="H288" s="242">
        <v>450</v>
      </c>
      <c r="I288" s="242">
        <v>0</v>
      </c>
      <c r="J288" s="246">
        <v>0</v>
      </c>
      <c r="K288" s="193"/>
    </row>
    <row r="289" spans="1:11" ht="21.75" customHeight="1" x14ac:dyDescent="0.2">
      <c r="A289" s="193"/>
      <c r="B289" s="216" t="s">
        <v>361</v>
      </c>
      <c r="C289" s="215">
        <v>959</v>
      </c>
      <c r="D289" s="199">
        <v>4</v>
      </c>
      <c r="E289" s="199">
        <v>9</v>
      </c>
      <c r="F289" s="198" t="s">
        <v>360</v>
      </c>
      <c r="G289" s="197">
        <v>0</v>
      </c>
      <c r="H289" s="242">
        <v>450</v>
      </c>
      <c r="I289" s="242">
        <v>0</v>
      </c>
      <c r="J289" s="246">
        <v>0</v>
      </c>
      <c r="K289" s="193"/>
    </row>
    <row r="290" spans="1:11" ht="12" customHeight="1" x14ac:dyDescent="0.2">
      <c r="A290" s="193"/>
      <c r="B290" s="216" t="s">
        <v>347</v>
      </c>
      <c r="C290" s="215">
        <v>959</v>
      </c>
      <c r="D290" s="199">
        <v>4</v>
      </c>
      <c r="E290" s="199">
        <v>9</v>
      </c>
      <c r="F290" s="198" t="s">
        <v>360</v>
      </c>
      <c r="G290" s="197" t="s">
        <v>346</v>
      </c>
      <c r="H290" s="242">
        <v>450</v>
      </c>
      <c r="I290" s="242">
        <v>0</v>
      </c>
      <c r="J290" s="246">
        <v>0</v>
      </c>
      <c r="K290" s="193"/>
    </row>
    <row r="291" spans="1:11" ht="12" customHeight="1" x14ac:dyDescent="0.2">
      <c r="A291" s="193"/>
      <c r="B291" s="216" t="s">
        <v>345</v>
      </c>
      <c r="C291" s="215">
        <v>959</v>
      </c>
      <c r="D291" s="199">
        <v>4</v>
      </c>
      <c r="E291" s="199">
        <v>9</v>
      </c>
      <c r="F291" s="198" t="s">
        <v>360</v>
      </c>
      <c r="G291" s="197" t="s">
        <v>343</v>
      </c>
      <c r="H291" s="242">
        <v>450</v>
      </c>
      <c r="I291" s="242">
        <v>0</v>
      </c>
      <c r="J291" s="246">
        <v>0</v>
      </c>
      <c r="K291" s="193"/>
    </row>
    <row r="292" spans="1:11" ht="32.25" customHeight="1" x14ac:dyDescent="0.2">
      <c r="A292" s="193"/>
      <c r="B292" s="216" t="s">
        <v>85</v>
      </c>
      <c r="C292" s="215">
        <v>959</v>
      </c>
      <c r="D292" s="199">
        <v>4</v>
      </c>
      <c r="E292" s="199">
        <v>9</v>
      </c>
      <c r="F292" s="198" t="s">
        <v>84</v>
      </c>
      <c r="G292" s="197">
        <v>0</v>
      </c>
      <c r="H292" s="242">
        <v>1000</v>
      </c>
      <c r="I292" s="242">
        <v>0</v>
      </c>
      <c r="J292" s="246">
        <v>0</v>
      </c>
      <c r="K292" s="193"/>
    </row>
    <row r="293" spans="1:11" ht="32.25" customHeight="1" x14ac:dyDescent="0.2">
      <c r="A293" s="193"/>
      <c r="B293" s="216" t="s">
        <v>328</v>
      </c>
      <c r="C293" s="215">
        <v>959</v>
      </c>
      <c r="D293" s="199">
        <v>4</v>
      </c>
      <c r="E293" s="199">
        <v>9</v>
      </c>
      <c r="F293" s="198" t="s">
        <v>327</v>
      </c>
      <c r="G293" s="197">
        <v>0</v>
      </c>
      <c r="H293" s="242">
        <v>1000</v>
      </c>
      <c r="I293" s="242">
        <v>0</v>
      </c>
      <c r="J293" s="246">
        <v>0</v>
      </c>
      <c r="K293" s="193"/>
    </row>
    <row r="294" spans="1:11" ht="12" customHeight="1" x14ac:dyDescent="0.2">
      <c r="A294" s="193"/>
      <c r="B294" s="216" t="s">
        <v>347</v>
      </c>
      <c r="C294" s="215">
        <v>959</v>
      </c>
      <c r="D294" s="199">
        <v>4</v>
      </c>
      <c r="E294" s="199">
        <v>9</v>
      </c>
      <c r="F294" s="198" t="s">
        <v>327</v>
      </c>
      <c r="G294" s="197" t="s">
        <v>346</v>
      </c>
      <c r="H294" s="242">
        <v>1000</v>
      </c>
      <c r="I294" s="242">
        <v>0</v>
      </c>
      <c r="J294" s="246">
        <v>0</v>
      </c>
      <c r="K294" s="193"/>
    </row>
    <row r="295" spans="1:11" ht="12" customHeight="1" x14ac:dyDescent="0.2">
      <c r="A295" s="193"/>
      <c r="B295" s="216" t="s">
        <v>448</v>
      </c>
      <c r="C295" s="215">
        <v>959</v>
      </c>
      <c r="D295" s="199">
        <v>4</v>
      </c>
      <c r="E295" s="199">
        <v>9</v>
      </c>
      <c r="F295" s="198" t="s">
        <v>327</v>
      </c>
      <c r="G295" s="197" t="s">
        <v>447</v>
      </c>
      <c r="H295" s="242">
        <v>1000</v>
      </c>
      <c r="I295" s="242">
        <v>0</v>
      </c>
      <c r="J295" s="246">
        <v>0</v>
      </c>
      <c r="K295" s="193"/>
    </row>
    <row r="296" spans="1:11" ht="32.25" customHeight="1" x14ac:dyDescent="0.2">
      <c r="A296" s="193"/>
      <c r="B296" s="216" t="s">
        <v>446</v>
      </c>
      <c r="C296" s="215">
        <v>959</v>
      </c>
      <c r="D296" s="199">
        <v>4</v>
      </c>
      <c r="E296" s="199">
        <v>9</v>
      </c>
      <c r="F296" s="198" t="s">
        <v>327</v>
      </c>
      <c r="G296" s="197" t="s">
        <v>445</v>
      </c>
      <c r="H296" s="242">
        <v>1000</v>
      </c>
      <c r="I296" s="242">
        <v>0</v>
      </c>
      <c r="J296" s="246">
        <v>0</v>
      </c>
      <c r="K296" s="193"/>
    </row>
    <row r="297" spans="1:11" ht="12" customHeight="1" x14ac:dyDescent="0.2">
      <c r="A297" s="193"/>
      <c r="B297" s="216" t="s">
        <v>337</v>
      </c>
      <c r="C297" s="215">
        <v>959</v>
      </c>
      <c r="D297" s="199">
        <v>5</v>
      </c>
      <c r="E297" s="199">
        <v>0</v>
      </c>
      <c r="F297" s="198">
        <v>0</v>
      </c>
      <c r="G297" s="197">
        <v>0</v>
      </c>
      <c r="H297" s="242">
        <v>4406.3509999999997</v>
      </c>
      <c r="I297" s="242">
        <v>983.58</v>
      </c>
      <c r="J297" s="246">
        <v>0.22322</v>
      </c>
      <c r="K297" s="193"/>
    </row>
    <row r="298" spans="1:11" ht="12" customHeight="1" x14ac:dyDescent="0.2">
      <c r="A298" s="193"/>
      <c r="B298" s="216" t="s">
        <v>329</v>
      </c>
      <c r="C298" s="215">
        <v>959</v>
      </c>
      <c r="D298" s="199">
        <v>5</v>
      </c>
      <c r="E298" s="199">
        <v>2</v>
      </c>
      <c r="F298" s="198">
        <v>0</v>
      </c>
      <c r="G298" s="197">
        <v>0</v>
      </c>
      <c r="H298" s="242">
        <v>1400</v>
      </c>
      <c r="I298" s="242">
        <v>0</v>
      </c>
      <c r="J298" s="246">
        <v>0</v>
      </c>
      <c r="K298" s="193"/>
    </row>
    <row r="299" spans="1:11" ht="32.25" customHeight="1" x14ac:dyDescent="0.2">
      <c r="A299" s="193"/>
      <c r="B299" s="216" t="s">
        <v>85</v>
      </c>
      <c r="C299" s="215">
        <v>959</v>
      </c>
      <c r="D299" s="199">
        <v>5</v>
      </c>
      <c r="E299" s="199">
        <v>2</v>
      </c>
      <c r="F299" s="198" t="s">
        <v>84</v>
      </c>
      <c r="G299" s="197">
        <v>0</v>
      </c>
      <c r="H299" s="242">
        <v>1400</v>
      </c>
      <c r="I299" s="242">
        <v>0</v>
      </c>
      <c r="J299" s="246">
        <v>0</v>
      </c>
      <c r="K299" s="193"/>
    </row>
    <row r="300" spans="1:11" ht="32.25" customHeight="1" x14ac:dyDescent="0.2">
      <c r="A300" s="193"/>
      <c r="B300" s="216" t="s">
        <v>328</v>
      </c>
      <c r="C300" s="215">
        <v>959</v>
      </c>
      <c r="D300" s="199">
        <v>5</v>
      </c>
      <c r="E300" s="199">
        <v>2</v>
      </c>
      <c r="F300" s="198" t="s">
        <v>327</v>
      </c>
      <c r="G300" s="197">
        <v>0</v>
      </c>
      <c r="H300" s="242">
        <v>1400</v>
      </c>
      <c r="I300" s="242">
        <v>0</v>
      </c>
      <c r="J300" s="246">
        <v>0</v>
      </c>
      <c r="K300" s="193"/>
    </row>
    <row r="301" spans="1:11" ht="12" customHeight="1" x14ac:dyDescent="0.2">
      <c r="A301" s="193"/>
      <c r="B301" s="216" t="s">
        <v>347</v>
      </c>
      <c r="C301" s="215">
        <v>959</v>
      </c>
      <c r="D301" s="199">
        <v>5</v>
      </c>
      <c r="E301" s="199">
        <v>2</v>
      </c>
      <c r="F301" s="198" t="s">
        <v>327</v>
      </c>
      <c r="G301" s="197" t="s">
        <v>346</v>
      </c>
      <c r="H301" s="242">
        <v>1400</v>
      </c>
      <c r="I301" s="242">
        <v>0</v>
      </c>
      <c r="J301" s="246">
        <v>0</v>
      </c>
      <c r="K301" s="193"/>
    </row>
    <row r="302" spans="1:11" ht="12" customHeight="1" x14ac:dyDescent="0.2">
      <c r="A302" s="193"/>
      <c r="B302" s="216" t="s">
        <v>448</v>
      </c>
      <c r="C302" s="215">
        <v>959</v>
      </c>
      <c r="D302" s="199">
        <v>5</v>
      </c>
      <c r="E302" s="199">
        <v>2</v>
      </c>
      <c r="F302" s="198" t="s">
        <v>327</v>
      </c>
      <c r="G302" s="197" t="s">
        <v>447</v>
      </c>
      <c r="H302" s="242">
        <v>1400</v>
      </c>
      <c r="I302" s="242">
        <v>0</v>
      </c>
      <c r="J302" s="246">
        <v>0</v>
      </c>
      <c r="K302" s="193"/>
    </row>
    <row r="303" spans="1:11" ht="32.25" customHeight="1" x14ac:dyDescent="0.2">
      <c r="A303" s="193"/>
      <c r="B303" s="216" t="s">
        <v>446</v>
      </c>
      <c r="C303" s="215">
        <v>959</v>
      </c>
      <c r="D303" s="199">
        <v>5</v>
      </c>
      <c r="E303" s="199">
        <v>2</v>
      </c>
      <c r="F303" s="198" t="s">
        <v>327</v>
      </c>
      <c r="G303" s="197" t="s">
        <v>445</v>
      </c>
      <c r="H303" s="242">
        <v>1400</v>
      </c>
      <c r="I303" s="242">
        <v>0</v>
      </c>
      <c r="J303" s="246">
        <v>0</v>
      </c>
      <c r="K303" s="193"/>
    </row>
    <row r="304" spans="1:11" ht="12" customHeight="1" x14ac:dyDescent="0.2">
      <c r="A304" s="193"/>
      <c r="B304" s="216" t="s">
        <v>326</v>
      </c>
      <c r="C304" s="215">
        <v>959</v>
      </c>
      <c r="D304" s="199">
        <v>5</v>
      </c>
      <c r="E304" s="199">
        <v>3</v>
      </c>
      <c r="F304" s="198">
        <v>0</v>
      </c>
      <c r="G304" s="197">
        <v>0</v>
      </c>
      <c r="H304" s="242">
        <v>3006.3510000000001</v>
      </c>
      <c r="I304" s="242">
        <v>983.58</v>
      </c>
      <c r="J304" s="246">
        <v>0.32717000000000002</v>
      </c>
      <c r="K304" s="193"/>
    </row>
    <row r="305" spans="1:11" ht="32.25" customHeight="1" x14ac:dyDescent="0.2">
      <c r="A305" s="193"/>
      <c r="B305" s="216" t="s">
        <v>85</v>
      </c>
      <c r="C305" s="215">
        <v>959</v>
      </c>
      <c r="D305" s="199">
        <v>5</v>
      </c>
      <c r="E305" s="199">
        <v>3</v>
      </c>
      <c r="F305" s="198" t="s">
        <v>84</v>
      </c>
      <c r="G305" s="197">
        <v>0</v>
      </c>
      <c r="H305" s="242">
        <v>1830</v>
      </c>
      <c r="I305" s="242">
        <v>640</v>
      </c>
      <c r="J305" s="246">
        <v>0.34972999999999999</v>
      </c>
      <c r="K305" s="193"/>
    </row>
    <row r="306" spans="1:11" ht="32.25" customHeight="1" x14ac:dyDescent="0.2">
      <c r="A306" s="193"/>
      <c r="B306" s="216" t="s">
        <v>83</v>
      </c>
      <c r="C306" s="215">
        <v>959</v>
      </c>
      <c r="D306" s="199">
        <v>5</v>
      </c>
      <c r="E306" s="199">
        <v>3</v>
      </c>
      <c r="F306" s="198" t="s">
        <v>82</v>
      </c>
      <c r="G306" s="197">
        <v>0</v>
      </c>
      <c r="H306" s="242">
        <v>1830</v>
      </c>
      <c r="I306" s="242">
        <v>640</v>
      </c>
      <c r="J306" s="246">
        <v>0.34972999999999999</v>
      </c>
      <c r="K306" s="193"/>
    </row>
    <row r="307" spans="1:11" ht="12" customHeight="1" x14ac:dyDescent="0.2">
      <c r="A307" s="193"/>
      <c r="B307" s="216" t="s">
        <v>347</v>
      </c>
      <c r="C307" s="215">
        <v>959</v>
      </c>
      <c r="D307" s="199">
        <v>5</v>
      </c>
      <c r="E307" s="199">
        <v>3</v>
      </c>
      <c r="F307" s="198" t="s">
        <v>82</v>
      </c>
      <c r="G307" s="197" t="s">
        <v>346</v>
      </c>
      <c r="H307" s="242">
        <v>1830</v>
      </c>
      <c r="I307" s="242">
        <v>640</v>
      </c>
      <c r="J307" s="246">
        <v>0.34972999999999999</v>
      </c>
      <c r="K307" s="193"/>
    </row>
    <row r="308" spans="1:11" ht="12" customHeight="1" x14ac:dyDescent="0.2">
      <c r="A308" s="193"/>
      <c r="B308" s="216" t="s">
        <v>345</v>
      </c>
      <c r="C308" s="215">
        <v>959</v>
      </c>
      <c r="D308" s="199">
        <v>5</v>
      </c>
      <c r="E308" s="199">
        <v>3</v>
      </c>
      <c r="F308" s="198" t="s">
        <v>82</v>
      </c>
      <c r="G308" s="197" t="s">
        <v>343</v>
      </c>
      <c r="H308" s="242">
        <v>1830</v>
      </c>
      <c r="I308" s="242">
        <v>640</v>
      </c>
      <c r="J308" s="246">
        <v>0.34972999999999999</v>
      </c>
      <c r="K308" s="193"/>
    </row>
    <row r="309" spans="1:11" ht="21.75" customHeight="1" x14ac:dyDescent="0.2">
      <c r="A309" s="193"/>
      <c r="B309" s="216" t="s">
        <v>426</v>
      </c>
      <c r="C309" s="215">
        <v>959</v>
      </c>
      <c r="D309" s="199">
        <v>5</v>
      </c>
      <c r="E309" s="199">
        <v>3</v>
      </c>
      <c r="F309" s="198" t="s">
        <v>425</v>
      </c>
      <c r="G309" s="197">
        <v>0</v>
      </c>
      <c r="H309" s="242">
        <v>1176.3510000000001</v>
      </c>
      <c r="I309" s="242">
        <v>343.58</v>
      </c>
      <c r="J309" s="246">
        <v>0.29207</v>
      </c>
      <c r="K309" s="193"/>
    </row>
    <row r="310" spans="1:11" ht="32.25" customHeight="1" x14ac:dyDescent="0.2">
      <c r="A310" s="193"/>
      <c r="B310" s="216" t="s">
        <v>449</v>
      </c>
      <c r="C310" s="215">
        <v>959</v>
      </c>
      <c r="D310" s="199">
        <v>5</v>
      </c>
      <c r="E310" s="199">
        <v>3</v>
      </c>
      <c r="F310" s="198" t="s">
        <v>444</v>
      </c>
      <c r="G310" s="197">
        <v>0</v>
      </c>
      <c r="H310" s="242">
        <v>1176.3510000000001</v>
      </c>
      <c r="I310" s="242">
        <v>343.58</v>
      </c>
      <c r="J310" s="246">
        <v>0.29207</v>
      </c>
      <c r="K310" s="193"/>
    </row>
    <row r="311" spans="1:11" ht="12" customHeight="1" x14ac:dyDescent="0.2">
      <c r="A311" s="193"/>
      <c r="B311" s="216" t="s">
        <v>347</v>
      </c>
      <c r="C311" s="215">
        <v>959</v>
      </c>
      <c r="D311" s="199">
        <v>5</v>
      </c>
      <c r="E311" s="199">
        <v>3</v>
      </c>
      <c r="F311" s="198" t="s">
        <v>444</v>
      </c>
      <c r="G311" s="197" t="s">
        <v>346</v>
      </c>
      <c r="H311" s="242">
        <v>1176.3510000000001</v>
      </c>
      <c r="I311" s="242">
        <v>343.58</v>
      </c>
      <c r="J311" s="246">
        <v>0.29207</v>
      </c>
      <c r="K311" s="193"/>
    </row>
    <row r="312" spans="1:11" ht="12" customHeight="1" x14ac:dyDescent="0.2">
      <c r="A312" s="193"/>
      <c r="B312" s="216" t="s">
        <v>448</v>
      </c>
      <c r="C312" s="215">
        <v>959</v>
      </c>
      <c r="D312" s="199">
        <v>5</v>
      </c>
      <c r="E312" s="199">
        <v>3</v>
      </c>
      <c r="F312" s="198" t="s">
        <v>444</v>
      </c>
      <c r="G312" s="197" t="s">
        <v>447</v>
      </c>
      <c r="H312" s="242">
        <v>1176.3510000000001</v>
      </c>
      <c r="I312" s="242">
        <v>343.58</v>
      </c>
      <c r="J312" s="246">
        <v>0.29207</v>
      </c>
      <c r="K312" s="193"/>
    </row>
    <row r="313" spans="1:11" ht="32.25" customHeight="1" x14ac:dyDescent="0.2">
      <c r="A313" s="193"/>
      <c r="B313" s="216" t="s">
        <v>446</v>
      </c>
      <c r="C313" s="215">
        <v>959</v>
      </c>
      <c r="D313" s="199">
        <v>5</v>
      </c>
      <c r="E313" s="199">
        <v>3</v>
      </c>
      <c r="F313" s="198" t="s">
        <v>444</v>
      </c>
      <c r="G313" s="197" t="s">
        <v>445</v>
      </c>
      <c r="H313" s="242">
        <v>1176.3510000000001</v>
      </c>
      <c r="I313" s="242">
        <v>343.58</v>
      </c>
      <c r="J313" s="246">
        <v>0.29207</v>
      </c>
      <c r="K313" s="193"/>
    </row>
    <row r="314" spans="1:11" ht="12" customHeight="1" x14ac:dyDescent="0.2">
      <c r="A314" s="193"/>
      <c r="B314" s="216" t="s">
        <v>281</v>
      </c>
      <c r="C314" s="215">
        <v>959</v>
      </c>
      <c r="D314" s="199">
        <v>11</v>
      </c>
      <c r="E314" s="199">
        <v>0</v>
      </c>
      <c r="F314" s="198">
        <v>0</v>
      </c>
      <c r="G314" s="197">
        <v>0</v>
      </c>
      <c r="H314" s="242">
        <v>300</v>
      </c>
      <c r="I314" s="242">
        <v>300</v>
      </c>
      <c r="J314" s="246">
        <v>1</v>
      </c>
      <c r="K314" s="193"/>
    </row>
    <row r="315" spans="1:11" ht="12" customHeight="1" x14ac:dyDescent="0.2">
      <c r="A315" s="193"/>
      <c r="B315" s="216" t="s">
        <v>280</v>
      </c>
      <c r="C315" s="215">
        <v>959</v>
      </c>
      <c r="D315" s="199">
        <v>11</v>
      </c>
      <c r="E315" s="199">
        <v>1</v>
      </c>
      <c r="F315" s="198">
        <v>0</v>
      </c>
      <c r="G315" s="197">
        <v>0</v>
      </c>
      <c r="H315" s="242">
        <v>300</v>
      </c>
      <c r="I315" s="242">
        <v>300</v>
      </c>
      <c r="J315" s="246">
        <v>1</v>
      </c>
      <c r="K315" s="193"/>
    </row>
    <row r="316" spans="1:11" ht="32.25" customHeight="1" x14ac:dyDescent="0.2">
      <c r="A316" s="193"/>
      <c r="B316" s="216" t="s">
        <v>278</v>
      </c>
      <c r="C316" s="215">
        <v>959</v>
      </c>
      <c r="D316" s="199">
        <v>11</v>
      </c>
      <c r="E316" s="199">
        <v>1</v>
      </c>
      <c r="F316" s="198" t="s">
        <v>277</v>
      </c>
      <c r="G316" s="197">
        <v>0</v>
      </c>
      <c r="H316" s="242">
        <v>300</v>
      </c>
      <c r="I316" s="242">
        <v>300</v>
      </c>
      <c r="J316" s="246">
        <v>1</v>
      </c>
      <c r="K316" s="193"/>
    </row>
    <row r="317" spans="1:11" ht="42.75" customHeight="1" x14ac:dyDescent="0.2">
      <c r="A317" s="193"/>
      <c r="B317" s="216" t="s">
        <v>274</v>
      </c>
      <c r="C317" s="215">
        <v>959</v>
      </c>
      <c r="D317" s="199">
        <v>11</v>
      </c>
      <c r="E317" s="199">
        <v>1</v>
      </c>
      <c r="F317" s="198" t="s">
        <v>276</v>
      </c>
      <c r="G317" s="197">
        <v>0</v>
      </c>
      <c r="H317" s="242">
        <v>300</v>
      </c>
      <c r="I317" s="242">
        <v>300</v>
      </c>
      <c r="J317" s="246">
        <v>1</v>
      </c>
      <c r="K317" s="193"/>
    </row>
    <row r="318" spans="1:11" ht="42.75" customHeight="1" x14ac:dyDescent="0.2">
      <c r="A318" s="193"/>
      <c r="B318" s="216" t="s">
        <v>274</v>
      </c>
      <c r="C318" s="215">
        <v>959</v>
      </c>
      <c r="D318" s="199">
        <v>11</v>
      </c>
      <c r="E318" s="199">
        <v>1</v>
      </c>
      <c r="F318" s="198" t="s">
        <v>272</v>
      </c>
      <c r="G318" s="197">
        <v>0</v>
      </c>
      <c r="H318" s="242">
        <v>300</v>
      </c>
      <c r="I318" s="242">
        <v>300</v>
      </c>
      <c r="J318" s="246">
        <v>1</v>
      </c>
      <c r="K318" s="193"/>
    </row>
    <row r="319" spans="1:11" ht="12" customHeight="1" x14ac:dyDescent="0.2">
      <c r="A319" s="193"/>
      <c r="B319" s="216" t="s">
        <v>347</v>
      </c>
      <c r="C319" s="215">
        <v>959</v>
      </c>
      <c r="D319" s="199">
        <v>11</v>
      </c>
      <c r="E319" s="199">
        <v>1</v>
      </c>
      <c r="F319" s="198" t="s">
        <v>272</v>
      </c>
      <c r="G319" s="197" t="s">
        <v>346</v>
      </c>
      <c r="H319" s="242">
        <v>300</v>
      </c>
      <c r="I319" s="242">
        <v>300</v>
      </c>
      <c r="J319" s="246">
        <v>1</v>
      </c>
      <c r="K319" s="193"/>
    </row>
    <row r="320" spans="1:11" ht="12" customHeight="1" x14ac:dyDescent="0.2">
      <c r="A320" s="193"/>
      <c r="B320" s="216" t="s">
        <v>345</v>
      </c>
      <c r="C320" s="215">
        <v>959</v>
      </c>
      <c r="D320" s="199">
        <v>11</v>
      </c>
      <c r="E320" s="199">
        <v>1</v>
      </c>
      <c r="F320" s="198" t="s">
        <v>272</v>
      </c>
      <c r="G320" s="197" t="s">
        <v>343</v>
      </c>
      <c r="H320" s="242">
        <v>300</v>
      </c>
      <c r="I320" s="242">
        <v>300</v>
      </c>
      <c r="J320" s="246">
        <v>1</v>
      </c>
      <c r="K320" s="193"/>
    </row>
    <row r="321" spans="1:11" ht="32.25" customHeight="1" x14ac:dyDescent="0.2">
      <c r="A321" s="193"/>
      <c r="B321" s="216" t="s">
        <v>443</v>
      </c>
      <c r="C321" s="215">
        <v>959</v>
      </c>
      <c r="D321" s="199">
        <v>14</v>
      </c>
      <c r="E321" s="199">
        <v>0</v>
      </c>
      <c r="F321" s="198">
        <v>0</v>
      </c>
      <c r="G321" s="197">
        <v>0</v>
      </c>
      <c r="H321" s="242">
        <v>32240.675999999999</v>
      </c>
      <c r="I321" s="242">
        <v>17066.509999999998</v>
      </c>
      <c r="J321" s="246">
        <v>0.52934999999999999</v>
      </c>
      <c r="K321" s="193"/>
    </row>
    <row r="322" spans="1:11" ht="32.25" customHeight="1" x14ac:dyDescent="0.2">
      <c r="A322" s="193"/>
      <c r="B322" s="216" t="s">
        <v>442</v>
      </c>
      <c r="C322" s="215">
        <v>959</v>
      </c>
      <c r="D322" s="199">
        <v>14</v>
      </c>
      <c r="E322" s="199">
        <v>1</v>
      </c>
      <c r="F322" s="198">
        <v>0</v>
      </c>
      <c r="G322" s="197">
        <v>0</v>
      </c>
      <c r="H322" s="242">
        <v>28498.799999999999</v>
      </c>
      <c r="I322" s="242">
        <v>13981.08</v>
      </c>
      <c r="J322" s="246">
        <v>0.49058000000000002</v>
      </c>
      <c r="K322" s="193"/>
    </row>
    <row r="323" spans="1:11" ht="21.75" customHeight="1" x14ac:dyDescent="0.2">
      <c r="A323" s="193"/>
      <c r="B323" s="216" t="s">
        <v>426</v>
      </c>
      <c r="C323" s="215">
        <v>959</v>
      </c>
      <c r="D323" s="199">
        <v>14</v>
      </c>
      <c r="E323" s="199">
        <v>1</v>
      </c>
      <c r="F323" s="198" t="s">
        <v>425</v>
      </c>
      <c r="G323" s="197">
        <v>0</v>
      </c>
      <c r="H323" s="242">
        <v>13845.8</v>
      </c>
      <c r="I323" s="242">
        <v>6537.62</v>
      </c>
      <c r="J323" s="246">
        <v>0.47216999999999998</v>
      </c>
      <c r="K323" s="193"/>
    </row>
    <row r="324" spans="1:11" ht="21.75" customHeight="1" x14ac:dyDescent="0.2">
      <c r="A324" s="193"/>
      <c r="B324" s="216" t="s">
        <v>441</v>
      </c>
      <c r="C324" s="215">
        <v>959</v>
      </c>
      <c r="D324" s="199">
        <v>14</v>
      </c>
      <c r="E324" s="199">
        <v>1</v>
      </c>
      <c r="F324" s="198" t="s">
        <v>440</v>
      </c>
      <c r="G324" s="197">
        <v>0</v>
      </c>
      <c r="H324" s="242">
        <v>292.39999999999998</v>
      </c>
      <c r="I324" s="242">
        <v>80</v>
      </c>
      <c r="J324" s="246">
        <v>0.27360000000000001</v>
      </c>
      <c r="K324" s="193"/>
    </row>
    <row r="325" spans="1:11" ht="12" customHeight="1" x14ac:dyDescent="0.2">
      <c r="A325" s="193"/>
      <c r="B325" s="216" t="s">
        <v>347</v>
      </c>
      <c r="C325" s="215">
        <v>959</v>
      </c>
      <c r="D325" s="199">
        <v>14</v>
      </c>
      <c r="E325" s="199">
        <v>1</v>
      </c>
      <c r="F325" s="198" t="s">
        <v>440</v>
      </c>
      <c r="G325" s="197" t="s">
        <v>346</v>
      </c>
      <c r="H325" s="242">
        <v>292.39999999999998</v>
      </c>
      <c r="I325" s="242">
        <v>80</v>
      </c>
      <c r="J325" s="246">
        <v>0.27360000000000001</v>
      </c>
      <c r="K325" s="193"/>
    </row>
    <row r="326" spans="1:11" ht="12" customHeight="1" x14ac:dyDescent="0.2">
      <c r="A326" s="193"/>
      <c r="B326" s="216" t="s">
        <v>436</v>
      </c>
      <c r="C326" s="215">
        <v>959</v>
      </c>
      <c r="D326" s="199">
        <v>14</v>
      </c>
      <c r="E326" s="199">
        <v>1</v>
      </c>
      <c r="F326" s="198" t="s">
        <v>440</v>
      </c>
      <c r="G326" s="197" t="s">
        <v>435</v>
      </c>
      <c r="H326" s="242">
        <v>292.39999999999998</v>
      </c>
      <c r="I326" s="242">
        <v>80</v>
      </c>
      <c r="J326" s="246">
        <v>0.27360000000000001</v>
      </c>
      <c r="K326" s="193"/>
    </row>
    <row r="327" spans="1:11" ht="12" customHeight="1" x14ac:dyDescent="0.2">
      <c r="A327" s="193"/>
      <c r="B327" s="216" t="s">
        <v>434</v>
      </c>
      <c r="C327" s="215">
        <v>959</v>
      </c>
      <c r="D327" s="199">
        <v>14</v>
      </c>
      <c r="E327" s="199">
        <v>1</v>
      </c>
      <c r="F327" s="198" t="s">
        <v>440</v>
      </c>
      <c r="G327" s="197" t="s">
        <v>432</v>
      </c>
      <c r="H327" s="242">
        <v>292.39999999999998</v>
      </c>
      <c r="I327" s="242">
        <v>80</v>
      </c>
      <c r="J327" s="246">
        <v>0.27360000000000001</v>
      </c>
      <c r="K327" s="193"/>
    </row>
    <row r="328" spans="1:11" ht="21.75" customHeight="1" x14ac:dyDescent="0.2">
      <c r="A328" s="193"/>
      <c r="B328" s="216" t="s">
        <v>439</v>
      </c>
      <c r="C328" s="215">
        <v>959</v>
      </c>
      <c r="D328" s="199">
        <v>14</v>
      </c>
      <c r="E328" s="199">
        <v>1</v>
      </c>
      <c r="F328" s="198" t="s">
        <v>438</v>
      </c>
      <c r="G328" s="197">
        <v>0</v>
      </c>
      <c r="H328" s="242">
        <v>13553.4</v>
      </c>
      <c r="I328" s="242">
        <v>6457.62</v>
      </c>
      <c r="J328" s="246">
        <v>0.47645999999999999</v>
      </c>
      <c r="K328" s="193"/>
    </row>
    <row r="329" spans="1:11" ht="12" customHeight="1" x14ac:dyDescent="0.2">
      <c r="A329" s="193"/>
      <c r="B329" s="216" t="s">
        <v>347</v>
      </c>
      <c r="C329" s="215">
        <v>959</v>
      </c>
      <c r="D329" s="199">
        <v>14</v>
      </c>
      <c r="E329" s="199">
        <v>1</v>
      </c>
      <c r="F329" s="198" t="s">
        <v>438</v>
      </c>
      <c r="G329" s="197" t="s">
        <v>346</v>
      </c>
      <c r="H329" s="242">
        <v>13553.4</v>
      </c>
      <c r="I329" s="242">
        <v>6457.62</v>
      </c>
      <c r="J329" s="246">
        <v>0.47645999999999999</v>
      </c>
      <c r="K329" s="193"/>
    </row>
    <row r="330" spans="1:11" ht="12" customHeight="1" x14ac:dyDescent="0.2">
      <c r="A330" s="193"/>
      <c r="B330" s="216" t="s">
        <v>436</v>
      </c>
      <c r="C330" s="215">
        <v>959</v>
      </c>
      <c r="D330" s="199">
        <v>14</v>
      </c>
      <c r="E330" s="199">
        <v>1</v>
      </c>
      <c r="F330" s="198" t="s">
        <v>438</v>
      </c>
      <c r="G330" s="197" t="s">
        <v>435</v>
      </c>
      <c r="H330" s="242">
        <v>13553.4</v>
      </c>
      <c r="I330" s="242">
        <v>6457.62</v>
      </c>
      <c r="J330" s="246">
        <v>0.47645999999999999</v>
      </c>
      <c r="K330" s="193"/>
    </row>
    <row r="331" spans="1:11" ht="12" customHeight="1" x14ac:dyDescent="0.2">
      <c r="A331" s="193"/>
      <c r="B331" s="216" t="s">
        <v>434</v>
      </c>
      <c r="C331" s="215">
        <v>959</v>
      </c>
      <c r="D331" s="199">
        <v>14</v>
      </c>
      <c r="E331" s="199">
        <v>1</v>
      </c>
      <c r="F331" s="198" t="s">
        <v>438</v>
      </c>
      <c r="G331" s="197" t="s">
        <v>432</v>
      </c>
      <c r="H331" s="242">
        <v>13553.4</v>
      </c>
      <c r="I331" s="242">
        <v>6457.62</v>
      </c>
      <c r="J331" s="246">
        <v>0.47645999999999999</v>
      </c>
      <c r="K331" s="193"/>
    </row>
    <row r="332" spans="1:11" ht="21.75" customHeight="1" x14ac:dyDescent="0.2">
      <c r="A332" s="193"/>
      <c r="B332" s="216" t="s">
        <v>426</v>
      </c>
      <c r="C332" s="215">
        <v>959</v>
      </c>
      <c r="D332" s="199">
        <v>14</v>
      </c>
      <c r="E332" s="199">
        <v>1</v>
      </c>
      <c r="F332" s="198" t="s">
        <v>425</v>
      </c>
      <c r="G332" s="197">
        <v>0</v>
      </c>
      <c r="H332" s="242">
        <v>14653</v>
      </c>
      <c r="I332" s="242">
        <v>7443.46</v>
      </c>
      <c r="J332" s="246">
        <v>0.50797999999999999</v>
      </c>
      <c r="K332" s="193"/>
    </row>
    <row r="333" spans="1:11" ht="32.25" customHeight="1" x14ac:dyDescent="0.2">
      <c r="A333" s="193"/>
      <c r="B333" s="216" t="s">
        <v>437</v>
      </c>
      <c r="C333" s="215">
        <v>959</v>
      </c>
      <c r="D333" s="199">
        <v>14</v>
      </c>
      <c r="E333" s="199">
        <v>1</v>
      </c>
      <c r="F333" s="198" t="s">
        <v>433</v>
      </c>
      <c r="G333" s="197">
        <v>0</v>
      </c>
      <c r="H333" s="242">
        <v>14301</v>
      </c>
      <c r="I333" s="242">
        <v>7091.46</v>
      </c>
      <c r="J333" s="246">
        <v>0.49586999999999998</v>
      </c>
      <c r="K333" s="193"/>
    </row>
    <row r="334" spans="1:11" ht="12" customHeight="1" x14ac:dyDescent="0.2">
      <c r="A334" s="193"/>
      <c r="B334" s="216" t="s">
        <v>347</v>
      </c>
      <c r="C334" s="215">
        <v>959</v>
      </c>
      <c r="D334" s="199">
        <v>14</v>
      </c>
      <c r="E334" s="199">
        <v>1</v>
      </c>
      <c r="F334" s="198" t="s">
        <v>433</v>
      </c>
      <c r="G334" s="197" t="s">
        <v>346</v>
      </c>
      <c r="H334" s="242">
        <v>14301</v>
      </c>
      <c r="I334" s="242">
        <v>7091.46</v>
      </c>
      <c r="J334" s="246">
        <v>0.49586999999999998</v>
      </c>
      <c r="K334" s="193"/>
    </row>
    <row r="335" spans="1:11" ht="12" customHeight="1" x14ac:dyDescent="0.2">
      <c r="A335" s="193"/>
      <c r="B335" s="216" t="s">
        <v>436</v>
      </c>
      <c r="C335" s="215">
        <v>959</v>
      </c>
      <c r="D335" s="199">
        <v>14</v>
      </c>
      <c r="E335" s="199">
        <v>1</v>
      </c>
      <c r="F335" s="198" t="s">
        <v>433</v>
      </c>
      <c r="G335" s="197" t="s">
        <v>435</v>
      </c>
      <c r="H335" s="242">
        <v>14301</v>
      </c>
      <c r="I335" s="242">
        <v>7091.46</v>
      </c>
      <c r="J335" s="246">
        <v>0.49586999999999998</v>
      </c>
      <c r="K335" s="193"/>
    </row>
    <row r="336" spans="1:11" ht="12" customHeight="1" x14ac:dyDescent="0.2">
      <c r="A336" s="193"/>
      <c r="B336" s="216" t="s">
        <v>434</v>
      </c>
      <c r="C336" s="215">
        <v>959</v>
      </c>
      <c r="D336" s="199">
        <v>14</v>
      </c>
      <c r="E336" s="199">
        <v>1</v>
      </c>
      <c r="F336" s="198" t="s">
        <v>433</v>
      </c>
      <c r="G336" s="197" t="s">
        <v>432</v>
      </c>
      <c r="H336" s="242">
        <v>14301</v>
      </c>
      <c r="I336" s="242">
        <v>7091.46</v>
      </c>
      <c r="J336" s="246">
        <v>0.49586999999999998</v>
      </c>
      <c r="K336" s="193"/>
    </row>
    <row r="337" spans="1:11" ht="12" customHeight="1" x14ac:dyDescent="0.2">
      <c r="A337" s="193"/>
      <c r="B337" s="216" t="s">
        <v>740</v>
      </c>
      <c r="C337" s="215">
        <v>959</v>
      </c>
      <c r="D337" s="199">
        <v>14</v>
      </c>
      <c r="E337" s="199">
        <v>1</v>
      </c>
      <c r="F337" s="198" t="s">
        <v>739</v>
      </c>
      <c r="G337" s="197">
        <v>0</v>
      </c>
      <c r="H337" s="242">
        <v>352</v>
      </c>
      <c r="I337" s="242">
        <v>352</v>
      </c>
      <c r="J337" s="246">
        <v>1</v>
      </c>
      <c r="K337" s="193"/>
    </row>
    <row r="338" spans="1:11" ht="12" customHeight="1" x14ac:dyDescent="0.2">
      <c r="A338" s="193"/>
      <c r="B338" s="216" t="s">
        <v>347</v>
      </c>
      <c r="C338" s="215">
        <v>959</v>
      </c>
      <c r="D338" s="199">
        <v>14</v>
      </c>
      <c r="E338" s="199">
        <v>1</v>
      </c>
      <c r="F338" s="198" t="s">
        <v>739</v>
      </c>
      <c r="G338" s="197" t="s">
        <v>346</v>
      </c>
      <c r="H338" s="242">
        <v>352</v>
      </c>
      <c r="I338" s="242">
        <v>352</v>
      </c>
      <c r="J338" s="246">
        <v>1</v>
      </c>
      <c r="K338" s="193"/>
    </row>
    <row r="339" spans="1:11" ht="12" customHeight="1" x14ac:dyDescent="0.2">
      <c r="A339" s="193"/>
      <c r="B339" s="216" t="s">
        <v>436</v>
      </c>
      <c r="C339" s="215">
        <v>959</v>
      </c>
      <c r="D339" s="199">
        <v>14</v>
      </c>
      <c r="E339" s="199">
        <v>1</v>
      </c>
      <c r="F339" s="198" t="s">
        <v>739</v>
      </c>
      <c r="G339" s="197" t="s">
        <v>435</v>
      </c>
      <c r="H339" s="242">
        <v>352</v>
      </c>
      <c r="I339" s="242">
        <v>352</v>
      </c>
      <c r="J339" s="246">
        <v>1</v>
      </c>
      <c r="K339" s="193"/>
    </row>
    <row r="340" spans="1:11" ht="12" customHeight="1" x14ac:dyDescent="0.2">
      <c r="A340" s="193"/>
      <c r="B340" s="216" t="s">
        <v>434</v>
      </c>
      <c r="C340" s="215">
        <v>959</v>
      </c>
      <c r="D340" s="199">
        <v>14</v>
      </c>
      <c r="E340" s="199">
        <v>1</v>
      </c>
      <c r="F340" s="198" t="s">
        <v>739</v>
      </c>
      <c r="G340" s="197" t="s">
        <v>432</v>
      </c>
      <c r="H340" s="242">
        <v>352</v>
      </c>
      <c r="I340" s="242">
        <v>352</v>
      </c>
      <c r="J340" s="246">
        <v>1</v>
      </c>
      <c r="K340" s="193"/>
    </row>
    <row r="341" spans="1:11" ht="12" customHeight="1" x14ac:dyDescent="0.2">
      <c r="A341" s="193"/>
      <c r="B341" s="216" t="s">
        <v>431</v>
      </c>
      <c r="C341" s="215">
        <v>959</v>
      </c>
      <c r="D341" s="199">
        <v>14</v>
      </c>
      <c r="E341" s="199">
        <v>3</v>
      </c>
      <c r="F341" s="198">
        <v>0</v>
      </c>
      <c r="G341" s="197">
        <v>0</v>
      </c>
      <c r="H341" s="242">
        <v>3741.8760000000002</v>
      </c>
      <c r="I341" s="242">
        <v>3085.43</v>
      </c>
      <c r="J341" s="246">
        <v>0.82457000000000003</v>
      </c>
      <c r="K341" s="193"/>
    </row>
    <row r="342" spans="1:11" ht="21.75" customHeight="1" x14ac:dyDescent="0.2">
      <c r="A342" s="193"/>
      <c r="B342" s="216" t="s">
        <v>426</v>
      </c>
      <c r="C342" s="215">
        <v>959</v>
      </c>
      <c r="D342" s="199">
        <v>14</v>
      </c>
      <c r="E342" s="199">
        <v>3</v>
      </c>
      <c r="F342" s="198" t="s">
        <v>425</v>
      </c>
      <c r="G342" s="197">
        <v>0</v>
      </c>
      <c r="H342" s="242">
        <v>931.01</v>
      </c>
      <c r="I342" s="242">
        <v>320.7</v>
      </c>
      <c r="J342" s="246">
        <v>0.34447</v>
      </c>
      <c r="K342" s="193"/>
    </row>
    <row r="343" spans="1:11" ht="21.75" customHeight="1" x14ac:dyDescent="0.2">
      <c r="A343" s="193"/>
      <c r="B343" s="216" t="s">
        <v>430</v>
      </c>
      <c r="C343" s="215">
        <v>959</v>
      </c>
      <c r="D343" s="199">
        <v>14</v>
      </c>
      <c r="E343" s="199">
        <v>3</v>
      </c>
      <c r="F343" s="198" t="s">
        <v>429</v>
      </c>
      <c r="G343" s="197">
        <v>0</v>
      </c>
      <c r="H343" s="242">
        <v>911.24</v>
      </c>
      <c r="I343" s="242">
        <v>320.7</v>
      </c>
      <c r="J343" s="246">
        <v>0.35193999999999998</v>
      </c>
      <c r="K343" s="193"/>
    </row>
    <row r="344" spans="1:11" ht="12" customHeight="1" x14ac:dyDescent="0.2">
      <c r="A344" s="193"/>
      <c r="B344" s="216" t="s">
        <v>347</v>
      </c>
      <c r="C344" s="215">
        <v>959</v>
      </c>
      <c r="D344" s="199">
        <v>14</v>
      </c>
      <c r="E344" s="199">
        <v>3</v>
      </c>
      <c r="F344" s="198" t="s">
        <v>429</v>
      </c>
      <c r="G344" s="197" t="s">
        <v>346</v>
      </c>
      <c r="H344" s="242">
        <v>911.24</v>
      </c>
      <c r="I344" s="242">
        <v>320.7</v>
      </c>
      <c r="J344" s="246">
        <v>0.35193999999999998</v>
      </c>
      <c r="K344" s="193"/>
    </row>
    <row r="345" spans="1:11" ht="12" customHeight="1" x14ac:dyDescent="0.2">
      <c r="A345" s="193"/>
      <c r="B345" s="216" t="s">
        <v>345</v>
      </c>
      <c r="C345" s="215">
        <v>959</v>
      </c>
      <c r="D345" s="199">
        <v>14</v>
      </c>
      <c r="E345" s="199">
        <v>3</v>
      </c>
      <c r="F345" s="198" t="s">
        <v>429</v>
      </c>
      <c r="G345" s="197" t="s">
        <v>343</v>
      </c>
      <c r="H345" s="242">
        <v>911.24</v>
      </c>
      <c r="I345" s="242">
        <v>320.7</v>
      </c>
      <c r="J345" s="246">
        <v>0.35193999999999998</v>
      </c>
      <c r="K345" s="193"/>
    </row>
    <row r="346" spans="1:11" ht="32.25" customHeight="1" x14ac:dyDescent="0.2">
      <c r="A346" s="193"/>
      <c r="B346" s="216" t="s">
        <v>428</v>
      </c>
      <c r="C346" s="215">
        <v>959</v>
      </c>
      <c r="D346" s="199">
        <v>14</v>
      </c>
      <c r="E346" s="199">
        <v>3</v>
      </c>
      <c r="F346" s="198" t="s">
        <v>427</v>
      </c>
      <c r="G346" s="197">
        <v>0</v>
      </c>
      <c r="H346" s="242">
        <v>19.77</v>
      </c>
      <c r="I346" s="242">
        <v>0</v>
      </c>
      <c r="J346" s="246">
        <v>0</v>
      </c>
      <c r="K346" s="193"/>
    </row>
    <row r="347" spans="1:11" ht="12" customHeight="1" x14ac:dyDescent="0.2">
      <c r="A347" s="193"/>
      <c r="B347" s="216" t="s">
        <v>347</v>
      </c>
      <c r="C347" s="215">
        <v>959</v>
      </c>
      <c r="D347" s="199">
        <v>14</v>
      </c>
      <c r="E347" s="199">
        <v>3</v>
      </c>
      <c r="F347" s="198" t="s">
        <v>427</v>
      </c>
      <c r="G347" s="197" t="s">
        <v>346</v>
      </c>
      <c r="H347" s="242">
        <v>19.77</v>
      </c>
      <c r="I347" s="242">
        <v>0</v>
      </c>
      <c r="J347" s="246">
        <v>0</v>
      </c>
      <c r="K347" s="193"/>
    </row>
    <row r="348" spans="1:11" ht="12" customHeight="1" x14ac:dyDescent="0.2">
      <c r="A348" s="193"/>
      <c r="B348" s="216" t="s">
        <v>345</v>
      </c>
      <c r="C348" s="215">
        <v>959</v>
      </c>
      <c r="D348" s="199">
        <v>14</v>
      </c>
      <c r="E348" s="199">
        <v>3</v>
      </c>
      <c r="F348" s="198" t="s">
        <v>427</v>
      </c>
      <c r="G348" s="197" t="s">
        <v>343</v>
      </c>
      <c r="H348" s="242">
        <v>19.77</v>
      </c>
      <c r="I348" s="242">
        <v>0</v>
      </c>
      <c r="J348" s="246">
        <v>0</v>
      </c>
      <c r="K348" s="193"/>
    </row>
    <row r="349" spans="1:11" ht="21.75" customHeight="1" x14ac:dyDescent="0.2">
      <c r="A349" s="193"/>
      <c r="B349" s="216" t="s">
        <v>426</v>
      </c>
      <c r="C349" s="215">
        <v>959</v>
      </c>
      <c r="D349" s="199">
        <v>14</v>
      </c>
      <c r="E349" s="199">
        <v>3</v>
      </c>
      <c r="F349" s="198" t="s">
        <v>425</v>
      </c>
      <c r="G349" s="197">
        <v>0</v>
      </c>
      <c r="H349" s="242">
        <v>1384.596</v>
      </c>
      <c r="I349" s="242">
        <v>1384.6</v>
      </c>
      <c r="J349" s="246">
        <v>1</v>
      </c>
      <c r="K349" s="193"/>
    </row>
    <row r="350" spans="1:11" ht="63.75" customHeight="1" x14ac:dyDescent="0.2">
      <c r="A350" s="193"/>
      <c r="B350" s="216" t="s">
        <v>737</v>
      </c>
      <c r="C350" s="215">
        <v>959</v>
      </c>
      <c r="D350" s="199">
        <v>14</v>
      </c>
      <c r="E350" s="199">
        <v>3</v>
      </c>
      <c r="F350" s="198" t="s">
        <v>738</v>
      </c>
      <c r="G350" s="197">
        <v>0</v>
      </c>
      <c r="H350" s="242">
        <v>1384.596</v>
      </c>
      <c r="I350" s="242">
        <v>1384.6</v>
      </c>
      <c r="J350" s="246">
        <v>1</v>
      </c>
      <c r="K350" s="193"/>
    </row>
    <row r="351" spans="1:11" ht="12" customHeight="1" x14ac:dyDescent="0.2">
      <c r="A351" s="193"/>
      <c r="B351" s="216" t="s">
        <v>347</v>
      </c>
      <c r="C351" s="215">
        <v>959</v>
      </c>
      <c r="D351" s="199">
        <v>14</v>
      </c>
      <c r="E351" s="199">
        <v>3</v>
      </c>
      <c r="F351" s="198" t="s">
        <v>738</v>
      </c>
      <c r="G351" s="197" t="s">
        <v>346</v>
      </c>
      <c r="H351" s="242">
        <v>1384.596</v>
      </c>
      <c r="I351" s="242">
        <v>1384.6</v>
      </c>
      <c r="J351" s="246">
        <v>1</v>
      </c>
      <c r="K351" s="193"/>
    </row>
    <row r="352" spans="1:11" ht="12" customHeight="1" x14ac:dyDescent="0.2">
      <c r="A352" s="193"/>
      <c r="B352" s="216" t="s">
        <v>345</v>
      </c>
      <c r="C352" s="215">
        <v>959</v>
      </c>
      <c r="D352" s="199">
        <v>14</v>
      </c>
      <c r="E352" s="199">
        <v>3</v>
      </c>
      <c r="F352" s="198" t="s">
        <v>738</v>
      </c>
      <c r="G352" s="197" t="s">
        <v>343</v>
      </c>
      <c r="H352" s="242">
        <v>1384.596</v>
      </c>
      <c r="I352" s="242">
        <v>1384.6</v>
      </c>
      <c r="J352" s="246">
        <v>1</v>
      </c>
      <c r="K352" s="193"/>
    </row>
    <row r="353" spans="1:11" ht="21.75" customHeight="1" x14ac:dyDescent="0.2">
      <c r="A353" s="193"/>
      <c r="B353" s="216" t="s">
        <v>426</v>
      </c>
      <c r="C353" s="215">
        <v>959</v>
      </c>
      <c r="D353" s="199">
        <v>14</v>
      </c>
      <c r="E353" s="199">
        <v>3</v>
      </c>
      <c r="F353" s="198" t="s">
        <v>425</v>
      </c>
      <c r="G353" s="197">
        <v>0</v>
      </c>
      <c r="H353" s="242">
        <v>1426.27</v>
      </c>
      <c r="I353" s="242">
        <v>1380.13</v>
      </c>
      <c r="J353" s="246">
        <v>0.96765000000000001</v>
      </c>
      <c r="K353" s="193"/>
    </row>
    <row r="354" spans="1:11" ht="32.25" customHeight="1" x14ac:dyDescent="0.2">
      <c r="A354" s="193"/>
      <c r="B354" s="216" t="s">
        <v>424</v>
      </c>
      <c r="C354" s="215">
        <v>959</v>
      </c>
      <c r="D354" s="199">
        <v>14</v>
      </c>
      <c r="E354" s="199">
        <v>3</v>
      </c>
      <c r="F354" s="198" t="s">
        <v>423</v>
      </c>
      <c r="G354" s="197">
        <v>0</v>
      </c>
      <c r="H354" s="242">
        <v>1380.13</v>
      </c>
      <c r="I354" s="242">
        <v>1380.13</v>
      </c>
      <c r="J354" s="246">
        <v>1</v>
      </c>
      <c r="K354" s="193"/>
    </row>
    <row r="355" spans="1:11" ht="12" customHeight="1" x14ac:dyDescent="0.2">
      <c r="A355" s="193"/>
      <c r="B355" s="216" t="s">
        <v>347</v>
      </c>
      <c r="C355" s="215">
        <v>959</v>
      </c>
      <c r="D355" s="199">
        <v>14</v>
      </c>
      <c r="E355" s="199">
        <v>3</v>
      </c>
      <c r="F355" s="198" t="s">
        <v>423</v>
      </c>
      <c r="G355" s="197" t="s">
        <v>346</v>
      </c>
      <c r="H355" s="242">
        <v>1380.13</v>
      </c>
      <c r="I355" s="242">
        <v>1380.13</v>
      </c>
      <c r="J355" s="246">
        <v>1</v>
      </c>
      <c r="K355" s="193"/>
    </row>
    <row r="356" spans="1:11" ht="12" customHeight="1" x14ac:dyDescent="0.2">
      <c r="A356" s="193"/>
      <c r="B356" s="216" t="s">
        <v>345</v>
      </c>
      <c r="C356" s="215">
        <v>959</v>
      </c>
      <c r="D356" s="199">
        <v>14</v>
      </c>
      <c r="E356" s="199">
        <v>3</v>
      </c>
      <c r="F356" s="198" t="s">
        <v>423</v>
      </c>
      <c r="G356" s="197" t="s">
        <v>343</v>
      </c>
      <c r="H356" s="242">
        <v>1380.13</v>
      </c>
      <c r="I356" s="242">
        <v>1380.13</v>
      </c>
      <c r="J356" s="246">
        <v>1</v>
      </c>
      <c r="K356" s="193"/>
    </row>
    <row r="357" spans="1:11" ht="32.25" customHeight="1" x14ac:dyDescent="0.2">
      <c r="A357" s="193"/>
      <c r="B357" s="216" t="s">
        <v>422</v>
      </c>
      <c r="C357" s="215">
        <v>959</v>
      </c>
      <c r="D357" s="199">
        <v>14</v>
      </c>
      <c r="E357" s="199">
        <v>3</v>
      </c>
      <c r="F357" s="198" t="s">
        <v>421</v>
      </c>
      <c r="G357" s="197">
        <v>0</v>
      </c>
      <c r="H357" s="242">
        <v>46.14</v>
      </c>
      <c r="I357" s="242">
        <v>0</v>
      </c>
      <c r="J357" s="246">
        <v>0</v>
      </c>
      <c r="K357" s="193"/>
    </row>
    <row r="358" spans="1:11" ht="12" customHeight="1" x14ac:dyDescent="0.2">
      <c r="A358" s="193"/>
      <c r="B358" s="216" t="s">
        <v>347</v>
      </c>
      <c r="C358" s="215">
        <v>959</v>
      </c>
      <c r="D358" s="199">
        <v>14</v>
      </c>
      <c r="E358" s="199">
        <v>3</v>
      </c>
      <c r="F358" s="198" t="s">
        <v>421</v>
      </c>
      <c r="G358" s="197" t="s">
        <v>346</v>
      </c>
      <c r="H358" s="242">
        <v>46.14</v>
      </c>
      <c r="I358" s="242">
        <v>0</v>
      </c>
      <c r="J358" s="246">
        <v>0</v>
      </c>
      <c r="K358" s="193"/>
    </row>
    <row r="359" spans="1:11" ht="12" customHeight="1" x14ac:dyDescent="0.2">
      <c r="A359" s="193"/>
      <c r="B359" s="216" t="s">
        <v>345</v>
      </c>
      <c r="C359" s="215">
        <v>959</v>
      </c>
      <c r="D359" s="199">
        <v>14</v>
      </c>
      <c r="E359" s="199">
        <v>3</v>
      </c>
      <c r="F359" s="198" t="s">
        <v>421</v>
      </c>
      <c r="G359" s="197" t="s">
        <v>343</v>
      </c>
      <c r="H359" s="242">
        <v>46.14</v>
      </c>
      <c r="I359" s="242">
        <v>0</v>
      </c>
      <c r="J359" s="246">
        <v>0</v>
      </c>
      <c r="K359" s="193"/>
    </row>
    <row r="360" spans="1:11" ht="21.75" customHeight="1" x14ac:dyDescent="0.2">
      <c r="A360" s="193"/>
      <c r="B360" s="216" t="s">
        <v>420</v>
      </c>
      <c r="C360" s="215">
        <v>960</v>
      </c>
      <c r="D360" s="199">
        <v>0</v>
      </c>
      <c r="E360" s="199">
        <v>0</v>
      </c>
      <c r="F360" s="198">
        <v>0</v>
      </c>
      <c r="G360" s="197">
        <v>0</v>
      </c>
      <c r="H360" s="242">
        <v>77343.565000000002</v>
      </c>
      <c r="I360" s="242">
        <v>30820.799999999999</v>
      </c>
      <c r="J360" s="246">
        <v>0.39849000000000001</v>
      </c>
      <c r="K360" s="193"/>
    </row>
    <row r="361" spans="1:11" ht="12" customHeight="1" x14ac:dyDescent="0.2">
      <c r="A361" s="193"/>
      <c r="B361" s="216" t="s">
        <v>419</v>
      </c>
      <c r="C361" s="215">
        <v>960</v>
      </c>
      <c r="D361" s="199">
        <v>1</v>
      </c>
      <c r="E361" s="199">
        <v>0</v>
      </c>
      <c r="F361" s="198">
        <v>0</v>
      </c>
      <c r="G361" s="197">
        <v>0</v>
      </c>
      <c r="H361" s="242">
        <v>28684.962</v>
      </c>
      <c r="I361" s="242">
        <v>17243.98</v>
      </c>
      <c r="J361" s="246">
        <v>0.60114999999999996</v>
      </c>
      <c r="K361" s="193"/>
    </row>
    <row r="362" spans="1:11" ht="21.75" customHeight="1" x14ac:dyDescent="0.2">
      <c r="A362" s="193"/>
      <c r="B362" s="216" t="s">
        <v>418</v>
      </c>
      <c r="C362" s="215">
        <v>960</v>
      </c>
      <c r="D362" s="199">
        <v>1</v>
      </c>
      <c r="E362" s="199">
        <v>2</v>
      </c>
      <c r="F362" s="198">
        <v>0</v>
      </c>
      <c r="G362" s="197">
        <v>0</v>
      </c>
      <c r="H362" s="242">
        <v>1454.6769999999999</v>
      </c>
      <c r="I362" s="242">
        <v>1129.42</v>
      </c>
      <c r="J362" s="246">
        <v>0.77641000000000004</v>
      </c>
      <c r="K362" s="193"/>
    </row>
    <row r="363" spans="1:11" ht="21.75" customHeight="1" x14ac:dyDescent="0.2">
      <c r="A363" s="193"/>
      <c r="B363" s="216" t="s">
        <v>387</v>
      </c>
      <c r="C363" s="215">
        <v>960</v>
      </c>
      <c r="D363" s="199">
        <v>1</v>
      </c>
      <c r="E363" s="199">
        <v>2</v>
      </c>
      <c r="F363" s="198" t="s">
        <v>386</v>
      </c>
      <c r="G363" s="197">
        <v>0</v>
      </c>
      <c r="H363" s="242">
        <v>67.376999999999995</v>
      </c>
      <c r="I363" s="242">
        <v>67.38</v>
      </c>
      <c r="J363" s="246">
        <v>1</v>
      </c>
      <c r="K363" s="193"/>
    </row>
    <row r="364" spans="1:11" ht="21.75" customHeight="1" x14ac:dyDescent="0.2">
      <c r="A364" s="193"/>
      <c r="B364" s="216" t="s">
        <v>385</v>
      </c>
      <c r="C364" s="215">
        <v>960</v>
      </c>
      <c r="D364" s="199">
        <v>1</v>
      </c>
      <c r="E364" s="199">
        <v>2</v>
      </c>
      <c r="F364" s="198" t="s">
        <v>417</v>
      </c>
      <c r="G364" s="197">
        <v>0</v>
      </c>
      <c r="H364" s="242">
        <v>67.376999999999995</v>
      </c>
      <c r="I364" s="242">
        <v>67.38</v>
      </c>
      <c r="J364" s="246">
        <v>1</v>
      </c>
      <c r="K364" s="193"/>
    </row>
    <row r="365" spans="1:11" ht="12" customHeight="1" x14ac:dyDescent="0.2">
      <c r="A365" s="193"/>
      <c r="B365" s="216" t="s">
        <v>742</v>
      </c>
      <c r="C365" s="215">
        <v>960</v>
      </c>
      <c r="D365" s="199">
        <v>1</v>
      </c>
      <c r="E365" s="199">
        <v>2</v>
      </c>
      <c r="F365" s="198" t="s">
        <v>771</v>
      </c>
      <c r="G365" s="197">
        <v>0</v>
      </c>
      <c r="H365" s="242">
        <v>67.376999999999995</v>
      </c>
      <c r="I365" s="242">
        <v>67.38</v>
      </c>
      <c r="J365" s="246">
        <v>1</v>
      </c>
      <c r="K365" s="193"/>
    </row>
    <row r="366" spans="1:11" ht="53.25" customHeight="1" x14ac:dyDescent="0.2">
      <c r="A366" s="193"/>
      <c r="B366" s="216" t="s">
        <v>35</v>
      </c>
      <c r="C366" s="215">
        <v>960</v>
      </c>
      <c r="D366" s="199">
        <v>1</v>
      </c>
      <c r="E366" s="199">
        <v>2</v>
      </c>
      <c r="F366" s="198" t="s">
        <v>771</v>
      </c>
      <c r="G366" s="197" t="s">
        <v>34</v>
      </c>
      <c r="H366" s="242">
        <v>67.376999999999995</v>
      </c>
      <c r="I366" s="242">
        <v>67.38</v>
      </c>
      <c r="J366" s="246">
        <v>1</v>
      </c>
      <c r="K366" s="193"/>
    </row>
    <row r="367" spans="1:11" ht="21.75" customHeight="1" x14ac:dyDescent="0.2">
      <c r="A367" s="193"/>
      <c r="B367" s="216" t="s">
        <v>53</v>
      </c>
      <c r="C367" s="215">
        <v>960</v>
      </c>
      <c r="D367" s="199">
        <v>1</v>
      </c>
      <c r="E367" s="199">
        <v>2</v>
      </c>
      <c r="F367" s="198" t="s">
        <v>771</v>
      </c>
      <c r="G367" s="197" t="s">
        <v>52</v>
      </c>
      <c r="H367" s="242">
        <v>67.376999999999995</v>
      </c>
      <c r="I367" s="242">
        <v>67.38</v>
      </c>
      <c r="J367" s="246">
        <v>1</v>
      </c>
      <c r="K367" s="193"/>
    </row>
    <row r="368" spans="1:11" ht="32.25" customHeight="1" x14ac:dyDescent="0.2">
      <c r="A368" s="193"/>
      <c r="B368" s="216" t="s">
        <v>51</v>
      </c>
      <c r="C368" s="215">
        <v>960</v>
      </c>
      <c r="D368" s="199">
        <v>1</v>
      </c>
      <c r="E368" s="199">
        <v>2</v>
      </c>
      <c r="F368" s="198" t="s">
        <v>771</v>
      </c>
      <c r="G368" s="197" t="s">
        <v>9</v>
      </c>
      <c r="H368" s="242">
        <v>51.749000000000002</v>
      </c>
      <c r="I368" s="242">
        <v>51.75</v>
      </c>
      <c r="J368" s="246">
        <v>1</v>
      </c>
      <c r="K368" s="193"/>
    </row>
    <row r="369" spans="1:11" ht="32.25" customHeight="1" x14ac:dyDescent="0.2">
      <c r="A369" s="193"/>
      <c r="B369" s="216" t="s">
        <v>50</v>
      </c>
      <c r="C369" s="215">
        <v>960</v>
      </c>
      <c r="D369" s="199">
        <v>1</v>
      </c>
      <c r="E369" s="199">
        <v>2</v>
      </c>
      <c r="F369" s="198" t="s">
        <v>771</v>
      </c>
      <c r="G369" s="197" t="s">
        <v>7</v>
      </c>
      <c r="H369" s="242">
        <v>15.628</v>
      </c>
      <c r="I369" s="242">
        <v>15.63</v>
      </c>
      <c r="J369" s="246">
        <v>1</v>
      </c>
      <c r="K369" s="193"/>
    </row>
    <row r="370" spans="1:11" ht="21.75" customHeight="1" x14ac:dyDescent="0.2">
      <c r="A370" s="193"/>
      <c r="B370" s="216" t="s">
        <v>387</v>
      </c>
      <c r="C370" s="215">
        <v>960</v>
      </c>
      <c r="D370" s="199">
        <v>1</v>
      </c>
      <c r="E370" s="199">
        <v>2</v>
      </c>
      <c r="F370" s="198" t="s">
        <v>386</v>
      </c>
      <c r="G370" s="197">
        <v>0</v>
      </c>
      <c r="H370" s="242">
        <v>1387.3</v>
      </c>
      <c r="I370" s="242">
        <v>1062.04</v>
      </c>
      <c r="J370" s="246">
        <v>0.76554999999999995</v>
      </c>
      <c r="K370" s="193"/>
    </row>
    <row r="371" spans="1:11" ht="21.75" customHeight="1" x14ac:dyDescent="0.2">
      <c r="A371" s="193"/>
      <c r="B371" s="216" t="s">
        <v>385</v>
      </c>
      <c r="C371" s="215">
        <v>960</v>
      </c>
      <c r="D371" s="199">
        <v>1</v>
      </c>
      <c r="E371" s="199">
        <v>2</v>
      </c>
      <c r="F371" s="198" t="s">
        <v>417</v>
      </c>
      <c r="G371" s="197">
        <v>0</v>
      </c>
      <c r="H371" s="242">
        <v>1387.3</v>
      </c>
      <c r="I371" s="242">
        <v>1062.04</v>
      </c>
      <c r="J371" s="246">
        <v>0.76554999999999995</v>
      </c>
      <c r="K371" s="193"/>
    </row>
    <row r="372" spans="1:11" ht="21.75" customHeight="1" x14ac:dyDescent="0.2">
      <c r="A372" s="193"/>
      <c r="B372" s="216" t="s">
        <v>107</v>
      </c>
      <c r="C372" s="215">
        <v>960</v>
      </c>
      <c r="D372" s="199">
        <v>1</v>
      </c>
      <c r="E372" s="199">
        <v>2</v>
      </c>
      <c r="F372" s="198" t="s">
        <v>16</v>
      </c>
      <c r="G372" s="197">
        <v>0</v>
      </c>
      <c r="H372" s="242">
        <v>1387.3</v>
      </c>
      <c r="I372" s="242">
        <v>1062.04</v>
      </c>
      <c r="J372" s="246">
        <v>0.76554999999999995</v>
      </c>
      <c r="K372" s="193"/>
    </row>
    <row r="373" spans="1:11" ht="53.25" customHeight="1" x14ac:dyDescent="0.2">
      <c r="A373" s="193"/>
      <c r="B373" s="216" t="s">
        <v>35</v>
      </c>
      <c r="C373" s="215">
        <v>960</v>
      </c>
      <c r="D373" s="199">
        <v>1</v>
      </c>
      <c r="E373" s="199">
        <v>2</v>
      </c>
      <c r="F373" s="198" t="s">
        <v>16</v>
      </c>
      <c r="G373" s="197" t="s">
        <v>34</v>
      </c>
      <c r="H373" s="242">
        <v>1387.3</v>
      </c>
      <c r="I373" s="242">
        <v>1062.04</v>
      </c>
      <c r="J373" s="246">
        <v>0.76554999999999995</v>
      </c>
      <c r="K373" s="193"/>
    </row>
    <row r="374" spans="1:11" ht="21.75" customHeight="1" x14ac:dyDescent="0.2">
      <c r="A374" s="193"/>
      <c r="B374" s="216" t="s">
        <v>53</v>
      </c>
      <c r="C374" s="215">
        <v>960</v>
      </c>
      <c r="D374" s="199">
        <v>1</v>
      </c>
      <c r="E374" s="199">
        <v>2</v>
      </c>
      <c r="F374" s="198" t="s">
        <v>16</v>
      </c>
      <c r="G374" s="197" t="s">
        <v>52</v>
      </c>
      <c r="H374" s="242">
        <v>1387.3</v>
      </c>
      <c r="I374" s="242">
        <v>1062.04</v>
      </c>
      <c r="J374" s="246">
        <v>0.76554999999999995</v>
      </c>
      <c r="K374" s="193"/>
    </row>
    <row r="375" spans="1:11" ht="32.25" customHeight="1" x14ac:dyDescent="0.2">
      <c r="A375" s="193"/>
      <c r="B375" s="216" t="s">
        <v>51</v>
      </c>
      <c r="C375" s="215">
        <v>960</v>
      </c>
      <c r="D375" s="199">
        <v>1</v>
      </c>
      <c r="E375" s="199">
        <v>2</v>
      </c>
      <c r="F375" s="198" t="s">
        <v>16</v>
      </c>
      <c r="G375" s="197" t="s">
        <v>9</v>
      </c>
      <c r="H375" s="242">
        <v>1065.5</v>
      </c>
      <c r="I375" s="242">
        <v>829.62</v>
      </c>
      <c r="J375" s="246">
        <v>0.77861999999999998</v>
      </c>
      <c r="K375" s="193"/>
    </row>
    <row r="376" spans="1:11" ht="32.25" customHeight="1" x14ac:dyDescent="0.2">
      <c r="A376" s="193"/>
      <c r="B376" s="216" t="s">
        <v>50</v>
      </c>
      <c r="C376" s="215">
        <v>960</v>
      </c>
      <c r="D376" s="199">
        <v>1</v>
      </c>
      <c r="E376" s="199">
        <v>2</v>
      </c>
      <c r="F376" s="198" t="s">
        <v>16</v>
      </c>
      <c r="G376" s="197" t="s">
        <v>7</v>
      </c>
      <c r="H376" s="242">
        <v>321.8</v>
      </c>
      <c r="I376" s="242">
        <v>232.42</v>
      </c>
      <c r="J376" s="246">
        <v>0.72226999999999997</v>
      </c>
      <c r="K376" s="193"/>
    </row>
    <row r="377" spans="1:11" ht="42.75" customHeight="1" x14ac:dyDescent="0.2">
      <c r="A377" s="193"/>
      <c r="B377" s="216" t="s">
        <v>416</v>
      </c>
      <c r="C377" s="215">
        <v>960</v>
      </c>
      <c r="D377" s="199">
        <v>1</v>
      </c>
      <c r="E377" s="199">
        <v>4</v>
      </c>
      <c r="F377" s="198">
        <v>0</v>
      </c>
      <c r="G377" s="197">
        <v>0</v>
      </c>
      <c r="H377" s="242">
        <v>19389.849999999999</v>
      </c>
      <c r="I377" s="242">
        <v>12593.02</v>
      </c>
      <c r="J377" s="246">
        <v>0.64946000000000004</v>
      </c>
      <c r="K377" s="193"/>
    </row>
    <row r="378" spans="1:11" ht="42.75" customHeight="1" x14ac:dyDescent="0.2">
      <c r="A378" s="193"/>
      <c r="B378" s="216" t="s">
        <v>415</v>
      </c>
      <c r="C378" s="215">
        <v>960</v>
      </c>
      <c r="D378" s="199">
        <v>1</v>
      </c>
      <c r="E378" s="199">
        <v>4</v>
      </c>
      <c r="F378" s="198" t="s">
        <v>414</v>
      </c>
      <c r="G378" s="197">
        <v>0</v>
      </c>
      <c r="H378" s="242">
        <v>170</v>
      </c>
      <c r="I378" s="242">
        <v>42.02</v>
      </c>
      <c r="J378" s="246">
        <v>0.24715000000000001</v>
      </c>
      <c r="K378" s="193"/>
    </row>
    <row r="379" spans="1:11" ht="42.75" customHeight="1" x14ac:dyDescent="0.2">
      <c r="A379" s="193"/>
      <c r="B379" s="216" t="s">
        <v>413</v>
      </c>
      <c r="C379" s="215">
        <v>960</v>
      </c>
      <c r="D379" s="199">
        <v>1</v>
      </c>
      <c r="E379" s="199">
        <v>4</v>
      </c>
      <c r="F379" s="198" t="s">
        <v>412</v>
      </c>
      <c r="G379" s="197">
        <v>0</v>
      </c>
      <c r="H379" s="242">
        <v>170</v>
      </c>
      <c r="I379" s="242">
        <v>42.02</v>
      </c>
      <c r="J379" s="246">
        <v>0.24715000000000001</v>
      </c>
      <c r="K379" s="193"/>
    </row>
    <row r="380" spans="1:11" ht="53.25" customHeight="1" x14ac:dyDescent="0.2">
      <c r="A380" s="193"/>
      <c r="B380" s="216" t="s">
        <v>35</v>
      </c>
      <c r="C380" s="215">
        <v>960</v>
      </c>
      <c r="D380" s="199">
        <v>1</v>
      </c>
      <c r="E380" s="199">
        <v>4</v>
      </c>
      <c r="F380" s="198" t="s">
        <v>412</v>
      </c>
      <c r="G380" s="197" t="s">
        <v>34</v>
      </c>
      <c r="H380" s="242">
        <v>64</v>
      </c>
      <c r="I380" s="242">
        <v>34.07</v>
      </c>
      <c r="J380" s="246">
        <v>0.53227000000000002</v>
      </c>
      <c r="K380" s="193"/>
    </row>
    <row r="381" spans="1:11" ht="21.75" customHeight="1" x14ac:dyDescent="0.2">
      <c r="A381" s="193"/>
      <c r="B381" s="216" t="s">
        <v>53</v>
      </c>
      <c r="C381" s="215">
        <v>960</v>
      </c>
      <c r="D381" s="199">
        <v>1</v>
      </c>
      <c r="E381" s="199">
        <v>4</v>
      </c>
      <c r="F381" s="198" t="s">
        <v>412</v>
      </c>
      <c r="G381" s="197" t="s">
        <v>52</v>
      </c>
      <c r="H381" s="242">
        <v>64</v>
      </c>
      <c r="I381" s="242">
        <v>34.07</v>
      </c>
      <c r="J381" s="246">
        <v>0.53227000000000002</v>
      </c>
      <c r="K381" s="193"/>
    </row>
    <row r="382" spans="1:11" ht="32.25" customHeight="1" x14ac:dyDescent="0.2">
      <c r="A382" s="193"/>
      <c r="B382" s="216" t="s">
        <v>156</v>
      </c>
      <c r="C382" s="215">
        <v>960</v>
      </c>
      <c r="D382" s="199">
        <v>1</v>
      </c>
      <c r="E382" s="199">
        <v>4</v>
      </c>
      <c r="F382" s="198" t="s">
        <v>412</v>
      </c>
      <c r="G382" s="197" t="s">
        <v>155</v>
      </c>
      <c r="H382" s="242">
        <v>64</v>
      </c>
      <c r="I382" s="242">
        <v>34.07</v>
      </c>
      <c r="J382" s="246">
        <v>0.53227000000000002</v>
      </c>
      <c r="K382" s="193"/>
    </row>
    <row r="383" spans="1:11" ht="21.75" customHeight="1" x14ac:dyDescent="0.2">
      <c r="A383" s="193"/>
      <c r="B383" s="216" t="s">
        <v>27</v>
      </c>
      <c r="C383" s="215">
        <v>960</v>
      </c>
      <c r="D383" s="199">
        <v>1</v>
      </c>
      <c r="E383" s="199">
        <v>4</v>
      </c>
      <c r="F383" s="198" t="s">
        <v>412</v>
      </c>
      <c r="G383" s="197" t="s">
        <v>26</v>
      </c>
      <c r="H383" s="242">
        <v>106</v>
      </c>
      <c r="I383" s="242">
        <v>7.95</v>
      </c>
      <c r="J383" s="246">
        <v>7.4999999999999997E-2</v>
      </c>
      <c r="K383" s="193"/>
    </row>
    <row r="384" spans="1:11" ht="21.75" customHeight="1" x14ac:dyDescent="0.2">
      <c r="A384" s="193"/>
      <c r="B384" s="216" t="s">
        <v>25</v>
      </c>
      <c r="C384" s="215">
        <v>960</v>
      </c>
      <c r="D384" s="199">
        <v>1</v>
      </c>
      <c r="E384" s="199">
        <v>4</v>
      </c>
      <c r="F384" s="198" t="s">
        <v>412</v>
      </c>
      <c r="G384" s="197" t="s">
        <v>24</v>
      </c>
      <c r="H384" s="242">
        <v>106</v>
      </c>
      <c r="I384" s="242">
        <v>7.95</v>
      </c>
      <c r="J384" s="246">
        <v>7.4999999999999997E-2</v>
      </c>
      <c r="K384" s="193"/>
    </row>
    <row r="385" spans="1:11" ht="12" customHeight="1" x14ac:dyDescent="0.2">
      <c r="A385" s="193"/>
      <c r="B385" s="216" t="s">
        <v>23</v>
      </c>
      <c r="C385" s="215">
        <v>960</v>
      </c>
      <c r="D385" s="199">
        <v>1</v>
      </c>
      <c r="E385" s="199">
        <v>4</v>
      </c>
      <c r="F385" s="198" t="s">
        <v>412</v>
      </c>
      <c r="G385" s="197" t="s">
        <v>22</v>
      </c>
      <c r="H385" s="242">
        <v>106</v>
      </c>
      <c r="I385" s="242">
        <v>7.95</v>
      </c>
      <c r="J385" s="246">
        <v>7.4999999999999997E-2</v>
      </c>
      <c r="K385" s="193"/>
    </row>
    <row r="386" spans="1:11" ht="21.75" customHeight="1" x14ac:dyDescent="0.2">
      <c r="A386" s="193"/>
      <c r="B386" s="216" t="s">
        <v>387</v>
      </c>
      <c r="C386" s="215">
        <v>960</v>
      </c>
      <c r="D386" s="199">
        <v>1</v>
      </c>
      <c r="E386" s="199">
        <v>4</v>
      </c>
      <c r="F386" s="198" t="s">
        <v>386</v>
      </c>
      <c r="G386" s="197">
        <v>0</v>
      </c>
      <c r="H386" s="242">
        <v>1770.74</v>
      </c>
      <c r="I386" s="242">
        <v>881.67</v>
      </c>
      <c r="J386" s="246">
        <v>0.49791000000000002</v>
      </c>
      <c r="K386" s="193"/>
    </row>
    <row r="387" spans="1:11" ht="21.75" customHeight="1" x14ac:dyDescent="0.2">
      <c r="A387" s="193"/>
      <c r="B387" s="216" t="s">
        <v>385</v>
      </c>
      <c r="C387" s="215">
        <v>960</v>
      </c>
      <c r="D387" s="199">
        <v>1</v>
      </c>
      <c r="E387" s="199">
        <v>4</v>
      </c>
      <c r="F387" s="198" t="s">
        <v>384</v>
      </c>
      <c r="G387" s="197">
        <v>0</v>
      </c>
      <c r="H387" s="242">
        <v>1770.74</v>
      </c>
      <c r="I387" s="242">
        <v>881.67</v>
      </c>
      <c r="J387" s="246">
        <v>0.49791000000000002</v>
      </c>
      <c r="K387" s="193"/>
    </row>
    <row r="388" spans="1:11" ht="21.75" customHeight="1" x14ac:dyDescent="0.2">
      <c r="A388" s="193"/>
      <c r="B388" s="216" t="s">
        <v>157</v>
      </c>
      <c r="C388" s="215">
        <v>960</v>
      </c>
      <c r="D388" s="199">
        <v>1</v>
      </c>
      <c r="E388" s="199">
        <v>4</v>
      </c>
      <c r="F388" s="198" t="s">
        <v>411</v>
      </c>
      <c r="G388" s="197">
        <v>0</v>
      </c>
      <c r="H388" s="242">
        <v>450</v>
      </c>
      <c r="I388" s="242">
        <v>184.08</v>
      </c>
      <c r="J388" s="246">
        <v>0.40906999999999999</v>
      </c>
      <c r="K388" s="193"/>
    </row>
    <row r="389" spans="1:11" ht="21.75" customHeight="1" x14ac:dyDescent="0.2">
      <c r="A389" s="193"/>
      <c r="B389" s="216" t="s">
        <v>27</v>
      </c>
      <c r="C389" s="215">
        <v>960</v>
      </c>
      <c r="D389" s="199">
        <v>1</v>
      </c>
      <c r="E389" s="199">
        <v>4</v>
      </c>
      <c r="F389" s="198" t="s">
        <v>411</v>
      </c>
      <c r="G389" s="197" t="s">
        <v>26</v>
      </c>
      <c r="H389" s="242">
        <v>450</v>
      </c>
      <c r="I389" s="242">
        <v>184.08</v>
      </c>
      <c r="J389" s="246">
        <v>0.40906999999999999</v>
      </c>
      <c r="K389" s="193"/>
    </row>
    <row r="390" spans="1:11" ht="21.75" customHeight="1" x14ac:dyDescent="0.2">
      <c r="A390" s="193"/>
      <c r="B390" s="216" t="s">
        <v>25</v>
      </c>
      <c r="C390" s="215">
        <v>960</v>
      </c>
      <c r="D390" s="199">
        <v>1</v>
      </c>
      <c r="E390" s="199">
        <v>4</v>
      </c>
      <c r="F390" s="198" t="s">
        <v>411</v>
      </c>
      <c r="G390" s="197" t="s">
        <v>24</v>
      </c>
      <c r="H390" s="242">
        <v>450</v>
      </c>
      <c r="I390" s="242">
        <v>184.08</v>
      </c>
      <c r="J390" s="246">
        <v>0.40906999999999999</v>
      </c>
      <c r="K390" s="193"/>
    </row>
    <row r="391" spans="1:11" ht="21.75" customHeight="1" x14ac:dyDescent="0.2">
      <c r="A391" s="193"/>
      <c r="B391" s="216" t="s">
        <v>41</v>
      </c>
      <c r="C391" s="215">
        <v>960</v>
      </c>
      <c r="D391" s="199">
        <v>1</v>
      </c>
      <c r="E391" s="199">
        <v>4</v>
      </c>
      <c r="F391" s="198" t="s">
        <v>411</v>
      </c>
      <c r="G391" s="197" t="s">
        <v>40</v>
      </c>
      <c r="H391" s="242">
        <v>450</v>
      </c>
      <c r="I391" s="242">
        <v>184.08</v>
      </c>
      <c r="J391" s="246">
        <v>0.40906999999999999</v>
      </c>
      <c r="K391" s="193"/>
    </row>
    <row r="392" spans="1:11" ht="21.75" customHeight="1" x14ac:dyDescent="0.2">
      <c r="A392" s="193"/>
      <c r="B392" s="216" t="s">
        <v>111</v>
      </c>
      <c r="C392" s="215">
        <v>960</v>
      </c>
      <c r="D392" s="199">
        <v>1</v>
      </c>
      <c r="E392" s="199">
        <v>4</v>
      </c>
      <c r="F392" s="198" t="s">
        <v>410</v>
      </c>
      <c r="G392" s="197">
        <v>0</v>
      </c>
      <c r="H392" s="242">
        <v>1320.74</v>
      </c>
      <c r="I392" s="242">
        <v>697.59</v>
      </c>
      <c r="J392" s="246">
        <v>0.52817999999999998</v>
      </c>
      <c r="K392" s="193"/>
    </row>
    <row r="393" spans="1:11" ht="21.75" customHeight="1" x14ac:dyDescent="0.2">
      <c r="A393" s="193"/>
      <c r="B393" s="216" t="s">
        <v>27</v>
      </c>
      <c r="C393" s="215">
        <v>960</v>
      </c>
      <c r="D393" s="199">
        <v>1</v>
      </c>
      <c r="E393" s="199">
        <v>4</v>
      </c>
      <c r="F393" s="198" t="s">
        <v>410</v>
      </c>
      <c r="G393" s="197" t="s">
        <v>26</v>
      </c>
      <c r="H393" s="242">
        <v>1320.74</v>
      </c>
      <c r="I393" s="242">
        <v>697.59</v>
      </c>
      <c r="J393" s="246">
        <v>0.52817999999999998</v>
      </c>
      <c r="K393" s="193"/>
    </row>
    <row r="394" spans="1:11" ht="21.75" customHeight="1" x14ac:dyDescent="0.2">
      <c r="A394" s="193"/>
      <c r="B394" s="216" t="s">
        <v>25</v>
      </c>
      <c r="C394" s="215">
        <v>960</v>
      </c>
      <c r="D394" s="199">
        <v>1</v>
      </c>
      <c r="E394" s="199">
        <v>4</v>
      </c>
      <c r="F394" s="198" t="s">
        <v>410</v>
      </c>
      <c r="G394" s="197" t="s">
        <v>24</v>
      </c>
      <c r="H394" s="242">
        <v>1320.74</v>
      </c>
      <c r="I394" s="242">
        <v>697.59</v>
      </c>
      <c r="J394" s="246">
        <v>0.52817999999999998</v>
      </c>
      <c r="K394" s="193"/>
    </row>
    <row r="395" spans="1:11" ht="12" customHeight="1" x14ac:dyDescent="0.2">
      <c r="A395" s="193"/>
      <c r="B395" s="216" t="s">
        <v>23</v>
      </c>
      <c r="C395" s="215">
        <v>960</v>
      </c>
      <c r="D395" s="199">
        <v>1</v>
      </c>
      <c r="E395" s="199">
        <v>4</v>
      </c>
      <c r="F395" s="198" t="s">
        <v>410</v>
      </c>
      <c r="G395" s="197" t="s">
        <v>22</v>
      </c>
      <c r="H395" s="242">
        <v>102.86</v>
      </c>
      <c r="I395" s="242">
        <v>84.51</v>
      </c>
      <c r="J395" s="246">
        <v>0.82164000000000004</v>
      </c>
      <c r="K395" s="193"/>
    </row>
    <row r="396" spans="1:11" ht="12" customHeight="1" x14ac:dyDescent="0.2">
      <c r="A396" s="193"/>
      <c r="B396" s="216" t="s">
        <v>21</v>
      </c>
      <c r="C396" s="215">
        <v>960</v>
      </c>
      <c r="D396" s="199">
        <v>1</v>
      </c>
      <c r="E396" s="199">
        <v>4</v>
      </c>
      <c r="F396" s="198" t="s">
        <v>410</v>
      </c>
      <c r="G396" s="197" t="s">
        <v>20</v>
      </c>
      <c r="H396" s="242">
        <v>1217.8800000000001</v>
      </c>
      <c r="I396" s="242">
        <v>613.08000000000004</v>
      </c>
      <c r="J396" s="246">
        <v>0.50339999999999996</v>
      </c>
      <c r="K396" s="193"/>
    </row>
    <row r="397" spans="1:11" ht="21.75" customHeight="1" x14ac:dyDescent="0.2">
      <c r="A397" s="193"/>
      <c r="B397" s="216" t="s">
        <v>387</v>
      </c>
      <c r="C397" s="215">
        <v>960</v>
      </c>
      <c r="D397" s="199">
        <v>1</v>
      </c>
      <c r="E397" s="199">
        <v>4</v>
      </c>
      <c r="F397" s="198" t="s">
        <v>386</v>
      </c>
      <c r="G397" s="197">
        <v>0</v>
      </c>
      <c r="H397" s="242">
        <v>544.62</v>
      </c>
      <c r="I397" s="242">
        <v>544.62</v>
      </c>
      <c r="J397" s="246">
        <v>1</v>
      </c>
      <c r="K397" s="193"/>
    </row>
    <row r="398" spans="1:11" ht="21.75" customHeight="1" x14ac:dyDescent="0.2">
      <c r="A398" s="193"/>
      <c r="B398" s="216" t="s">
        <v>385</v>
      </c>
      <c r="C398" s="215">
        <v>960</v>
      </c>
      <c r="D398" s="199">
        <v>1</v>
      </c>
      <c r="E398" s="199">
        <v>4</v>
      </c>
      <c r="F398" s="198" t="s">
        <v>384</v>
      </c>
      <c r="G398" s="197">
        <v>0</v>
      </c>
      <c r="H398" s="242">
        <v>544.62</v>
      </c>
      <c r="I398" s="242">
        <v>544.62</v>
      </c>
      <c r="J398" s="246">
        <v>1</v>
      </c>
      <c r="K398" s="193"/>
    </row>
    <row r="399" spans="1:11" ht="12" customHeight="1" x14ac:dyDescent="0.2">
      <c r="A399" s="193"/>
      <c r="B399" s="216" t="s">
        <v>742</v>
      </c>
      <c r="C399" s="215">
        <v>960</v>
      </c>
      <c r="D399" s="199">
        <v>1</v>
      </c>
      <c r="E399" s="199">
        <v>4</v>
      </c>
      <c r="F399" s="198" t="s">
        <v>768</v>
      </c>
      <c r="G399" s="197">
        <v>0</v>
      </c>
      <c r="H399" s="242">
        <v>544.62</v>
      </c>
      <c r="I399" s="242">
        <v>544.62</v>
      </c>
      <c r="J399" s="246">
        <v>1</v>
      </c>
      <c r="K399" s="193"/>
    </row>
    <row r="400" spans="1:11" ht="53.25" customHeight="1" x14ac:dyDescent="0.2">
      <c r="A400" s="193"/>
      <c r="B400" s="216" t="s">
        <v>35</v>
      </c>
      <c r="C400" s="215">
        <v>960</v>
      </c>
      <c r="D400" s="199">
        <v>1</v>
      </c>
      <c r="E400" s="199">
        <v>4</v>
      </c>
      <c r="F400" s="198" t="s">
        <v>768</v>
      </c>
      <c r="G400" s="197" t="s">
        <v>34</v>
      </c>
      <c r="H400" s="242">
        <v>544.62</v>
      </c>
      <c r="I400" s="242">
        <v>544.62</v>
      </c>
      <c r="J400" s="246">
        <v>1</v>
      </c>
      <c r="K400" s="193"/>
    </row>
    <row r="401" spans="1:11" ht="21.75" customHeight="1" x14ac:dyDescent="0.2">
      <c r="A401" s="193"/>
      <c r="B401" s="216" t="s">
        <v>53</v>
      </c>
      <c r="C401" s="215">
        <v>960</v>
      </c>
      <c r="D401" s="199">
        <v>1</v>
      </c>
      <c r="E401" s="199">
        <v>4</v>
      </c>
      <c r="F401" s="198" t="s">
        <v>768</v>
      </c>
      <c r="G401" s="197" t="s">
        <v>52</v>
      </c>
      <c r="H401" s="242">
        <v>544.62</v>
      </c>
      <c r="I401" s="242">
        <v>544.62</v>
      </c>
      <c r="J401" s="246">
        <v>1</v>
      </c>
      <c r="K401" s="193"/>
    </row>
    <row r="402" spans="1:11" ht="32.25" customHeight="1" x14ac:dyDescent="0.2">
      <c r="A402" s="193"/>
      <c r="B402" s="216" t="s">
        <v>51</v>
      </c>
      <c r="C402" s="215">
        <v>960</v>
      </c>
      <c r="D402" s="199">
        <v>1</v>
      </c>
      <c r="E402" s="199">
        <v>4</v>
      </c>
      <c r="F402" s="198" t="s">
        <v>768</v>
      </c>
      <c r="G402" s="197" t="s">
        <v>9</v>
      </c>
      <c r="H402" s="242">
        <v>418.29500000000002</v>
      </c>
      <c r="I402" s="242">
        <v>418.29</v>
      </c>
      <c r="J402" s="246">
        <v>1</v>
      </c>
      <c r="K402" s="193"/>
    </row>
    <row r="403" spans="1:11" ht="32.25" customHeight="1" x14ac:dyDescent="0.2">
      <c r="A403" s="193"/>
      <c r="B403" s="216" t="s">
        <v>50</v>
      </c>
      <c r="C403" s="215">
        <v>960</v>
      </c>
      <c r="D403" s="199">
        <v>1</v>
      </c>
      <c r="E403" s="199">
        <v>4</v>
      </c>
      <c r="F403" s="198" t="s">
        <v>768</v>
      </c>
      <c r="G403" s="197" t="s">
        <v>7</v>
      </c>
      <c r="H403" s="242">
        <v>126.325</v>
      </c>
      <c r="I403" s="242">
        <v>126.33</v>
      </c>
      <c r="J403" s="246">
        <v>1</v>
      </c>
      <c r="K403" s="193"/>
    </row>
    <row r="404" spans="1:11" ht="21.75" customHeight="1" x14ac:dyDescent="0.2">
      <c r="A404" s="193"/>
      <c r="B404" s="216" t="s">
        <v>387</v>
      </c>
      <c r="C404" s="215">
        <v>960</v>
      </c>
      <c r="D404" s="199">
        <v>1</v>
      </c>
      <c r="E404" s="199">
        <v>4</v>
      </c>
      <c r="F404" s="198" t="s">
        <v>386</v>
      </c>
      <c r="G404" s="197">
        <v>0</v>
      </c>
      <c r="H404" s="242">
        <v>15174.79</v>
      </c>
      <c r="I404" s="242">
        <v>9979.33</v>
      </c>
      <c r="J404" s="246">
        <v>0.65763000000000005</v>
      </c>
      <c r="K404" s="193"/>
    </row>
    <row r="405" spans="1:11" ht="21.75" customHeight="1" x14ac:dyDescent="0.2">
      <c r="A405" s="193"/>
      <c r="B405" s="216" t="s">
        <v>385</v>
      </c>
      <c r="C405" s="215">
        <v>960</v>
      </c>
      <c r="D405" s="199">
        <v>1</v>
      </c>
      <c r="E405" s="199">
        <v>4</v>
      </c>
      <c r="F405" s="198" t="s">
        <v>384</v>
      </c>
      <c r="G405" s="197">
        <v>0</v>
      </c>
      <c r="H405" s="242">
        <v>15174.79</v>
      </c>
      <c r="I405" s="242">
        <v>9979.33</v>
      </c>
      <c r="J405" s="246">
        <v>0.65763000000000005</v>
      </c>
      <c r="K405" s="193"/>
    </row>
    <row r="406" spans="1:11" ht="21.75" customHeight="1" x14ac:dyDescent="0.2">
      <c r="A406" s="193"/>
      <c r="B406" s="216" t="s">
        <v>54</v>
      </c>
      <c r="C406" s="215">
        <v>960</v>
      </c>
      <c r="D406" s="199">
        <v>1</v>
      </c>
      <c r="E406" s="199">
        <v>4</v>
      </c>
      <c r="F406" s="198" t="s">
        <v>13</v>
      </c>
      <c r="G406" s="197">
        <v>0</v>
      </c>
      <c r="H406" s="242">
        <v>11930.2</v>
      </c>
      <c r="I406" s="242">
        <v>7265.58</v>
      </c>
      <c r="J406" s="246">
        <v>0.60901000000000005</v>
      </c>
      <c r="K406" s="193"/>
    </row>
    <row r="407" spans="1:11" ht="53.25" customHeight="1" x14ac:dyDescent="0.2">
      <c r="A407" s="193"/>
      <c r="B407" s="216" t="s">
        <v>35</v>
      </c>
      <c r="C407" s="215">
        <v>960</v>
      </c>
      <c r="D407" s="199">
        <v>1</v>
      </c>
      <c r="E407" s="199">
        <v>4</v>
      </c>
      <c r="F407" s="198" t="s">
        <v>13</v>
      </c>
      <c r="G407" s="197" t="s">
        <v>34</v>
      </c>
      <c r="H407" s="242">
        <v>11930.2</v>
      </c>
      <c r="I407" s="242">
        <v>7265.58</v>
      </c>
      <c r="J407" s="246">
        <v>0.60901000000000005</v>
      </c>
      <c r="K407" s="193"/>
    </row>
    <row r="408" spans="1:11" ht="21.75" customHeight="1" x14ac:dyDescent="0.2">
      <c r="A408" s="193"/>
      <c r="B408" s="216" t="s">
        <v>53</v>
      </c>
      <c r="C408" s="215">
        <v>960</v>
      </c>
      <c r="D408" s="199">
        <v>1</v>
      </c>
      <c r="E408" s="199">
        <v>4</v>
      </c>
      <c r="F408" s="198" t="s">
        <v>13</v>
      </c>
      <c r="G408" s="197" t="s">
        <v>52</v>
      </c>
      <c r="H408" s="242">
        <v>11930.2</v>
      </c>
      <c r="I408" s="242">
        <v>7265.58</v>
      </c>
      <c r="J408" s="246">
        <v>0.60901000000000005</v>
      </c>
      <c r="K408" s="193"/>
    </row>
    <row r="409" spans="1:11" ht="32.25" customHeight="1" x14ac:dyDescent="0.2">
      <c r="A409" s="193"/>
      <c r="B409" s="216" t="s">
        <v>51</v>
      </c>
      <c r="C409" s="215">
        <v>960</v>
      </c>
      <c r="D409" s="199">
        <v>1</v>
      </c>
      <c r="E409" s="199">
        <v>4</v>
      </c>
      <c r="F409" s="198" t="s">
        <v>13</v>
      </c>
      <c r="G409" s="197" t="s">
        <v>9</v>
      </c>
      <c r="H409" s="242">
        <v>9163</v>
      </c>
      <c r="I409" s="242">
        <v>5886.69</v>
      </c>
      <c r="J409" s="246">
        <v>0.64244000000000001</v>
      </c>
      <c r="K409" s="193"/>
    </row>
    <row r="410" spans="1:11" ht="32.25" customHeight="1" x14ac:dyDescent="0.2">
      <c r="A410" s="193"/>
      <c r="B410" s="216" t="s">
        <v>50</v>
      </c>
      <c r="C410" s="215">
        <v>960</v>
      </c>
      <c r="D410" s="199">
        <v>1</v>
      </c>
      <c r="E410" s="199">
        <v>4</v>
      </c>
      <c r="F410" s="198" t="s">
        <v>13</v>
      </c>
      <c r="G410" s="197" t="s">
        <v>7</v>
      </c>
      <c r="H410" s="242">
        <v>2767.2</v>
      </c>
      <c r="I410" s="242">
        <v>1378.89</v>
      </c>
      <c r="J410" s="246">
        <v>0.49830000000000002</v>
      </c>
      <c r="K410" s="193"/>
    </row>
    <row r="411" spans="1:11" ht="21.75" customHeight="1" x14ac:dyDescent="0.2">
      <c r="A411" s="193"/>
      <c r="B411" s="216" t="s">
        <v>105</v>
      </c>
      <c r="C411" s="215">
        <v>960</v>
      </c>
      <c r="D411" s="199">
        <v>1</v>
      </c>
      <c r="E411" s="199">
        <v>4</v>
      </c>
      <c r="F411" s="198" t="s">
        <v>409</v>
      </c>
      <c r="G411" s="197">
        <v>0</v>
      </c>
      <c r="H411" s="242">
        <v>3244.59</v>
      </c>
      <c r="I411" s="242">
        <v>2713.75</v>
      </c>
      <c r="J411" s="246">
        <v>0.83638999999999997</v>
      </c>
      <c r="K411" s="193"/>
    </row>
    <row r="412" spans="1:11" ht="21.75" customHeight="1" x14ac:dyDescent="0.2">
      <c r="A412" s="193"/>
      <c r="B412" s="216" t="s">
        <v>27</v>
      </c>
      <c r="C412" s="215">
        <v>960</v>
      </c>
      <c r="D412" s="199">
        <v>1</v>
      </c>
      <c r="E412" s="199">
        <v>4</v>
      </c>
      <c r="F412" s="198" t="s">
        <v>409</v>
      </c>
      <c r="G412" s="197" t="s">
        <v>26</v>
      </c>
      <c r="H412" s="242">
        <v>3244.59</v>
      </c>
      <c r="I412" s="242">
        <v>2713.75</v>
      </c>
      <c r="J412" s="246">
        <v>0.83638999999999997</v>
      </c>
      <c r="K412" s="193"/>
    </row>
    <row r="413" spans="1:11" ht="21.75" customHeight="1" x14ac:dyDescent="0.2">
      <c r="A413" s="193"/>
      <c r="B413" s="216" t="s">
        <v>25</v>
      </c>
      <c r="C413" s="215">
        <v>960</v>
      </c>
      <c r="D413" s="199">
        <v>1</v>
      </c>
      <c r="E413" s="199">
        <v>4</v>
      </c>
      <c r="F413" s="198" t="s">
        <v>409</v>
      </c>
      <c r="G413" s="197" t="s">
        <v>24</v>
      </c>
      <c r="H413" s="242">
        <v>3244.59</v>
      </c>
      <c r="I413" s="242">
        <v>2713.75</v>
      </c>
      <c r="J413" s="246">
        <v>0.83638999999999997</v>
      </c>
      <c r="K413" s="193"/>
    </row>
    <row r="414" spans="1:11" ht="12" customHeight="1" x14ac:dyDescent="0.2">
      <c r="A414" s="193"/>
      <c r="B414" s="216" t="s">
        <v>23</v>
      </c>
      <c r="C414" s="215">
        <v>960</v>
      </c>
      <c r="D414" s="199">
        <v>1</v>
      </c>
      <c r="E414" s="199">
        <v>4</v>
      </c>
      <c r="F414" s="198" t="s">
        <v>409</v>
      </c>
      <c r="G414" s="197" t="s">
        <v>22</v>
      </c>
      <c r="H414" s="242">
        <v>102.86</v>
      </c>
      <c r="I414" s="242">
        <v>102.86</v>
      </c>
      <c r="J414" s="246">
        <v>1</v>
      </c>
      <c r="K414" s="193"/>
    </row>
    <row r="415" spans="1:11" ht="12" customHeight="1" x14ac:dyDescent="0.2">
      <c r="A415" s="193"/>
      <c r="B415" s="216" t="s">
        <v>21</v>
      </c>
      <c r="C415" s="215">
        <v>960</v>
      </c>
      <c r="D415" s="199">
        <v>1</v>
      </c>
      <c r="E415" s="199">
        <v>4</v>
      </c>
      <c r="F415" s="198" t="s">
        <v>409</v>
      </c>
      <c r="G415" s="197" t="s">
        <v>20</v>
      </c>
      <c r="H415" s="242">
        <v>3141.73</v>
      </c>
      <c r="I415" s="242">
        <v>2610.89</v>
      </c>
      <c r="J415" s="246">
        <v>0.83104</v>
      </c>
      <c r="K415" s="193"/>
    </row>
    <row r="416" spans="1:11" ht="21.75" customHeight="1" x14ac:dyDescent="0.2">
      <c r="A416" s="193"/>
      <c r="B416" s="216" t="s">
        <v>387</v>
      </c>
      <c r="C416" s="215">
        <v>960</v>
      </c>
      <c r="D416" s="199">
        <v>1</v>
      </c>
      <c r="E416" s="199">
        <v>4</v>
      </c>
      <c r="F416" s="198" t="s">
        <v>386</v>
      </c>
      <c r="G416" s="197">
        <v>0</v>
      </c>
      <c r="H416" s="242">
        <v>1729.7</v>
      </c>
      <c r="I416" s="242">
        <v>1145.3800000000001</v>
      </c>
      <c r="J416" s="246">
        <v>0.66217999999999999</v>
      </c>
      <c r="K416" s="193"/>
    </row>
    <row r="417" spans="1:11" ht="21.75" customHeight="1" x14ac:dyDescent="0.2">
      <c r="A417" s="193"/>
      <c r="B417" s="216" t="s">
        <v>54</v>
      </c>
      <c r="C417" s="215">
        <v>960</v>
      </c>
      <c r="D417" s="199">
        <v>1</v>
      </c>
      <c r="E417" s="199">
        <v>4</v>
      </c>
      <c r="F417" s="198" t="s">
        <v>408</v>
      </c>
      <c r="G417" s="197">
        <v>0</v>
      </c>
      <c r="H417" s="242">
        <v>1729.7</v>
      </c>
      <c r="I417" s="242">
        <v>1145.3800000000001</v>
      </c>
      <c r="J417" s="246">
        <v>0.66217999999999999</v>
      </c>
      <c r="K417" s="193"/>
    </row>
    <row r="418" spans="1:11" ht="21.75" customHeight="1" x14ac:dyDescent="0.2">
      <c r="A418" s="193"/>
      <c r="B418" s="216" t="s">
        <v>54</v>
      </c>
      <c r="C418" s="215">
        <v>960</v>
      </c>
      <c r="D418" s="199">
        <v>1</v>
      </c>
      <c r="E418" s="199">
        <v>4</v>
      </c>
      <c r="F418" s="198" t="s">
        <v>15</v>
      </c>
      <c r="G418" s="197">
        <v>0</v>
      </c>
      <c r="H418" s="242">
        <v>1729.7</v>
      </c>
      <c r="I418" s="242">
        <v>1145.3800000000001</v>
      </c>
      <c r="J418" s="246">
        <v>0.66217999999999999</v>
      </c>
      <c r="K418" s="193"/>
    </row>
    <row r="419" spans="1:11" ht="53.25" customHeight="1" x14ac:dyDescent="0.2">
      <c r="A419" s="193"/>
      <c r="B419" s="216" t="s">
        <v>35</v>
      </c>
      <c r="C419" s="215">
        <v>960</v>
      </c>
      <c r="D419" s="199">
        <v>1</v>
      </c>
      <c r="E419" s="199">
        <v>4</v>
      </c>
      <c r="F419" s="198" t="s">
        <v>15</v>
      </c>
      <c r="G419" s="197" t="s">
        <v>34</v>
      </c>
      <c r="H419" s="242">
        <v>1729.7</v>
      </c>
      <c r="I419" s="242">
        <v>1145.3800000000001</v>
      </c>
      <c r="J419" s="246">
        <v>0.66217999999999999</v>
      </c>
      <c r="K419" s="193"/>
    </row>
    <row r="420" spans="1:11" ht="21.75" customHeight="1" x14ac:dyDescent="0.2">
      <c r="A420" s="193"/>
      <c r="B420" s="216" t="s">
        <v>53</v>
      </c>
      <c r="C420" s="215">
        <v>960</v>
      </c>
      <c r="D420" s="199">
        <v>1</v>
      </c>
      <c r="E420" s="199">
        <v>4</v>
      </c>
      <c r="F420" s="198" t="s">
        <v>15</v>
      </c>
      <c r="G420" s="197" t="s">
        <v>52</v>
      </c>
      <c r="H420" s="242">
        <v>1729.7</v>
      </c>
      <c r="I420" s="242">
        <v>1145.3800000000001</v>
      </c>
      <c r="J420" s="246">
        <v>0.66217999999999999</v>
      </c>
      <c r="K420" s="193"/>
    </row>
    <row r="421" spans="1:11" ht="32.25" customHeight="1" x14ac:dyDescent="0.2">
      <c r="A421" s="193"/>
      <c r="B421" s="216" t="s">
        <v>51</v>
      </c>
      <c r="C421" s="215">
        <v>960</v>
      </c>
      <c r="D421" s="199">
        <v>1</v>
      </c>
      <c r="E421" s="199">
        <v>4</v>
      </c>
      <c r="F421" s="198" t="s">
        <v>15</v>
      </c>
      <c r="G421" s="197" t="s">
        <v>9</v>
      </c>
      <c r="H421" s="242">
        <v>1328.5</v>
      </c>
      <c r="I421" s="242">
        <v>908.61</v>
      </c>
      <c r="J421" s="246">
        <v>0.68393999999999999</v>
      </c>
      <c r="K421" s="193"/>
    </row>
    <row r="422" spans="1:11" ht="32.25" customHeight="1" x14ac:dyDescent="0.2">
      <c r="A422" s="193"/>
      <c r="B422" s="216" t="s">
        <v>50</v>
      </c>
      <c r="C422" s="215">
        <v>960</v>
      </c>
      <c r="D422" s="199">
        <v>1</v>
      </c>
      <c r="E422" s="199">
        <v>4</v>
      </c>
      <c r="F422" s="198" t="s">
        <v>15</v>
      </c>
      <c r="G422" s="197" t="s">
        <v>7</v>
      </c>
      <c r="H422" s="242">
        <v>401.2</v>
      </c>
      <c r="I422" s="242">
        <v>236.77</v>
      </c>
      <c r="J422" s="246">
        <v>0.59014</v>
      </c>
      <c r="K422" s="193"/>
    </row>
    <row r="423" spans="1:11" ht="12" customHeight="1" x14ac:dyDescent="0.2">
      <c r="A423" s="193"/>
      <c r="B423" s="216" t="s">
        <v>407</v>
      </c>
      <c r="C423" s="215">
        <v>960</v>
      </c>
      <c r="D423" s="199">
        <v>1</v>
      </c>
      <c r="E423" s="199">
        <v>5</v>
      </c>
      <c r="F423" s="198">
        <v>0</v>
      </c>
      <c r="G423" s="197">
        <v>0</v>
      </c>
      <c r="H423" s="242">
        <v>44.6</v>
      </c>
      <c r="I423" s="242">
        <v>0</v>
      </c>
      <c r="J423" s="246">
        <v>0</v>
      </c>
      <c r="K423" s="193"/>
    </row>
    <row r="424" spans="1:11" ht="12" customHeight="1" x14ac:dyDescent="0.2">
      <c r="A424" s="193"/>
      <c r="B424" s="216" t="s">
        <v>406</v>
      </c>
      <c r="C424" s="215">
        <v>960</v>
      </c>
      <c r="D424" s="199">
        <v>1</v>
      </c>
      <c r="E424" s="199">
        <v>5</v>
      </c>
      <c r="F424" s="198" t="s">
        <v>405</v>
      </c>
      <c r="G424" s="197">
        <v>0</v>
      </c>
      <c r="H424" s="242">
        <v>44.6</v>
      </c>
      <c r="I424" s="242">
        <v>0</v>
      </c>
      <c r="J424" s="246">
        <v>0</v>
      </c>
      <c r="K424" s="193"/>
    </row>
    <row r="425" spans="1:11" ht="42.75" customHeight="1" x14ac:dyDescent="0.2">
      <c r="A425" s="193"/>
      <c r="B425" s="216" t="s">
        <v>404</v>
      </c>
      <c r="C425" s="215">
        <v>960</v>
      </c>
      <c r="D425" s="199">
        <v>1</v>
      </c>
      <c r="E425" s="199">
        <v>5</v>
      </c>
      <c r="F425" s="198" t="s">
        <v>403</v>
      </c>
      <c r="G425" s="197">
        <v>0</v>
      </c>
      <c r="H425" s="242">
        <v>44.6</v>
      </c>
      <c r="I425" s="242">
        <v>0</v>
      </c>
      <c r="J425" s="246">
        <v>0</v>
      </c>
      <c r="K425" s="193"/>
    </row>
    <row r="426" spans="1:11" ht="21.75" customHeight="1" x14ac:dyDescent="0.2">
      <c r="A426" s="193"/>
      <c r="B426" s="216" t="s">
        <v>27</v>
      </c>
      <c r="C426" s="215">
        <v>960</v>
      </c>
      <c r="D426" s="199">
        <v>1</v>
      </c>
      <c r="E426" s="199">
        <v>5</v>
      </c>
      <c r="F426" s="198" t="s">
        <v>403</v>
      </c>
      <c r="G426" s="197" t="s">
        <v>26</v>
      </c>
      <c r="H426" s="242">
        <v>44.6</v>
      </c>
      <c r="I426" s="242">
        <v>0</v>
      </c>
      <c r="J426" s="246">
        <v>0</v>
      </c>
      <c r="K426" s="193"/>
    </row>
    <row r="427" spans="1:11" ht="21.75" customHeight="1" x14ac:dyDescent="0.2">
      <c r="A427" s="193"/>
      <c r="B427" s="216" t="s">
        <v>25</v>
      </c>
      <c r="C427" s="215">
        <v>960</v>
      </c>
      <c r="D427" s="199">
        <v>1</v>
      </c>
      <c r="E427" s="199">
        <v>5</v>
      </c>
      <c r="F427" s="198" t="s">
        <v>403</v>
      </c>
      <c r="G427" s="197" t="s">
        <v>24</v>
      </c>
      <c r="H427" s="242">
        <v>44.6</v>
      </c>
      <c r="I427" s="242">
        <v>0</v>
      </c>
      <c r="J427" s="246">
        <v>0</v>
      </c>
      <c r="K427" s="193"/>
    </row>
    <row r="428" spans="1:11" ht="12" customHeight="1" x14ac:dyDescent="0.2">
      <c r="A428" s="193"/>
      <c r="B428" s="216" t="s">
        <v>23</v>
      </c>
      <c r="C428" s="215">
        <v>960</v>
      </c>
      <c r="D428" s="199">
        <v>1</v>
      </c>
      <c r="E428" s="199">
        <v>5</v>
      </c>
      <c r="F428" s="198" t="s">
        <v>403</v>
      </c>
      <c r="G428" s="197" t="s">
        <v>22</v>
      </c>
      <c r="H428" s="242">
        <v>44.6</v>
      </c>
      <c r="I428" s="242">
        <v>0</v>
      </c>
      <c r="J428" s="246">
        <v>0</v>
      </c>
      <c r="K428" s="193"/>
    </row>
    <row r="429" spans="1:11" ht="12" customHeight="1" x14ac:dyDescent="0.2">
      <c r="A429" s="193"/>
      <c r="B429" s="216" t="s">
        <v>765</v>
      </c>
      <c r="C429" s="215">
        <v>960</v>
      </c>
      <c r="D429" s="199">
        <v>1</v>
      </c>
      <c r="E429" s="199">
        <v>7</v>
      </c>
      <c r="F429" s="198">
        <v>0</v>
      </c>
      <c r="G429" s="197">
        <v>0</v>
      </c>
      <c r="H429" s="242">
        <v>203.40199999999999</v>
      </c>
      <c r="I429" s="242">
        <v>0</v>
      </c>
      <c r="J429" s="246">
        <v>0</v>
      </c>
      <c r="K429" s="193"/>
    </row>
    <row r="430" spans="1:11" ht="21.75" customHeight="1" x14ac:dyDescent="0.2">
      <c r="A430" s="193"/>
      <c r="B430" s="216" t="s">
        <v>387</v>
      </c>
      <c r="C430" s="215">
        <v>960</v>
      </c>
      <c r="D430" s="199">
        <v>1</v>
      </c>
      <c r="E430" s="199">
        <v>7</v>
      </c>
      <c r="F430" s="198" t="s">
        <v>386</v>
      </c>
      <c r="G430" s="197">
        <v>0</v>
      </c>
      <c r="H430" s="242">
        <v>203.40199999999999</v>
      </c>
      <c r="I430" s="242">
        <v>0</v>
      </c>
      <c r="J430" s="246">
        <v>0</v>
      </c>
      <c r="K430" s="193"/>
    </row>
    <row r="431" spans="1:11" ht="21.75" customHeight="1" x14ac:dyDescent="0.2">
      <c r="A431" s="193"/>
      <c r="B431" s="216" t="s">
        <v>387</v>
      </c>
      <c r="C431" s="215">
        <v>960</v>
      </c>
      <c r="D431" s="199">
        <v>1</v>
      </c>
      <c r="E431" s="199">
        <v>7</v>
      </c>
      <c r="F431" s="198" t="s">
        <v>763</v>
      </c>
      <c r="G431" s="197">
        <v>0</v>
      </c>
      <c r="H431" s="242">
        <v>203.40199999999999</v>
      </c>
      <c r="I431" s="242">
        <v>0</v>
      </c>
      <c r="J431" s="246">
        <v>0</v>
      </c>
      <c r="K431" s="193"/>
    </row>
    <row r="432" spans="1:11" ht="12" customHeight="1" x14ac:dyDescent="0.2">
      <c r="A432" s="193"/>
      <c r="B432" s="216" t="s">
        <v>69</v>
      </c>
      <c r="C432" s="215">
        <v>960</v>
      </c>
      <c r="D432" s="199">
        <v>1</v>
      </c>
      <c r="E432" s="199">
        <v>7</v>
      </c>
      <c r="F432" s="198" t="s">
        <v>763</v>
      </c>
      <c r="G432" s="197" t="s">
        <v>68</v>
      </c>
      <c r="H432" s="242">
        <v>203.40199999999999</v>
      </c>
      <c r="I432" s="242">
        <v>0</v>
      </c>
      <c r="J432" s="246">
        <v>0</v>
      </c>
      <c r="K432" s="193"/>
    </row>
    <row r="433" spans="1:11" ht="12" customHeight="1" x14ac:dyDescent="0.2">
      <c r="A433" s="193"/>
      <c r="B433" s="216" t="s">
        <v>764</v>
      </c>
      <c r="C433" s="215">
        <v>960</v>
      </c>
      <c r="D433" s="199">
        <v>1</v>
      </c>
      <c r="E433" s="199">
        <v>7</v>
      </c>
      <c r="F433" s="198" t="s">
        <v>763</v>
      </c>
      <c r="G433" s="197" t="s">
        <v>762</v>
      </c>
      <c r="H433" s="242">
        <v>203.40199999999999</v>
      </c>
      <c r="I433" s="242">
        <v>0</v>
      </c>
      <c r="J433" s="246">
        <v>0</v>
      </c>
      <c r="K433" s="193"/>
    </row>
    <row r="434" spans="1:11" ht="12" customHeight="1" x14ac:dyDescent="0.2">
      <c r="A434" s="193"/>
      <c r="B434" s="216" t="s">
        <v>402</v>
      </c>
      <c r="C434" s="215">
        <v>960</v>
      </c>
      <c r="D434" s="199">
        <v>1</v>
      </c>
      <c r="E434" s="199">
        <v>11</v>
      </c>
      <c r="F434" s="198">
        <v>0</v>
      </c>
      <c r="G434" s="197">
        <v>0</v>
      </c>
      <c r="H434" s="242">
        <v>700</v>
      </c>
      <c r="I434" s="242">
        <v>0</v>
      </c>
      <c r="J434" s="246">
        <v>0</v>
      </c>
      <c r="K434" s="193"/>
    </row>
    <row r="435" spans="1:11" ht="12" customHeight="1" x14ac:dyDescent="0.2">
      <c r="A435" s="193"/>
      <c r="B435" s="216" t="s">
        <v>400</v>
      </c>
      <c r="C435" s="215">
        <v>960</v>
      </c>
      <c r="D435" s="199">
        <v>1</v>
      </c>
      <c r="E435" s="199">
        <v>11</v>
      </c>
      <c r="F435" s="198" t="s">
        <v>401</v>
      </c>
      <c r="G435" s="197">
        <v>0</v>
      </c>
      <c r="H435" s="242">
        <v>700</v>
      </c>
      <c r="I435" s="242">
        <v>0</v>
      </c>
      <c r="J435" s="246">
        <v>0</v>
      </c>
      <c r="K435" s="193"/>
    </row>
    <row r="436" spans="1:11" ht="12" customHeight="1" x14ac:dyDescent="0.2">
      <c r="A436" s="193"/>
      <c r="B436" s="216" t="s">
        <v>400</v>
      </c>
      <c r="C436" s="215">
        <v>960</v>
      </c>
      <c r="D436" s="199">
        <v>1</v>
      </c>
      <c r="E436" s="199">
        <v>11</v>
      </c>
      <c r="F436" s="198" t="s">
        <v>398</v>
      </c>
      <c r="G436" s="197">
        <v>0</v>
      </c>
      <c r="H436" s="242">
        <v>700</v>
      </c>
      <c r="I436" s="242">
        <v>0</v>
      </c>
      <c r="J436" s="246">
        <v>0</v>
      </c>
      <c r="K436" s="193"/>
    </row>
    <row r="437" spans="1:11" ht="12" customHeight="1" x14ac:dyDescent="0.2">
      <c r="A437" s="193"/>
      <c r="B437" s="216" t="s">
        <v>69</v>
      </c>
      <c r="C437" s="215">
        <v>960</v>
      </c>
      <c r="D437" s="199">
        <v>1</v>
      </c>
      <c r="E437" s="199">
        <v>11</v>
      </c>
      <c r="F437" s="198" t="s">
        <v>398</v>
      </c>
      <c r="G437" s="197" t="s">
        <v>68</v>
      </c>
      <c r="H437" s="242">
        <v>700</v>
      </c>
      <c r="I437" s="242">
        <v>0</v>
      </c>
      <c r="J437" s="246">
        <v>0</v>
      </c>
      <c r="K437" s="193"/>
    </row>
    <row r="438" spans="1:11" ht="12" customHeight="1" x14ac:dyDescent="0.2">
      <c r="A438" s="193"/>
      <c r="B438" s="216" t="s">
        <v>399</v>
      </c>
      <c r="C438" s="215">
        <v>960</v>
      </c>
      <c r="D438" s="199">
        <v>1</v>
      </c>
      <c r="E438" s="199">
        <v>11</v>
      </c>
      <c r="F438" s="198" t="s">
        <v>398</v>
      </c>
      <c r="G438" s="197" t="s">
        <v>397</v>
      </c>
      <c r="H438" s="242">
        <v>700</v>
      </c>
      <c r="I438" s="242">
        <v>0</v>
      </c>
      <c r="J438" s="246">
        <v>0</v>
      </c>
      <c r="K438" s="193"/>
    </row>
    <row r="439" spans="1:11" ht="12" customHeight="1" x14ac:dyDescent="0.2">
      <c r="A439" s="193"/>
      <c r="B439" s="216" t="s">
        <v>396</v>
      </c>
      <c r="C439" s="215">
        <v>960</v>
      </c>
      <c r="D439" s="199">
        <v>1</v>
      </c>
      <c r="E439" s="199">
        <v>13</v>
      </c>
      <c r="F439" s="198">
        <v>0</v>
      </c>
      <c r="G439" s="197">
        <v>0</v>
      </c>
      <c r="H439" s="242">
        <v>6892.433</v>
      </c>
      <c r="I439" s="242">
        <v>3521.54</v>
      </c>
      <c r="J439" s="246">
        <v>0.51093</v>
      </c>
      <c r="K439" s="193"/>
    </row>
    <row r="440" spans="1:11" ht="32.25" customHeight="1" x14ac:dyDescent="0.2">
      <c r="A440" s="193"/>
      <c r="B440" s="216" t="s">
        <v>138</v>
      </c>
      <c r="C440" s="215">
        <v>960</v>
      </c>
      <c r="D440" s="199">
        <v>1</v>
      </c>
      <c r="E440" s="199">
        <v>13</v>
      </c>
      <c r="F440" s="198" t="s">
        <v>137</v>
      </c>
      <c r="G440" s="197">
        <v>0</v>
      </c>
      <c r="H440" s="242">
        <v>32.732999999999997</v>
      </c>
      <c r="I440" s="242">
        <v>32.729999999999997</v>
      </c>
      <c r="J440" s="246">
        <v>1</v>
      </c>
      <c r="K440" s="193"/>
    </row>
    <row r="441" spans="1:11" ht="12" customHeight="1" x14ac:dyDescent="0.2">
      <c r="A441" s="193"/>
      <c r="B441" s="216" t="s">
        <v>742</v>
      </c>
      <c r="C441" s="215">
        <v>960</v>
      </c>
      <c r="D441" s="199">
        <v>1</v>
      </c>
      <c r="E441" s="199">
        <v>13</v>
      </c>
      <c r="F441" s="198" t="s">
        <v>761</v>
      </c>
      <c r="G441" s="197">
        <v>0</v>
      </c>
      <c r="H441" s="242">
        <v>32.732999999999997</v>
      </c>
      <c r="I441" s="242">
        <v>32.729999999999997</v>
      </c>
      <c r="J441" s="246">
        <v>1</v>
      </c>
      <c r="K441" s="193"/>
    </row>
    <row r="442" spans="1:11" ht="53.25" customHeight="1" x14ac:dyDescent="0.2">
      <c r="A442" s="193"/>
      <c r="B442" s="216" t="s">
        <v>35</v>
      </c>
      <c r="C442" s="215">
        <v>960</v>
      </c>
      <c r="D442" s="199">
        <v>1</v>
      </c>
      <c r="E442" s="199">
        <v>13</v>
      </c>
      <c r="F442" s="198" t="s">
        <v>761</v>
      </c>
      <c r="G442" s="197" t="s">
        <v>34</v>
      </c>
      <c r="H442" s="242">
        <v>32.732999999999997</v>
      </c>
      <c r="I442" s="242">
        <v>32.729999999999997</v>
      </c>
      <c r="J442" s="246">
        <v>1</v>
      </c>
      <c r="K442" s="193"/>
    </row>
    <row r="443" spans="1:11" ht="21.75" customHeight="1" x14ac:dyDescent="0.2">
      <c r="A443" s="193"/>
      <c r="B443" s="216" t="s">
        <v>53</v>
      </c>
      <c r="C443" s="215">
        <v>960</v>
      </c>
      <c r="D443" s="199">
        <v>1</v>
      </c>
      <c r="E443" s="199">
        <v>13</v>
      </c>
      <c r="F443" s="198" t="s">
        <v>761</v>
      </c>
      <c r="G443" s="197" t="s">
        <v>52</v>
      </c>
      <c r="H443" s="242">
        <v>32.732999999999997</v>
      </c>
      <c r="I443" s="242">
        <v>32.729999999999997</v>
      </c>
      <c r="J443" s="246">
        <v>1</v>
      </c>
      <c r="K443" s="193"/>
    </row>
    <row r="444" spans="1:11" ht="32.25" customHeight="1" x14ac:dyDescent="0.2">
      <c r="A444" s="193"/>
      <c r="B444" s="216" t="s">
        <v>51</v>
      </c>
      <c r="C444" s="215">
        <v>960</v>
      </c>
      <c r="D444" s="199">
        <v>1</v>
      </c>
      <c r="E444" s="199">
        <v>13</v>
      </c>
      <c r="F444" s="198" t="s">
        <v>761</v>
      </c>
      <c r="G444" s="197" t="s">
        <v>9</v>
      </c>
      <c r="H444" s="242">
        <v>25.14</v>
      </c>
      <c r="I444" s="242">
        <v>25.14</v>
      </c>
      <c r="J444" s="246">
        <v>1</v>
      </c>
      <c r="K444" s="193"/>
    </row>
    <row r="445" spans="1:11" ht="32.25" customHeight="1" x14ac:dyDescent="0.2">
      <c r="A445" s="193"/>
      <c r="B445" s="216" t="s">
        <v>50</v>
      </c>
      <c r="C445" s="215">
        <v>960</v>
      </c>
      <c r="D445" s="199">
        <v>1</v>
      </c>
      <c r="E445" s="199">
        <v>13</v>
      </c>
      <c r="F445" s="198" t="s">
        <v>761</v>
      </c>
      <c r="G445" s="197" t="s">
        <v>7</v>
      </c>
      <c r="H445" s="242">
        <v>7.593</v>
      </c>
      <c r="I445" s="242">
        <v>7.59</v>
      </c>
      <c r="J445" s="246">
        <v>1</v>
      </c>
      <c r="K445" s="193"/>
    </row>
    <row r="446" spans="1:11" ht="32.25" customHeight="1" x14ac:dyDescent="0.2">
      <c r="A446" s="193"/>
      <c r="B446" s="216" t="s">
        <v>138</v>
      </c>
      <c r="C446" s="215">
        <v>960</v>
      </c>
      <c r="D446" s="199">
        <v>1</v>
      </c>
      <c r="E446" s="199">
        <v>13</v>
      </c>
      <c r="F446" s="198" t="s">
        <v>137</v>
      </c>
      <c r="G446" s="197">
        <v>0</v>
      </c>
      <c r="H446" s="242">
        <v>721.9</v>
      </c>
      <c r="I446" s="242">
        <v>255.82</v>
      </c>
      <c r="J446" s="246">
        <v>0.35436000000000001</v>
      </c>
      <c r="K446" s="193"/>
    </row>
    <row r="447" spans="1:11" ht="12" customHeight="1" x14ac:dyDescent="0.2">
      <c r="A447" s="193"/>
      <c r="B447" s="216" t="s">
        <v>395</v>
      </c>
      <c r="C447" s="215">
        <v>960</v>
      </c>
      <c r="D447" s="199">
        <v>1</v>
      </c>
      <c r="E447" s="199">
        <v>13</v>
      </c>
      <c r="F447" s="198" t="s">
        <v>14</v>
      </c>
      <c r="G447" s="197">
        <v>0</v>
      </c>
      <c r="H447" s="242">
        <v>721.9</v>
      </c>
      <c r="I447" s="242">
        <v>255.82</v>
      </c>
      <c r="J447" s="246">
        <v>0.35436000000000001</v>
      </c>
      <c r="K447" s="193"/>
    </row>
    <row r="448" spans="1:11" ht="53.25" customHeight="1" x14ac:dyDescent="0.2">
      <c r="A448" s="193"/>
      <c r="B448" s="216" t="s">
        <v>35</v>
      </c>
      <c r="C448" s="215">
        <v>960</v>
      </c>
      <c r="D448" s="199">
        <v>1</v>
      </c>
      <c r="E448" s="199">
        <v>13</v>
      </c>
      <c r="F448" s="198" t="s">
        <v>14</v>
      </c>
      <c r="G448" s="197" t="s">
        <v>34</v>
      </c>
      <c r="H448" s="242">
        <v>534.9</v>
      </c>
      <c r="I448" s="242">
        <v>255.82</v>
      </c>
      <c r="J448" s="246">
        <v>0.47825000000000001</v>
      </c>
      <c r="K448" s="193"/>
    </row>
    <row r="449" spans="1:11" ht="21.75" customHeight="1" x14ac:dyDescent="0.2">
      <c r="A449" s="193"/>
      <c r="B449" s="216" t="s">
        <v>53</v>
      </c>
      <c r="C449" s="215">
        <v>960</v>
      </c>
      <c r="D449" s="199">
        <v>1</v>
      </c>
      <c r="E449" s="199">
        <v>13</v>
      </c>
      <c r="F449" s="198" t="s">
        <v>14</v>
      </c>
      <c r="G449" s="197" t="s">
        <v>52</v>
      </c>
      <c r="H449" s="242">
        <v>534.9</v>
      </c>
      <c r="I449" s="242">
        <v>255.82</v>
      </c>
      <c r="J449" s="246">
        <v>0.47825000000000001</v>
      </c>
      <c r="K449" s="193"/>
    </row>
    <row r="450" spans="1:11" ht="32.25" customHeight="1" x14ac:dyDescent="0.2">
      <c r="A450" s="193"/>
      <c r="B450" s="216" t="s">
        <v>51</v>
      </c>
      <c r="C450" s="215">
        <v>960</v>
      </c>
      <c r="D450" s="199">
        <v>1</v>
      </c>
      <c r="E450" s="199">
        <v>13</v>
      </c>
      <c r="F450" s="198" t="s">
        <v>14</v>
      </c>
      <c r="G450" s="197" t="s">
        <v>9</v>
      </c>
      <c r="H450" s="242">
        <v>410.8</v>
      </c>
      <c r="I450" s="242">
        <v>196.48</v>
      </c>
      <c r="J450" s="246">
        <v>0.47827999999999998</v>
      </c>
      <c r="K450" s="193"/>
    </row>
    <row r="451" spans="1:11" ht="32.25" customHeight="1" x14ac:dyDescent="0.2">
      <c r="A451" s="193"/>
      <c r="B451" s="216" t="s">
        <v>50</v>
      </c>
      <c r="C451" s="215">
        <v>960</v>
      </c>
      <c r="D451" s="199">
        <v>1</v>
      </c>
      <c r="E451" s="199">
        <v>13</v>
      </c>
      <c r="F451" s="198" t="s">
        <v>14</v>
      </c>
      <c r="G451" s="197" t="s">
        <v>7</v>
      </c>
      <c r="H451" s="242">
        <v>124.1</v>
      </c>
      <c r="I451" s="242">
        <v>59.34</v>
      </c>
      <c r="J451" s="246">
        <v>0.47814000000000001</v>
      </c>
      <c r="K451" s="193"/>
    </row>
    <row r="452" spans="1:11" ht="21.75" customHeight="1" x14ac:dyDescent="0.2">
      <c r="A452" s="193"/>
      <c r="B452" s="216" t="s">
        <v>27</v>
      </c>
      <c r="C452" s="215">
        <v>960</v>
      </c>
      <c r="D452" s="199">
        <v>1</v>
      </c>
      <c r="E452" s="199">
        <v>13</v>
      </c>
      <c r="F452" s="198" t="s">
        <v>14</v>
      </c>
      <c r="G452" s="197" t="s">
        <v>26</v>
      </c>
      <c r="H452" s="242">
        <v>187</v>
      </c>
      <c r="I452" s="242">
        <v>0</v>
      </c>
      <c r="J452" s="246">
        <v>0</v>
      </c>
      <c r="K452" s="193"/>
    </row>
    <row r="453" spans="1:11" ht="21.75" customHeight="1" x14ac:dyDescent="0.2">
      <c r="A453" s="193"/>
      <c r="B453" s="216" t="s">
        <v>25</v>
      </c>
      <c r="C453" s="215">
        <v>960</v>
      </c>
      <c r="D453" s="199">
        <v>1</v>
      </c>
      <c r="E453" s="199">
        <v>13</v>
      </c>
      <c r="F453" s="198" t="s">
        <v>14</v>
      </c>
      <c r="G453" s="197" t="s">
        <v>24</v>
      </c>
      <c r="H453" s="242">
        <v>187</v>
      </c>
      <c r="I453" s="242">
        <v>0</v>
      </c>
      <c r="J453" s="246">
        <v>0</v>
      </c>
      <c r="K453" s="193"/>
    </row>
    <row r="454" spans="1:11" ht="12" customHeight="1" x14ac:dyDescent="0.2">
      <c r="A454" s="193"/>
      <c r="B454" s="216" t="s">
        <v>23</v>
      </c>
      <c r="C454" s="215">
        <v>960</v>
      </c>
      <c r="D454" s="199">
        <v>1</v>
      </c>
      <c r="E454" s="199">
        <v>13</v>
      </c>
      <c r="F454" s="198" t="s">
        <v>14</v>
      </c>
      <c r="G454" s="197" t="s">
        <v>22</v>
      </c>
      <c r="H454" s="242">
        <v>187</v>
      </c>
      <c r="I454" s="242">
        <v>0</v>
      </c>
      <c r="J454" s="246">
        <v>0</v>
      </c>
      <c r="K454" s="193"/>
    </row>
    <row r="455" spans="1:11" ht="21.75" customHeight="1" x14ac:dyDescent="0.2">
      <c r="A455" s="193"/>
      <c r="B455" s="216" t="s">
        <v>394</v>
      </c>
      <c r="C455" s="215">
        <v>960</v>
      </c>
      <c r="D455" s="199">
        <v>1</v>
      </c>
      <c r="E455" s="199">
        <v>13</v>
      </c>
      <c r="F455" s="198" t="s">
        <v>393</v>
      </c>
      <c r="G455" s="197">
        <v>0</v>
      </c>
      <c r="H455" s="242">
        <v>180</v>
      </c>
      <c r="I455" s="242">
        <v>79.97</v>
      </c>
      <c r="J455" s="246">
        <v>0.44428000000000001</v>
      </c>
      <c r="K455" s="193"/>
    </row>
    <row r="456" spans="1:11" ht="32.25" customHeight="1" x14ac:dyDescent="0.2">
      <c r="A456" s="193"/>
      <c r="B456" s="216" t="s">
        <v>392</v>
      </c>
      <c r="C456" s="215">
        <v>960</v>
      </c>
      <c r="D456" s="199">
        <v>1</v>
      </c>
      <c r="E456" s="199">
        <v>13</v>
      </c>
      <c r="F456" s="198" t="s">
        <v>391</v>
      </c>
      <c r="G456" s="197">
        <v>0</v>
      </c>
      <c r="H456" s="242">
        <v>180</v>
      </c>
      <c r="I456" s="242">
        <v>79.97</v>
      </c>
      <c r="J456" s="246">
        <v>0.44428000000000001</v>
      </c>
      <c r="K456" s="193"/>
    </row>
    <row r="457" spans="1:11" ht="21.75" customHeight="1" x14ac:dyDescent="0.2">
      <c r="A457" s="193"/>
      <c r="B457" s="216" t="s">
        <v>27</v>
      </c>
      <c r="C457" s="215">
        <v>960</v>
      </c>
      <c r="D457" s="199">
        <v>1</v>
      </c>
      <c r="E457" s="199">
        <v>13</v>
      </c>
      <c r="F457" s="198" t="s">
        <v>391</v>
      </c>
      <c r="G457" s="197" t="s">
        <v>26</v>
      </c>
      <c r="H457" s="242">
        <v>180</v>
      </c>
      <c r="I457" s="242">
        <v>79.97</v>
      </c>
      <c r="J457" s="246">
        <v>0.44428000000000001</v>
      </c>
      <c r="K457" s="193"/>
    </row>
    <row r="458" spans="1:11" ht="21.75" customHeight="1" x14ac:dyDescent="0.2">
      <c r="A458" s="193"/>
      <c r="B458" s="216" t="s">
        <v>25</v>
      </c>
      <c r="C458" s="215">
        <v>960</v>
      </c>
      <c r="D458" s="199">
        <v>1</v>
      </c>
      <c r="E458" s="199">
        <v>13</v>
      </c>
      <c r="F458" s="198" t="s">
        <v>391</v>
      </c>
      <c r="G458" s="197" t="s">
        <v>24</v>
      </c>
      <c r="H458" s="242">
        <v>180</v>
      </c>
      <c r="I458" s="242">
        <v>79.97</v>
      </c>
      <c r="J458" s="246">
        <v>0.44428000000000001</v>
      </c>
      <c r="K458" s="193"/>
    </row>
    <row r="459" spans="1:11" ht="21.75" customHeight="1" x14ac:dyDescent="0.2">
      <c r="A459" s="193"/>
      <c r="B459" s="216" t="s">
        <v>41</v>
      </c>
      <c r="C459" s="215">
        <v>960</v>
      </c>
      <c r="D459" s="199">
        <v>1</v>
      </c>
      <c r="E459" s="199">
        <v>13</v>
      </c>
      <c r="F459" s="198" t="s">
        <v>391</v>
      </c>
      <c r="G459" s="197" t="s">
        <v>40</v>
      </c>
      <c r="H459" s="242">
        <v>30</v>
      </c>
      <c r="I459" s="242">
        <v>30</v>
      </c>
      <c r="J459" s="246">
        <v>1</v>
      </c>
      <c r="K459" s="193"/>
    </row>
    <row r="460" spans="1:11" ht="12" customHeight="1" x14ac:dyDescent="0.2">
      <c r="A460" s="193"/>
      <c r="B460" s="216" t="s">
        <v>23</v>
      </c>
      <c r="C460" s="215">
        <v>960</v>
      </c>
      <c r="D460" s="199">
        <v>1</v>
      </c>
      <c r="E460" s="199">
        <v>13</v>
      </c>
      <c r="F460" s="198" t="s">
        <v>391</v>
      </c>
      <c r="G460" s="197" t="s">
        <v>22</v>
      </c>
      <c r="H460" s="242">
        <v>150</v>
      </c>
      <c r="I460" s="242">
        <v>49.97</v>
      </c>
      <c r="J460" s="246">
        <v>0.33313999999999999</v>
      </c>
      <c r="K460" s="193"/>
    </row>
    <row r="461" spans="1:11" ht="21.75" customHeight="1" x14ac:dyDescent="0.2">
      <c r="A461" s="193"/>
      <c r="B461" s="216" t="s">
        <v>389</v>
      </c>
      <c r="C461" s="215">
        <v>960</v>
      </c>
      <c r="D461" s="199">
        <v>1</v>
      </c>
      <c r="E461" s="199">
        <v>13</v>
      </c>
      <c r="F461" s="198" t="s">
        <v>390</v>
      </c>
      <c r="G461" s="197">
        <v>0</v>
      </c>
      <c r="H461" s="242">
        <v>301</v>
      </c>
      <c r="I461" s="242">
        <v>0</v>
      </c>
      <c r="J461" s="246">
        <v>0</v>
      </c>
      <c r="K461" s="193"/>
    </row>
    <row r="462" spans="1:11" ht="21.75" customHeight="1" x14ac:dyDescent="0.2">
      <c r="A462" s="193"/>
      <c r="B462" s="216" t="s">
        <v>389</v>
      </c>
      <c r="C462" s="215">
        <v>960</v>
      </c>
      <c r="D462" s="199">
        <v>1</v>
      </c>
      <c r="E462" s="199">
        <v>13</v>
      </c>
      <c r="F462" s="198" t="s">
        <v>388</v>
      </c>
      <c r="G462" s="197">
        <v>0</v>
      </c>
      <c r="H462" s="242">
        <v>301</v>
      </c>
      <c r="I462" s="242">
        <v>0</v>
      </c>
      <c r="J462" s="246">
        <v>0</v>
      </c>
      <c r="K462" s="193"/>
    </row>
    <row r="463" spans="1:11" ht="21.75" customHeight="1" x14ac:dyDescent="0.2">
      <c r="A463" s="193"/>
      <c r="B463" s="216" t="s">
        <v>27</v>
      </c>
      <c r="C463" s="215">
        <v>960</v>
      </c>
      <c r="D463" s="199">
        <v>1</v>
      </c>
      <c r="E463" s="199">
        <v>13</v>
      </c>
      <c r="F463" s="198" t="s">
        <v>388</v>
      </c>
      <c r="G463" s="197" t="s">
        <v>26</v>
      </c>
      <c r="H463" s="242">
        <v>301</v>
      </c>
      <c r="I463" s="242">
        <v>0</v>
      </c>
      <c r="J463" s="246">
        <v>0</v>
      </c>
      <c r="K463" s="193"/>
    </row>
    <row r="464" spans="1:11" ht="21.75" customHeight="1" x14ac:dyDescent="0.2">
      <c r="A464" s="193"/>
      <c r="B464" s="216" t="s">
        <v>25</v>
      </c>
      <c r="C464" s="215">
        <v>960</v>
      </c>
      <c r="D464" s="199">
        <v>1</v>
      </c>
      <c r="E464" s="199">
        <v>13</v>
      </c>
      <c r="F464" s="198" t="s">
        <v>388</v>
      </c>
      <c r="G464" s="197" t="s">
        <v>24</v>
      </c>
      <c r="H464" s="242">
        <v>301</v>
      </c>
      <c r="I464" s="242">
        <v>0</v>
      </c>
      <c r="J464" s="246">
        <v>0</v>
      </c>
      <c r="K464" s="193"/>
    </row>
    <row r="465" spans="1:11" ht="12" customHeight="1" x14ac:dyDescent="0.2">
      <c r="A465" s="193"/>
      <c r="B465" s="216" t="s">
        <v>23</v>
      </c>
      <c r="C465" s="215">
        <v>960</v>
      </c>
      <c r="D465" s="199">
        <v>1</v>
      </c>
      <c r="E465" s="199">
        <v>13</v>
      </c>
      <c r="F465" s="198" t="s">
        <v>388</v>
      </c>
      <c r="G465" s="197" t="s">
        <v>22</v>
      </c>
      <c r="H465" s="242">
        <v>301</v>
      </c>
      <c r="I465" s="242">
        <v>0</v>
      </c>
      <c r="J465" s="246">
        <v>0</v>
      </c>
      <c r="K465" s="193"/>
    </row>
    <row r="466" spans="1:11" ht="21.75" customHeight="1" x14ac:dyDescent="0.2">
      <c r="A466" s="193"/>
      <c r="B466" s="216" t="s">
        <v>387</v>
      </c>
      <c r="C466" s="215">
        <v>960</v>
      </c>
      <c r="D466" s="199">
        <v>1</v>
      </c>
      <c r="E466" s="199">
        <v>13</v>
      </c>
      <c r="F466" s="198" t="s">
        <v>386</v>
      </c>
      <c r="G466" s="197">
        <v>0</v>
      </c>
      <c r="H466" s="242">
        <v>5656.8</v>
      </c>
      <c r="I466" s="242">
        <v>3153.02</v>
      </c>
      <c r="J466" s="246">
        <v>0.55739000000000005</v>
      </c>
      <c r="K466" s="193"/>
    </row>
    <row r="467" spans="1:11" ht="21.75" customHeight="1" x14ac:dyDescent="0.2">
      <c r="A467" s="193"/>
      <c r="B467" s="216" t="s">
        <v>385</v>
      </c>
      <c r="C467" s="215">
        <v>960</v>
      </c>
      <c r="D467" s="199">
        <v>1</v>
      </c>
      <c r="E467" s="199">
        <v>13</v>
      </c>
      <c r="F467" s="198" t="s">
        <v>384</v>
      </c>
      <c r="G467" s="197">
        <v>0</v>
      </c>
      <c r="H467" s="242">
        <v>5656.8</v>
      </c>
      <c r="I467" s="242">
        <v>3153.02</v>
      </c>
      <c r="J467" s="246">
        <v>0.55739000000000005</v>
      </c>
      <c r="K467" s="193"/>
    </row>
    <row r="468" spans="1:11" ht="21.75" customHeight="1" x14ac:dyDescent="0.2">
      <c r="A468" s="193"/>
      <c r="B468" s="216" t="s">
        <v>54</v>
      </c>
      <c r="C468" s="215">
        <v>960</v>
      </c>
      <c r="D468" s="199">
        <v>1</v>
      </c>
      <c r="E468" s="199">
        <v>13</v>
      </c>
      <c r="F468" s="198" t="s">
        <v>13</v>
      </c>
      <c r="G468" s="197">
        <v>0</v>
      </c>
      <c r="H468" s="242">
        <v>5656.8</v>
      </c>
      <c r="I468" s="242">
        <v>3153.02</v>
      </c>
      <c r="J468" s="246">
        <v>0.55739000000000005</v>
      </c>
      <c r="K468" s="193"/>
    </row>
    <row r="469" spans="1:11" ht="53.25" customHeight="1" x14ac:dyDescent="0.2">
      <c r="A469" s="193"/>
      <c r="B469" s="216" t="s">
        <v>35</v>
      </c>
      <c r="C469" s="215">
        <v>960</v>
      </c>
      <c r="D469" s="199">
        <v>1</v>
      </c>
      <c r="E469" s="199">
        <v>13</v>
      </c>
      <c r="F469" s="198" t="s">
        <v>13</v>
      </c>
      <c r="G469" s="197" t="s">
        <v>34</v>
      </c>
      <c r="H469" s="242">
        <v>5656.8</v>
      </c>
      <c r="I469" s="242">
        <v>3153.02</v>
      </c>
      <c r="J469" s="246">
        <v>0.55739000000000005</v>
      </c>
      <c r="K469" s="193"/>
    </row>
    <row r="470" spans="1:11" ht="21.75" customHeight="1" x14ac:dyDescent="0.2">
      <c r="A470" s="193"/>
      <c r="B470" s="216" t="s">
        <v>53</v>
      </c>
      <c r="C470" s="215">
        <v>960</v>
      </c>
      <c r="D470" s="199">
        <v>1</v>
      </c>
      <c r="E470" s="199">
        <v>13</v>
      </c>
      <c r="F470" s="198" t="s">
        <v>13</v>
      </c>
      <c r="G470" s="197" t="s">
        <v>52</v>
      </c>
      <c r="H470" s="242">
        <v>5656.8</v>
      </c>
      <c r="I470" s="242">
        <v>3153.02</v>
      </c>
      <c r="J470" s="246">
        <v>0.55739000000000005</v>
      </c>
      <c r="K470" s="193"/>
    </row>
    <row r="471" spans="1:11" ht="32.25" customHeight="1" x14ac:dyDescent="0.2">
      <c r="A471" s="193"/>
      <c r="B471" s="216" t="s">
        <v>51</v>
      </c>
      <c r="C471" s="215">
        <v>960</v>
      </c>
      <c r="D471" s="199">
        <v>1</v>
      </c>
      <c r="E471" s="199">
        <v>13</v>
      </c>
      <c r="F471" s="198" t="s">
        <v>13</v>
      </c>
      <c r="G471" s="197" t="s">
        <v>9</v>
      </c>
      <c r="H471" s="242">
        <v>4344.7</v>
      </c>
      <c r="I471" s="242">
        <v>2515.04</v>
      </c>
      <c r="J471" s="246">
        <v>0.57887999999999995</v>
      </c>
      <c r="K471" s="193"/>
    </row>
    <row r="472" spans="1:11" ht="32.25" customHeight="1" x14ac:dyDescent="0.2">
      <c r="A472" s="193"/>
      <c r="B472" s="216" t="s">
        <v>50</v>
      </c>
      <c r="C472" s="215">
        <v>960</v>
      </c>
      <c r="D472" s="199">
        <v>1</v>
      </c>
      <c r="E472" s="199">
        <v>13</v>
      </c>
      <c r="F472" s="198" t="s">
        <v>13</v>
      </c>
      <c r="G472" s="197" t="s">
        <v>7</v>
      </c>
      <c r="H472" s="242">
        <v>1312.1</v>
      </c>
      <c r="I472" s="242">
        <v>637.98</v>
      </c>
      <c r="J472" s="246">
        <v>0.48621999999999999</v>
      </c>
      <c r="K472" s="193"/>
    </row>
    <row r="473" spans="1:11" ht="21.75" customHeight="1" x14ac:dyDescent="0.2">
      <c r="A473" s="193"/>
      <c r="B473" s="216" t="s">
        <v>383</v>
      </c>
      <c r="C473" s="215">
        <v>960</v>
      </c>
      <c r="D473" s="199">
        <v>3</v>
      </c>
      <c r="E473" s="199">
        <v>0</v>
      </c>
      <c r="F473" s="198">
        <v>0</v>
      </c>
      <c r="G473" s="197">
        <v>0</v>
      </c>
      <c r="H473" s="242">
        <v>2530.8000000000002</v>
      </c>
      <c r="I473" s="242">
        <v>1385.37</v>
      </c>
      <c r="J473" s="246">
        <v>0.5474</v>
      </c>
      <c r="K473" s="193"/>
    </row>
    <row r="474" spans="1:11" ht="32.25" customHeight="1" x14ac:dyDescent="0.2">
      <c r="A474" s="193"/>
      <c r="B474" s="216" t="s">
        <v>382</v>
      </c>
      <c r="C474" s="215">
        <v>960</v>
      </c>
      <c r="D474" s="199">
        <v>3</v>
      </c>
      <c r="E474" s="199">
        <v>10</v>
      </c>
      <c r="F474" s="198">
        <v>0</v>
      </c>
      <c r="G474" s="197">
        <v>0</v>
      </c>
      <c r="H474" s="242">
        <v>2430.8000000000002</v>
      </c>
      <c r="I474" s="242">
        <v>1385.37</v>
      </c>
      <c r="J474" s="246">
        <v>0.56991999999999998</v>
      </c>
      <c r="K474" s="193"/>
    </row>
    <row r="475" spans="1:11" ht="53.25" customHeight="1" x14ac:dyDescent="0.2">
      <c r="A475" s="193"/>
      <c r="B475" s="216" t="s">
        <v>379</v>
      </c>
      <c r="C475" s="215">
        <v>960</v>
      </c>
      <c r="D475" s="199">
        <v>3</v>
      </c>
      <c r="E475" s="199">
        <v>10</v>
      </c>
      <c r="F475" s="198" t="s">
        <v>378</v>
      </c>
      <c r="G475" s="197">
        <v>0</v>
      </c>
      <c r="H475" s="242">
        <v>562</v>
      </c>
      <c r="I475" s="242">
        <v>107.55</v>
      </c>
      <c r="J475" s="246">
        <v>0.19137000000000001</v>
      </c>
      <c r="K475" s="193"/>
    </row>
    <row r="476" spans="1:11" ht="63.75" customHeight="1" x14ac:dyDescent="0.2">
      <c r="A476" s="193"/>
      <c r="B476" s="216" t="s">
        <v>381</v>
      </c>
      <c r="C476" s="215">
        <v>960</v>
      </c>
      <c r="D476" s="199">
        <v>3</v>
      </c>
      <c r="E476" s="199">
        <v>10</v>
      </c>
      <c r="F476" s="198" t="s">
        <v>380</v>
      </c>
      <c r="G476" s="197">
        <v>0</v>
      </c>
      <c r="H476" s="242">
        <v>562</v>
      </c>
      <c r="I476" s="242">
        <v>107.55</v>
      </c>
      <c r="J476" s="246">
        <v>0.19137000000000001</v>
      </c>
      <c r="K476" s="193"/>
    </row>
    <row r="477" spans="1:11" ht="21.75" customHeight="1" x14ac:dyDescent="0.2">
      <c r="A477" s="193"/>
      <c r="B477" s="216" t="s">
        <v>27</v>
      </c>
      <c r="C477" s="215">
        <v>960</v>
      </c>
      <c r="D477" s="199">
        <v>3</v>
      </c>
      <c r="E477" s="199">
        <v>10</v>
      </c>
      <c r="F477" s="198" t="s">
        <v>380</v>
      </c>
      <c r="G477" s="197" t="s">
        <v>26</v>
      </c>
      <c r="H477" s="242">
        <v>562</v>
      </c>
      <c r="I477" s="242">
        <v>107.55</v>
      </c>
      <c r="J477" s="246">
        <v>0.19137000000000001</v>
      </c>
      <c r="K477" s="193"/>
    </row>
    <row r="478" spans="1:11" ht="21.75" customHeight="1" x14ac:dyDescent="0.2">
      <c r="A478" s="193"/>
      <c r="B478" s="216" t="s">
        <v>25</v>
      </c>
      <c r="C478" s="215">
        <v>960</v>
      </c>
      <c r="D478" s="199">
        <v>3</v>
      </c>
      <c r="E478" s="199">
        <v>10</v>
      </c>
      <c r="F478" s="198" t="s">
        <v>380</v>
      </c>
      <c r="G478" s="197" t="s">
        <v>24</v>
      </c>
      <c r="H478" s="242">
        <v>562</v>
      </c>
      <c r="I478" s="242">
        <v>107.55</v>
      </c>
      <c r="J478" s="246">
        <v>0.19137000000000001</v>
      </c>
      <c r="K478" s="193"/>
    </row>
    <row r="479" spans="1:11" ht="21.75" customHeight="1" x14ac:dyDescent="0.2">
      <c r="A479" s="193"/>
      <c r="B479" s="216" t="s">
        <v>41</v>
      </c>
      <c r="C479" s="215">
        <v>960</v>
      </c>
      <c r="D479" s="199">
        <v>3</v>
      </c>
      <c r="E479" s="199">
        <v>10</v>
      </c>
      <c r="F479" s="198" t="s">
        <v>380</v>
      </c>
      <c r="G479" s="197" t="s">
        <v>40</v>
      </c>
      <c r="H479" s="242">
        <v>337</v>
      </c>
      <c r="I479" s="242">
        <v>32.549999999999997</v>
      </c>
      <c r="J479" s="246">
        <v>9.6589999999999995E-2</v>
      </c>
      <c r="K479" s="193"/>
    </row>
    <row r="480" spans="1:11" ht="12" customHeight="1" x14ac:dyDescent="0.2">
      <c r="A480" s="193"/>
      <c r="B480" s="216" t="s">
        <v>23</v>
      </c>
      <c r="C480" s="215">
        <v>960</v>
      </c>
      <c r="D480" s="199">
        <v>3</v>
      </c>
      <c r="E480" s="199">
        <v>10</v>
      </c>
      <c r="F480" s="198" t="s">
        <v>380</v>
      </c>
      <c r="G480" s="197" t="s">
        <v>22</v>
      </c>
      <c r="H480" s="242">
        <v>225</v>
      </c>
      <c r="I480" s="242">
        <v>75</v>
      </c>
      <c r="J480" s="246">
        <v>0.33333000000000002</v>
      </c>
      <c r="K480" s="193"/>
    </row>
    <row r="481" spans="1:11" ht="53.25" customHeight="1" x14ac:dyDescent="0.2">
      <c r="A481" s="193"/>
      <c r="B481" s="216" t="s">
        <v>379</v>
      </c>
      <c r="C481" s="215">
        <v>960</v>
      </c>
      <c r="D481" s="199">
        <v>3</v>
      </c>
      <c r="E481" s="199">
        <v>10</v>
      </c>
      <c r="F481" s="198" t="s">
        <v>378</v>
      </c>
      <c r="G481" s="197">
        <v>0</v>
      </c>
      <c r="H481" s="242">
        <v>1868.8</v>
      </c>
      <c r="I481" s="242">
        <v>1277.82</v>
      </c>
      <c r="J481" s="246">
        <v>0.68376000000000003</v>
      </c>
      <c r="K481" s="193"/>
    </row>
    <row r="482" spans="1:11" ht="12" customHeight="1" x14ac:dyDescent="0.2">
      <c r="A482" s="193"/>
      <c r="B482" s="216" t="s">
        <v>377</v>
      </c>
      <c r="C482" s="215">
        <v>960</v>
      </c>
      <c r="D482" s="199">
        <v>3</v>
      </c>
      <c r="E482" s="199">
        <v>10</v>
      </c>
      <c r="F482" s="198" t="s">
        <v>376</v>
      </c>
      <c r="G482" s="197">
        <v>0</v>
      </c>
      <c r="H482" s="242">
        <v>1868.8</v>
      </c>
      <c r="I482" s="242">
        <v>1277.82</v>
      </c>
      <c r="J482" s="246">
        <v>0.68376000000000003</v>
      </c>
      <c r="K482" s="193"/>
    </row>
    <row r="483" spans="1:11" ht="21.75" customHeight="1" x14ac:dyDescent="0.2">
      <c r="A483" s="193"/>
      <c r="B483" s="216" t="s">
        <v>60</v>
      </c>
      <c r="C483" s="215">
        <v>960</v>
      </c>
      <c r="D483" s="199">
        <v>3</v>
      </c>
      <c r="E483" s="199">
        <v>10</v>
      </c>
      <c r="F483" s="198" t="s">
        <v>11</v>
      </c>
      <c r="G483" s="197">
        <v>0</v>
      </c>
      <c r="H483" s="242">
        <v>1868.8</v>
      </c>
      <c r="I483" s="242">
        <v>1277.82</v>
      </c>
      <c r="J483" s="246">
        <v>0.68376000000000003</v>
      </c>
      <c r="K483" s="193"/>
    </row>
    <row r="484" spans="1:11" ht="53.25" customHeight="1" x14ac:dyDescent="0.2">
      <c r="A484" s="193"/>
      <c r="B484" s="216" t="s">
        <v>35</v>
      </c>
      <c r="C484" s="215">
        <v>960</v>
      </c>
      <c r="D484" s="199">
        <v>3</v>
      </c>
      <c r="E484" s="199">
        <v>10</v>
      </c>
      <c r="F484" s="198" t="s">
        <v>11</v>
      </c>
      <c r="G484" s="197" t="s">
        <v>34</v>
      </c>
      <c r="H484" s="242">
        <v>1868.8</v>
      </c>
      <c r="I484" s="242">
        <v>1277.82</v>
      </c>
      <c r="J484" s="246">
        <v>0.68376000000000003</v>
      </c>
      <c r="K484" s="193"/>
    </row>
    <row r="485" spans="1:11" ht="12" customHeight="1" x14ac:dyDescent="0.2">
      <c r="A485" s="193"/>
      <c r="B485" s="216" t="s">
        <v>33</v>
      </c>
      <c r="C485" s="215">
        <v>960</v>
      </c>
      <c r="D485" s="199">
        <v>3</v>
      </c>
      <c r="E485" s="199">
        <v>10</v>
      </c>
      <c r="F485" s="198" t="s">
        <v>11</v>
      </c>
      <c r="G485" s="197" t="s">
        <v>32</v>
      </c>
      <c r="H485" s="242">
        <v>1868.8</v>
      </c>
      <c r="I485" s="242">
        <v>1277.82</v>
      </c>
      <c r="J485" s="246">
        <v>0.68376000000000003</v>
      </c>
      <c r="K485" s="193"/>
    </row>
    <row r="486" spans="1:11" ht="12" customHeight="1" x14ac:dyDescent="0.2">
      <c r="A486" s="193"/>
      <c r="B486" s="216" t="s">
        <v>31</v>
      </c>
      <c r="C486" s="215">
        <v>960</v>
      </c>
      <c r="D486" s="199">
        <v>3</v>
      </c>
      <c r="E486" s="199">
        <v>10</v>
      </c>
      <c r="F486" s="198" t="s">
        <v>11</v>
      </c>
      <c r="G486" s="197" t="s">
        <v>12</v>
      </c>
      <c r="H486" s="242">
        <v>1435.3</v>
      </c>
      <c r="I486" s="242">
        <v>1012.3</v>
      </c>
      <c r="J486" s="246">
        <v>0.70528999999999997</v>
      </c>
      <c r="K486" s="193"/>
    </row>
    <row r="487" spans="1:11" ht="32.25" customHeight="1" x14ac:dyDescent="0.2">
      <c r="A487" s="193"/>
      <c r="B487" s="216" t="s">
        <v>30</v>
      </c>
      <c r="C487" s="215">
        <v>960</v>
      </c>
      <c r="D487" s="199">
        <v>3</v>
      </c>
      <c r="E487" s="199">
        <v>10</v>
      </c>
      <c r="F487" s="198" t="s">
        <v>11</v>
      </c>
      <c r="G487" s="197" t="s">
        <v>10</v>
      </c>
      <c r="H487" s="242">
        <v>433.5</v>
      </c>
      <c r="I487" s="242">
        <v>265.52</v>
      </c>
      <c r="J487" s="246">
        <v>0.61250000000000004</v>
      </c>
      <c r="K487" s="193"/>
    </row>
    <row r="488" spans="1:11" ht="21.75" customHeight="1" x14ac:dyDescent="0.2">
      <c r="A488" s="193"/>
      <c r="B488" s="216" t="s">
        <v>375</v>
      </c>
      <c r="C488" s="215">
        <v>960</v>
      </c>
      <c r="D488" s="199">
        <v>3</v>
      </c>
      <c r="E488" s="199">
        <v>14</v>
      </c>
      <c r="F488" s="198">
        <v>0</v>
      </c>
      <c r="G488" s="197">
        <v>0</v>
      </c>
      <c r="H488" s="242">
        <v>100</v>
      </c>
      <c r="I488" s="242">
        <v>0</v>
      </c>
      <c r="J488" s="246">
        <v>0</v>
      </c>
      <c r="K488" s="193"/>
    </row>
    <row r="489" spans="1:11" ht="32.25" customHeight="1" x14ac:dyDescent="0.2">
      <c r="A489" s="193"/>
      <c r="B489" s="216" t="s">
        <v>138</v>
      </c>
      <c r="C489" s="215">
        <v>960</v>
      </c>
      <c r="D489" s="199">
        <v>3</v>
      </c>
      <c r="E489" s="199">
        <v>14</v>
      </c>
      <c r="F489" s="198" t="s">
        <v>137</v>
      </c>
      <c r="G489" s="197">
        <v>0</v>
      </c>
      <c r="H489" s="242">
        <v>100</v>
      </c>
      <c r="I489" s="242">
        <v>0</v>
      </c>
      <c r="J489" s="246">
        <v>0</v>
      </c>
      <c r="K489" s="193"/>
    </row>
    <row r="490" spans="1:11" ht="32.25" customHeight="1" x14ac:dyDescent="0.2">
      <c r="A490" s="193"/>
      <c r="B490" s="216" t="s">
        <v>136</v>
      </c>
      <c r="C490" s="215">
        <v>960</v>
      </c>
      <c r="D490" s="199">
        <v>3</v>
      </c>
      <c r="E490" s="199">
        <v>14</v>
      </c>
      <c r="F490" s="198" t="s">
        <v>132</v>
      </c>
      <c r="G490" s="197">
        <v>0</v>
      </c>
      <c r="H490" s="242">
        <v>100</v>
      </c>
      <c r="I490" s="242">
        <v>0</v>
      </c>
      <c r="J490" s="246">
        <v>0</v>
      </c>
      <c r="K490" s="193"/>
    </row>
    <row r="491" spans="1:11" ht="21.75" customHeight="1" x14ac:dyDescent="0.2">
      <c r="A491" s="193"/>
      <c r="B491" s="216" t="s">
        <v>27</v>
      </c>
      <c r="C491" s="215">
        <v>960</v>
      </c>
      <c r="D491" s="199">
        <v>3</v>
      </c>
      <c r="E491" s="199">
        <v>14</v>
      </c>
      <c r="F491" s="198" t="s">
        <v>132</v>
      </c>
      <c r="G491" s="197" t="s">
        <v>26</v>
      </c>
      <c r="H491" s="242">
        <v>100</v>
      </c>
      <c r="I491" s="242">
        <v>0</v>
      </c>
      <c r="J491" s="246">
        <v>0</v>
      </c>
      <c r="K491" s="193"/>
    </row>
    <row r="492" spans="1:11" ht="21.75" customHeight="1" x14ac:dyDescent="0.2">
      <c r="A492" s="193"/>
      <c r="B492" s="216" t="s">
        <v>25</v>
      </c>
      <c r="C492" s="215">
        <v>960</v>
      </c>
      <c r="D492" s="199">
        <v>3</v>
      </c>
      <c r="E492" s="199">
        <v>14</v>
      </c>
      <c r="F492" s="198" t="s">
        <v>132</v>
      </c>
      <c r="G492" s="197" t="s">
        <v>24</v>
      </c>
      <c r="H492" s="242">
        <v>100</v>
      </c>
      <c r="I492" s="242">
        <v>0</v>
      </c>
      <c r="J492" s="246">
        <v>0</v>
      </c>
      <c r="K492" s="193"/>
    </row>
    <row r="493" spans="1:11" ht="21.75" customHeight="1" x14ac:dyDescent="0.2">
      <c r="A493" s="193"/>
      <c r="B493" s="216" t="s">
        <v>41</v>
      </c>
      <c r="C493" s="215">
        <v>960</v>
      </c>
      <c r="D493" s="199">
        <v>3</v>
      </c>
      <c r="E493" s="199">
        <v>14</v>
      </c>
      <c r="F493" s="198" t="s">
        <v>132</v>
      </c>
      <c r="G493" s="197" t="s">
        <v>40</v>
      </c>
      <c r="H493" s="242">
        <v>50</v>
      </c>
      <c r="I493" s="242">
        <v>0</v>
      </c>
      <c r="J493" s="246">
        <v>0</v>
      </c>
      <c r="K493" s="193"/>
    </row>
    <row r="494" spans="1:11" ht="12" customHeight="1" x14ac:dyDescent="0.2">
      <c r="A494" s="193"/>
      <c r="B494" s="216" t="s">
        <v>23</v>
      </c>
      <c r="C494" s="215">
        <v>960</v>
      </c>
      <c r="D494" s="199">
        <v>3</v>
      </c>
      <c r="E494" s="199">
        <v>14</v>
      </c>
      <c r="F494" s="198" t="s">
        <v>132</v>
      </c>
      <c r="G494" s="197" t="s">
        <v>22</v>
      </c>
      <c r="H494" s="242">
        <v>50</v>
      </c>
      <c r="I494" s="242">
        <v>0</v>
      </c>
      <c r="J494" s="246">
        <v>0</v>
      </c>
      <c r="K494" s="193"/>
    </row>
    <row r="495" spans="1:11" ht="12" customHeight="1" x14ac:dyDescent="0.2">
      <c r="A495" s="193"/>
      <c r="B495" s="216" t="s">
        <v>177</v>
      </c>
      <c r="C495" s="215">
        <v>960</v>
      </c>
      <c r="D495" s="199">
        <v>4</v>
      </c>
      <c r="E495" s="199">
        <v>0</v>
      </c>
      <c r="F495" s="198">
        <v>0</v>
      </c>
      <c r="G495" s="197">
        <v>0</v>
      </c>
      <c r="H495" s="242">
        <v>16668.002</v>
      </c>
      <c r="I495" s="242">
        <v>2238.11</v>
      </c>
      <c r="J495" s="246">
        <v>0.13428000000000001</v>
      </c>
      <c r="K495" s="193"/>
    </row>
    <row r="496" spans="1:11" ht="12" customHeight="1" x14ac:dyDescent="0.2">
      <c r="A496" s="193"/>
      <c r="B496" s="216" t="s">
        <v>374</v>
      </c>
      <c r="C496" s="215">
        <v>960</v>
      </c>
      <c r="D496" s="199">
        <v>4</v>
      </c>
      <c r="E496" s="199">
        <v>1</v>
      </c>
      <c r="F496" s="198">
        <v>0</v>
      </c>
      <c r="G496" s="197">
        <v>0</v>
      </c>
      <c r="H496" s="242">
        <v>170</v>
      </c>
      <c r="I496" s="242">
        <v>9</v>
      </c>
      <c r="J496" s="246">
        <v>5.2940000000000001E-2</v>
      </c>
      <c r="K496" s="193"/>
    </row>
    <row r="497" spans="1:11" ht="21.75" customHeight="1" x14ac:dyDescent="0.2">
      <c r="A497" s="193"/>
      <c r="B497" s="216" t="s">
        <v>356</v>
      </c>
      <c r="C497" s="215">
        <v>960</v>
      </c>
      <c r="D497" s="199">
        <v>4</v>
      </c>
      <c r="E497" s="199">
        <v>1</v>
      </c>
      <c r="F497" s="198" t="s">
        <v>355</v>
      </c>
      <c r="G497" s="197">
        <v>0</v>
      </c>
      <c r="H497" s="242">
        <v>30</v>
      </c>
      <c r="I497" s="242">
        <v>9</v>
      </c>
      <c r="J497" s="246">
        <v>0.3</v>
      </c>
      <c r="K497" s="193"/>
    </row>
    <row r="498" spans="1:11" ht="21.75" customHeight="1" x14ac:dyDescent="0.2">
      <c r="A498" s="193"/>
      <c r="B498" s="216" t="s">
        <v>373</v>
      </c>
      <c r="C498" s="215">
        <v>960</v>
      </c>
      <c r="D498" s="199">
        <v>4</v>
      </c>
      <c r="E498" s="199">
        <v>1</v>
      </c>
      <c r="F498" s="198" t="s">
        <v>372</v>
      </c>
      <c r="G498" s="197">
        <v>0</v>
      </c>
      <c r="H498" s="242">
        <v>30</v>
      </c>
      <c r="I498" s="242">
        <v>9</v>
      </c>
      <c r="J498" s="246">
        <v>0.3</v>
      </c>
      <c r="K498" s="193"/>
    </row>
    <row r="499" spans="1:11" ht="21.75" customHeight="1" x14ac:dyDescent="0.2">
      <c r="A499" s="193"/>
      <c r="B499" s="216" t="s">
        <v>371</v>
      </c>
      <c r="C499" s="215">
        <v>960</v>
      </c>
      <c r="D499" s="199">
        <v>4</v>
      </c>
      <c r="E499" s="199">
        <v>1</v>
      </c>
      <c r="F499" s="198" t="s">
        <v>370</v>
      </c>
      <c r="G499" s="197">
        <v>0</v>
      </c>
      <c r="H499" s="242">
        <v>30</v>
      </c>
      <c r="I499" s="242">
        <v>9</v>
      </c>
      <c r="J499" s="246">
        <v>0.3</v>
      </c>
      <c r="K499" s="193"/>
    </row>
    <row r="500" spans="1:11" ht="21.75" customHeight="1" x14ac:dyDescent="0.2">
      <c r="A500" s="193"/>
      <c r="B500" s="216" t="s">
        <v>27</v>
      </c>
      <c r="C500" s="215">
        <v>960</v>
      </c>
      <c r="D500" s="199">
        <v>4</v>
      </c>
      <c r="E500" s="199">
        <v>1</v>
      </c>
      <c r="F500" s="198" t="s">
        <v>370</v>
      </c>
      <c r="G500" s="197" t="s">
        <v>26</v>
      </c>
      <c r="H500" s="242">
        <v>30</v>
      </c>
      <c r="I500" s="242">
        <v>9</v>
      </c>
      <c r="J500" s="246">
        <v>0.3</v>
      </c>
      <c r="K500" s="193"/>
    </row>
    <row r="501" spans="1:11" ht="21.75" customHeight="1" x14ac:dyDescent="0.2">
      <c r="A501" s="193"/>
      <c r="B501" s="216" t="s">
        <v>25</v>
      </c>
      <c r="C501" s="215">
        <v>960</v>
      </c>
      <c r="D501" s="199">
        <v>4</v>
      </c>
      <c r="E501" s="199">
        <v>1</v>
      </c>
      <c r="F501" s="198" t="s">
        <v>370</v>
      </c>
      <c r="G501" s="197" t="s">
        <v>24</v>
      </c>
      <c r="H501" s="242">
        <v>30</v>
      </c>
      <c r="I501" s="242">
        <v>9</v>
      </c>
      <c r="J501" s="246">
        <v>0.3</v>
      </c>
      <c r="K501" s="193"/>
    </row>
    <row r="502" spans="1:11" ht="12" customHeight="1" x14ac:dyDescent="0.2">
      <c r="A502" s="193"/>
      <c r="B502" s="216" t="s">
        <v>23</v>
      </c>
      <c r="C502" s="215">
        <v>960</v>
      </c>
      <c r="D502" s="199">
        <v>4</v>
      </c>
      <c r="E502" s="199">
        <v>1</v>
      </c>
      <c r="F502" s="198" t="s">
        <v>370</v>
      </c>
      <c r="G502" s="197" t="s">
        <v>22</v>
      </c>
      <c r="H502" s="242">
        <v>30</v>
      </c>
      <c r="I502" s="242">
        <v>9</v>
      </c>
      <c r="J502" s="246">
        <v>0.3</v>
      </c>
      <c r="K502" s="193"/>
    </row>
    <row r="503" spans="1:11" ht="21.75" customHeight="1" x14ac:dyDescent="0.2">
      <c r="A503" s="193"/>
      <c r="B503" s="216" t="s">
        <v>356</v>
      </c>
      <c r="C503" s="215">
        <v>960</v>
      </c>
      <c r="D503" s="199">
        <v>4</v>
      </c>
      <c r="E503" s="199">
        <v>1</v>
      </c>
      <c r="F503" s="198" t="s">
        <v>355</v>
      </c>
      <c r="G503" s="197">
        <v>0</v>
      </c>
      <c r="H503" s="242">
        <v>140</v>
      </c>
      <c r="I503" s="242">
        <v>0</v>
      </c>
      <c r="J503" s="246">
        <v>0</v>
      </c>
      <c r="K503" s="193"/>
    </row>
    <row r="504" spans="1:11" ht="21.75" customHeight="1" x14ac:dyDescent="0.2">
      <c r="A504" s="193"/>
      <c r="B504" s="216" t="s">
        <v>369</v>
      </c>
      <c r="C504" s="215">
        <v>960</v>
      </c>
      <c r="D504" s="199">
        <v>4</v>
      </c>
      <c r="E504" s="199">
        <v>1</v>
      </c>
      <c r="F504" s="198" t="s">
        <v>368</v>
      </c>
      <c r="G504" s="197">
        <v>0</v>
      </c>
      <c r="H504" s="242">
        <v>140</v>
      </c>
      <c r="I504" s="242">
        <v>0</v>
      </c>
      <c r="J504" s="246">
        <v>0</v>
      </c>
      <c r="K504" s="193"/>
    </row>
    <row r="505" spans="1:11" ht="32.25" customHeight="1" x14ac:dyDescent="0.2">
      <c r="A505" s="193"/>
      <c r="B505" s="216" t="s">
        <v>367</v>
      </c>
      <c r="C505" s="215">
        <v>960</v>
      </c>
      <c r="D505" s="199">
        <v>4</v>
      </c>
      <c r="E505" s="199">
        <v>1</v>
      </c>
      <c r="F505" s="198" t="s">
        <v>366</v>
      </c>
      <c r="G505" s="197">
        <v>0</v>
      </c>
      <c r="H505" s="242">
        <v>140</v>
      </c>
      <c r="I505" s="242">
        <v>0</v>
      </c>
      <c r="J505" s="246">
        <v>0</v>
      </c>
      <c r="K505" s="193"/>
    </row>
    <row r="506" spans="1:11" ht="21.75" customHeight="1" x14ac:dyDescent="0.2">
      <c r="A506" s="193"/>
      <c r="B506" s="216" t="s">
        <v>27</v>
      </c>
      <c r="C506" s="215">
        <v>960</v>
      </c>
      <c r="D506" s="199">
        <v>4</v>
      </c>
      <c r="E506" s="199">
        <v>1</v>
      </c>
      <c r="F506" s="198" t="s">
        <v>366</v>
      </c>
      <c r="G506" s="197" t="s">
        <v>26</v>
      </c>
      <c r="H506" s="242">
        <v>110</v>
      </c>
      <c r="I506" s="242">
        <v>0</v>
      </c>
      <c r="J506" s="246">
        <v>0</v>
      </c>
      <c r="K506" s="193"/>
    </row>
    <row r="507" spans="1:11" ht="21.75" customHeight="1" x14ac:dyDescent="0.2">
      <c r="A507" s="193"/>
      <c r="B507" s="216" t="s">
        <v>25</v>
      </c>
      <c r="C507" s="215">
        <v>960</v>
      </c>
      <c r="D507" s="199">
        <v>4</v>
      </c>
      <c r="E507" s="199">
        <v>1</v>
      </c>
      <c r="F507" s="198" t="s">
        <v>366</v>
      </c>
      <c r="G507" s="197" t="s">
        <v>24</v>
      </c>
      <c r="H507" s="242">
        <v>110</v>
      </c>
      <c r="I507" s="242">
        <v>0</v>
      </c>
      <c r="J507" s="246">
        <v>0</v>
      </c>
      <c r="K507" s="193"/>
    </row>
    <row r="508" spans="1:11" ht="12" customHeight="1" x14ac:dyDescent="0.2">
      <c r="A508" s="193"/>
      <c r="B508" s="216" t="s">
        <v>23</v>
      </c>
      <c r="C508" s="215">
        <v>960</v>
      </c>
      <c r="D508" s="199">
        <v>4</v>
      </c>
      <c r="E508" s="199">
        <v>1</v>
      </c>
      <c r="F508" s="198" t="s">
        <v>366</v>
      </c>
      <c r="G508" s="197" t="s">
        <v>22</v>
      </c>
      <c r="H508" s="242">
        <v>110</v>
      </c>
      <c r="I508" s="242">
        <v>0</v>
      </c>
      <c r="J508" s="246">
        <v>0</v>
      </c>
      <c r="K508" s="193"/>
    </row>
    <row r="509" spans="1:11" ht="12" customHeight="1" x14ac:dyDescent="0.2">
      <c r="A509" s="193"/>
      <c r="B509" s="216" t="s">
        <v>69</v>
      </c>
      <c r="C509" s="215">
        <v>960</v>
      </c>
      <c r="D509" s="199">
        <v>4</v>
      </c>
      <c r="E509" s="199">
        <v>1</v>
      </c>
      <c r="F509" s="198" t="s">
        <v>366</v>
      </c>
      <c r="G509" s="197" t="s">
        <v>68</v>
      </c>
      <c r="H509" s="242">
        <v>30</v>
      </c>
      <c r="I509" s="242">
        <v>0</v>
      </c>
      <c r="J509" s="246">
        <v>0</v>
      </c>
      <c r="K509" s="193"/>
    </row>
    <row r="510" spans="1:11" ht="32.25" customHeight="1" x14ac:dyDescent="0.2">
      <c r="A510" s="193"/>
      <c r="B510" s="216" t="s">
        <v>135</v>
      </c>
      <c r="C510" s="215">
        <v>960</v>
      </c>
      <c r="D510" s="199">
        <v>4</v>
      </c>
      <c r="E510" s="199">
        <v>1</v>
      </c>
      <c r="F510" s="198" t="s">
        <v>366</v>
      </c>
      <c r="G510" s="197" t="s">
        <v>134</v>
      </c>
      <c r="H510" s="242">
        <v>30</v>
      </c>
      <c r="I510" s="242">
        <v>0</v>
      </c>
      <c r="J510" s="246">
        <v>0</v>
      </c>
      <c r="K510" s="193"/>
    </row>
    <row r="511" spans="1:11" ht="74.25" customHeight="1" x14ac:dyDescent="0.2">
      <c r="A511" s="193"/>
      <c r="B511" s="216" t="s">
        <v>133</v>
      </c>
      <c r="C511" s="215">
        <v>960</v>
      </c>
      <c r="D511" s="199">
        <v>4</v>
      </c>
      <c r="E511" s="199">
        <v>1</v>
      </c>
      <c r="F511" s="198" t="s">
        <v>366</v>
      </c>
      <c r="G511" s="197" t="s">
        <v>131</v>
      </c>
      <c r="H511" s="242">
        <v>30</v>
      </c>
      <c r="I511" s="242">
        <v>0</v>
      </c>
      <c r="J511" s="246">
        <v>0</v>
      </c>
      <c r="K511" s="193"/>
    </row>
    <row r="512" spans="1:11" ht="12" customHeight="1" x14ac:dyDescent="0.2">
      <c r="A512" s="193"/>
      <c r="B512" s="216" t="s">
        <v>176</v>
      </c>
      <c r="C512" s="215">
        <v>960</v>
      </c>
      <c r="D512" s="199">
        <v>4</v>
      </c>
      <c r="E512" s="199">
        <v>5</v>
      </c>
      <c r="F512" s="198">
        <v>0</v>
      </c>
      <c r="G512" s="197">
        <v>0</v>
      </c>
      <c r="H512" s="242">
        <v>2820</v>
      </c>
      <c r="I512" s="242">
        <v>0</v>
      </c>
      <c r="J512" s="246">
        <v>0</v>
      </c>
      <c r="K512" s="193"/>
    </row>
    <row r="513" spans="1:11" ht="32.25" customHeight="1" x14ac:dyDescent="0.2">
      <c r="A513" s="193"/>
      <c r="B513" s="216" t="s">
        <v>138</v>
      </c>
      <c r="C513" s="215">
        <v>960</v>
      </c>
      <c r="D513" s="199">
        <v>4</v>
      </c>
      <c r="E513" s="199">
        <v>5</v>
      </c>
      <c r="F513" s="198" t="s">
        <v>137</v>
      </c>
      <c r="G513" s="197">
        <v>0</v>
      </c>
      <c r="H513" s="242">
        <v>2820</v>
      </c>
      <c r="I513" s="242">
        <v>0</v>
      </c>
      <c r="J513" s="246">
        <v>0</v>
      </c>
      <c r="K513" s="193"/>
    </row>
    <row r="514" spans="1:11" ht="42.75" customHeight="1" x14ac:dyDescent="0.2">
      <c r="A514" s="193"/>
      <c r="B514" s="216" t="s">
        <v>365</v>
      </c>
      <c r="C514" s="215">
        <v>960</v>
      </c>
      <c r="D514" s="199">
        <v>4</v>
      </c>
      <c r="E514" s="199">
        <v>5</v>
      </c>
      <c r="F514" s="198" t="s">
        <v>759</v>
      </c>
      <c r="G514" s="197">
        <v>0</v>
      </c>
      <c r="H514" s="242">
        <v>2820</v>
      </c>
      <c r="I514" s="242">
        <v>0</v>
      </c>
      <c r="J514" s="246">
        <v>0</v>
      </c>
      <c r="K514" s="193"/>
    </row>
    <row r="515" spans="1:11" ht="12" customHeight="1" x14ac:dyDescent="0.2">
      <c r="A515" s="193"/>
      <c r="B515" s="216" t="s">
        <v>69</v>
      </c>
      <c r="C515" s="215">
        <v>960</v>
      </c>
      <c r="D515" s="199">
        <v>4</v>
      </c>
      <c r="E515" s="199">
        <v>5</v>
      </c>
      <c r="F515" s="198" t="s">
        <v>759</v>
      </c>
      <c r="G515" s="197" t="s">
        <v>68</v>
      </c>
      <c r="H515" s="242">
        <v>2820</v>
      </c>
      <c r="I515" s="242">
        <v>0</v>
      </c>
      <c r="J515" s="246">
        <v>0</v>
      </c>
      <c r="K515" s="193"/>
    </row>
    <row r="516" spans="1:11" ht="32.25" customHeight="1" x14ac:dyDescent="0.2">
      <c r="A516" s="193"/>
      <c r="B516" s="216" t="s">
        <v>135</v>
      </c>
      <c r="C516" s="215">
        <v>960</v>
      </c>
      <c r="D516" s="199">
        <v>4</v>
      </c>
      <c r="E516" s="199">
        <v>5</v>
      </c>
      <c r="F516" s="198" t="s">
        <v>759</v>
      </c>
      <c r="G516" s="197" t="s">
        <v>134</v>
      </c>
      <c r="H516" s="242">
        <v>2820</v>
      </c>
      <c r="I516" s="242">
        <v>0</v>
      </c>
      <c r="J516" s="246">
        <v>0</v>
      </c>
      <c r="K516" s="193"/>
    </row>
    <row r="517" spans="1:11" ht="74.25" customHeight="1" x14ac:dyDescent="0.2">
      <c r="A517" s="193"/>
      <c r="B517" s="216" t="s">
        <v>133</v>
      </c>
      <c r="C517" s="215">
        <v>960</v>
      </c>
      <c r="D517" s="199">
        <v>4</v>
      </c>
      <c r="E517" s="199">
        <v>5</v>
      </c>
      <c r="F517" s="198" t="s">
        <v>759</v>
      </c>
      <c r="G517" s="197" t="s">
        <v>131</v>
      </c>
      <c r="H517" s="242">
        <v>2820</v>
      </c>
      <c r="I517" s="242">
        <v>0</v>
      </c>
      <c r="J517" s="246">
        <v>0</v>
      </c>
      <c r="K517" s="193"/>
    </row>
    <row r="518" spans="1:11" ht="12" customHeight="1" x14ac:dyDescent="0.2">
      <c r="A518" s="193"/>
      <c r="B518" s="216" t="s">
        <v>364</v>
      </c>
      <c r="C518" s="215">
        <v>960</v>
      </c>
      <c r="D518" s="199">
        <v>4</v>
      </c>
      <c r="E518" s="199">
        <v>9</v>
      </c>
      <c r="F518" s="198">
        <v>0</v>
      </c>
      <c r="G518" s="197">
        <v>0</v>
      </c>
      <c r="H518" s="242">
        <v>6664.8119999999999</v>
      </c>
      <c r="I518" s="242">
        <v>0</v>
      </c>
      <c r="J518" s="246">
        <v>0</v>
      </c>
      <c r="K518" s="193"/>
    </row>
    <row r="519" spans="1:11" ht="21.75" customHeight="1" x14ac:dyDescent="0.2">
      <c r="A519" s="193"/>
      <c r="B519" s="216" t="s">
        <v>363</v>
      </c>
      <c r="C519" s="215">
        <v>960</v>
      </c>
      <c r="D519" s="199">
        <v>4</v>
      </c>
      <c r="E519" s="199">
        <v>9</v>
      </c>
      <c r="F519" s="198" t="s">
        <v>362</v>
      </c>
      <c r="G519" s="197">
        <v>0</v>
      </c>
      <c r="H519" s="242">
        <v>6664.8119999999999</v>
      </c>
      <c r="I519" s="242">
        <v>0</v>
      </c>
      <c r="J519" s="246">
        <v>0</v>
      </c>
      <c r="K519" s="193"/>
    </row>
    <row r="520" spans="1:11" ht="42.75" customHeight="1" x14ac:dyDescent="0.2">
      <c r="A520" s="193"/>
      <c r="B520" s="216" t="s">
        <v>758</v>
      </c>
      <c r="C520" s="215">
        <v>960</v>
      </c>
      <c r="D520" s="199">
        <v>4</v>
      </c>
      <c r="E520" s="199">
        <v>9</v>
      </c>
      <c r="F520" s="198" t="s">
        <v>757</v>
      </c>
      <c r="G520" s="197">
        <v>0</v>
      </c>
      <c r="H520" s="242">
        <v>5000</v>
      </c>
      <c r="I520" s="242">
        <v>0</v>
      </c>
      <c r="J520" s="246">
        <v>0</v>
      </c>
      <c r="K520" s="193"/>
    </row>
    <row r="521" spans="1:11" ht="21.75" customHeight="1" x14ac:dyDescent="0.2">
      <c r="A521" s="193"/>
      <c r="B521" s="216" t="s">
        <v>27</v>
      </c>
      <c r="C521" s="215">
        <v>960</v>
      </c>
      <c r="D521" s="199">
        <v>4</v>
      </c>
      <c r="E521" s="199">
        <v>9</v>
      </c>
      <c r="F521" s="198" t="s">
        <v>757</v>
      </c>
      <c r="G521" s="197" t="s">
        <v>26</v>
      </c>
      <c r="H521" s="242">
        <v>5000</v>
      </c>
      <c r="I521" s="242">
        <v>0</v>
      </c>
      <c r="J521" s="246">
        <v>0</v>
      </c>
      <c r="K521" s="193"/>
    </row>
    <row r="522" spans="1:11" ht="21.75" customHeight="1" x14ac:dyDescent="0.2">
      <c r="A522" s="193"/>
      <c r="B522" s="216" t="s">
        <v>25</v>
      </c>
      <c r="C522" s="215">
        <v>960</v>
      </c>
      <c r="D522" s="199">
        <v>4</v>
      </c>
      <c r="E522" s="199">
        <v>9</v>
      </c>
      <c r="F522" s="198" t="s">
        <v>757</v>
      </c>
      <c r="G522" s="197" t="s">
        <v>24</v>
      </c>
      <c r="H522" s="242">
        <v>5000</v>
      </c>
      <c r="I522" s="242">
        <v>0</v>
      </c>
      <c r="J522" s="246">
        <v>0</v>
      </c>
      <c r="K522" s="193"/>
    </row>
    <row r="523" spans="1:11" ht="12" customHeight="1" x14ac:dyDescent="0.2">
      <c r="A523" s="193"/>
      <c r="B523" s="216" t="s">
        <v>23</v>
      </c>
      <c r="C523" s="215">
        <v>960</v>
      </c>
      <c r="D523" s="199">
        <v>4</v>
      </c>
      <c r="E523" s="199">
        <v>9</v>
      </c>
      <c r="F523" s="198" t="s">
        <v>757</v>
      </c>
      <c r="G523" s="197" t="s">
        <v>22</v>
      </c>
      <c r="H523" s="242">
        <v>5000</v>
      </c>
      <c r="I523" s="242">
        <v>0</v>
      </c>
      <c r="J523" s="246">
        <v>0</v>
      </c>
      <c r="K523" s="193"/>
    </row>
    <row r="524" spans="1:11" ht="21.75" customHeight="1" x14ac:dyDescent="0.2">
      <c r="A524" s="193"/>
      <c r="B524" s="216" t="s">
        <v>361</v>
      </c>
      <c r="C524" s="215">
        <v>960</v>
      </c>
      <c r="D524" s="199">
        <v>4</v>
      </c>
      <c r="E524" s="199">
        <v>9</v>
      </c>
      <c r="F524" s="198" t="s">
        <v>360</v>
      </c>
      <c r="G524" s="197">
        <v>0</v>
      </c>
      <c r="H524" s="242">
        <v>1664.8119999999999</v>
      </c>
      <c r="I524" s="242">
        <v>0</v>
      </c>
      <c r="J524" s="246">
        <v>0</v>
      </c>
      <c r="K524" s="193"/>
    </row>
    <row r="525" spans="1:11" ht="21.75" customHeight="1" x14ac:dyDescent="0.2">
      <c r="A525" s="193"/>
      <c r="B525" s="216" t="s">
        <v>27</v>
      </c>
      <c r="C525" s="215">
        <v>960</v>
      </c>
      <c r="D525" s="199">
        <v>4</v>
      </c>
      <c r="E525" s="199">
        <v>9</v>
      </c>
      <c r="F525" s="198" t="s">
        <v>360</v>
      </c>
      <c r="G525" s="197" t="s">
        <v>26</v>
      </c>
      <c r="H525" s="242">
        <v>1664.8119999999999</v>
      </c>
      <c r="I525" s="242">
        <v>0</v>
      </c>
      <c r="J525" s="246">
        <v>0</v>
      </c>
      <c r="K525" s="193"/>
    </row>
    <row r="526" spans="1:11" ht="21.75" customHeight="1" x14ac:dyDescent="0.2">
      <c r="A526" s="193"/>
      <c r="B526" s="216" t="s">
        <v>25</v>
      </c>
      <c r="C526" s="215">
        <v>960</v>
      </c>
      <c r="D526" s="199">
        <v>4</v>
      </c>
      <c r="E526" s="199">
        <v>9</v>
      </c>
      <c r="F526" s="198" t="s">
        <v>360</v>
      </c>
      <c r="G526" s="197" t="s">
        <v>24</v>
      </c>
      <c r="H526" s="242">
        <v>1664.8119999999999</v>
      </c>
      <c r="I526" s="242">
        <v>0</v>
      </c>
      <c r="J526" s="246">
        <v>0</v>
      </c>
      <c r="K526" s="193"/>
    </row>
    <row r="527" spans="1:11" ht="12" customHeight="1" x14ac:dyDescent="0.2">
      <c r="A527" s="193"/>
      <c r="B527" s="216" t="s">
        <v>23</v>
      </c>
      <c r="C527" s="215">
        <v>960</v>
      </c>
      <c r="D527" s="199">
        <v>4</v>
      </c>
      <c r="E527" s="199">
        <v>9</v>
      </c>
      <c r="F527" s="198" t="s">
        <v>360</v>
      </c>
      <c r="G527" s="197" t="s">
        <v>22</v>
      </c>
      <c r="H527" s="242">
        <v>1664.8119999999999</v>
      </c>
      <c r="I527" s="242">
        <v>0</v>
      </c>
      <c r="J527" s="246">
        <v>0</v>
      </c>
      <c r="K527" s="193"/>
    </row>
    <row r="528" spans="1:11" ht="12" customHeight="1" x14ac:dyDescent="0.2">
      <c r="A528" s="193"/>
      <c r="B528" s="216" t="s">
        <v>359</v>
      </c>
      <c r="C528" s="215">
        <v>960</v>
      </c>
      <c r="D528" s="199">
        <v>4</v>
      </c>
      <c r="E528" s="199">
        <v>12</v>
      </c>
      <c r="F528" s="198">
        <v>0</v>
      </c>
      <c r="G528" s="197">
        <v>0</v>
      </c>
      <c r="H528" s="242">
        <v>7013.19</v>
      </c>
      <c r="I528" s="242">
        <v>2229.11</v>
      </c>
      <c r="J528" s="246">
        <v>0.31785000000000002</v>
      </c>
      <c r="K528" s="193"/>
    </row>
    <row r="529" spans="1:11" ht="21.75" customHeight="1" x14ac:dyDescent="0.2">
      <c r="A529" s="193"/>
      <c r="B529" s="216" t="s">
        <v>356</v>
      </c>
      <c r="C529" s="215">
        <v>960</v>
      </c>
      <c r="D529" s="199">
        <v>4</v>
      </c>
      <c r="E529" s="199">
        <v>12</v>
      </c>
      <c r="F529" s="198" t="s">
        <v>355</v>
      </c>
      <c r="G529" s="197">
        <v>0</v>
      </c>
      <c r="H529" s="242">
        <v>43</v>
      </c>
      <c r="I529" s="242">
        <v>0</v>
      </c>
      <c r="J529" s="246">
        <v>0</v>
      </c>
      <c r="K529" s="193"/>
    </row>
    <row r="530" spans="1:11" ht="21.75" customHeight="1" x14ac:dyDescent="0.2">
      <c r="A530" s="193"/>
      <c r="B530" s="216" t="s">
        <v>354</v>
      </c>
      <c r="C530" s="215">
        <v>960</v>
      </c>
      <c r="D530" s="199">
        <v>4</v>
      </c>
      <c r="E530" s="199">
        <v>12</v>
      </c>
      <c r="F530" s="198" t="s">
        <v>353</v>
      </c>
      <c r="G530" s="197">
        <v>0</v>
      </c>
      <c r="H530" s="242">
        <v>43</v>
      </c>
      <c r="I530" s="242">
        <v>0</v>
      </c>
      <c r="J530" s="246">
        <v>0</v>
      </c>
      <c r="K530" s="193"/>
    </row>
    <row r="531" spans="1:11" ht="32.25" customHeight="1" x14ac:dyDescent="0.2">
      <c r="A531" s="193"/>
      <c r="B531" s="216" t="s">
        <v>358</v>
      </c>
      <c r="C531" s="215">
        <v>960</v>
      </c>
      <c r="D531" s="199">
        <v>4</v>
      </c>
      <c r="E531" s="199">
        <v>12</v>
      </c>
      <c r="F531" s="198" t="s">
        <v>357</v>
      </c>
      <c r="G531" s="197">
        <v>0</v>
      </c>
      <c r="H531" s="242">
        <v>43</v>
      </c>
      <c r="I531" s="242">
        <v>0</v>
      </c>
      <c r="J531" s="246">
        <v>0</v>
      </c>
      <c r="K531" s="193"/>
    </row>
    <row r="532" spans="1:11" ht="21.75" customHeight="1" x14ac:dyDescent="0.2">
      <c r="A532" s="193"/>
      <c r="B532" s="216" t="s">
        <v>27</v>
      </c>
      <c r="C532" s="215">
        <v>960</v>
      </c>
      <c r="D532" s="199">
        <v>4</v>
      </c>
      <c r="E532" s="199">
        <v>12</v>
      </c>
      <c r="F532" s="198" t="s">
        <v>357</v>
      </c>
      <c r="G532" s="197" t="s">
        <v>26</v>
      </c>
      <c r="H532" s="242">
        <v>43</v>
      </c>
      <c r="I532" s="242">
        <v>0</v>
      </c>
      <c r="J532" s="246">
        <v>0</v>
      </c>
      <c r="K532" s="193"/>
    </row>
    <row r="533" spans="1:11" ht="21.75" customHeight="1" x14ac:dyDescent="0.2">
      <c r="A533" s="193"/>
      <c r="B533" s="216" t="s">
        <v>25</v>
      </c>
      <c r="C533" s="215">
        <v>960</v>
      </c>
      <c r="D533" s="199">
        <v>4</v>
      </c>
      <c r="E533" s="199">
        <v>12</v>
      </c>
      <c r="F533" s="198" t="s">
        <v>357</v>
      </c>
      <c r="G533" s="197" t="s">
        <v>24</v>
      </c>
      <c r="H533" s="242">
        <v>43</v>
      </c>
      <c r="I533" s="242">
        <v>0</v>
      </c>
      <c r="J533" s="246">
        <v>0</v>
      </c>
      <c r="K533" s="193"/>
    </row>
    <row r="534" spans="1:11" ht="12" customHeight="1" x14ac:dyDescent="0.2">
      <c r="A534" s="193"/>
      <c r="B534" s="216" t="s">
        <v>23</v>
      </c>
      <c r="C534" s="215">
        <v>960</v>
      </c>
      <c r="D534" s="199">
        <v>4</v>
      </c>
      <c r="E534" s="199">
        <v>12</v>
      </c>
      <c r="F534" s="198" t="s">
        <v>357</v>
      </c>
      <c r="G534" s="197" t="s">
        <v>22</v>
      </c>
      <c r="H534" s="242">
        <v>43</v>
      </c>
      <c r="I534" s="242">
        <v>0</v>
      </c>
      <c r="J534" s="246">
        <v>0</v>
      </c>
      <c r="K534" s="193"/>
    </row>
    <row r="535" spans="1:11" ht="21.75" customHeight="1" x14ac:dyDescent="0.2">
      <c r="A535" s="193"/>
      <c r="B535" s="216" t="s">
        <v>45</v>
      </c>
      <c r="C535" s="215">
        <v>960</v>
      </c>
      <c r="D535" s="199">
        <v>4</v>
      </c>
      <c r="E535" s="199">
        <v>12</v>
      </c>
      <c r="F535" s="198" t="s">
        <v>44</v>
      </c>
      <c r="G535" s="197">
        <v>0</v>
      </c>
      <c r="H535" s="242">
        <v>115</v>
      </c>
      <c r="I535" s="242">
        <v>0</v>
      </c>
      <c r="J535" s="246">
        <v>0</v>
      </c>
      <c r="K535" s="193"/>
    </row>
    <row r="536" spans="1:11" ht="21.75" customHeight="1" x14ac:dyDescent="0.2">
      <c r="A536" s="193"/>
      <c r="B536" s="216" t="s">
        <v>43</v>
      </c>
      <c r="C536" s="215">
        <v>960</v>
      </c>
      <c r="D536" s="199">
        <v>4</v>
      </c>
      <c r="E536" s="199">
        <v>12</v>
      </c>
      <c r="F536" s="198" t="s">
        <v>42</v>
      </c>
      <c r="G536" s="197">
        <v>0</v>
      </c>
      <c r="H536" s="242">
        <v>115</v>
      </c>
      <c r="I536" s="242">
        <v>0</v>
      </c>
      <c r="J536" s="246">
        <v>0</v>
      </c>
      <c r="K536" s="193"/>
    </row>
    <row r="537" spans="1:11" ht="21.75" customHeight="1" x14ac:dyDescent="0.2">
      <c r="A537" s="193"/>
      <c r="B537" s="216" t="s">
        <v>27</v>
      </c>
      <c r="C537" s="215">
        <v>960</v>
      </c>
      <c r="D537" s="199">
        <v>4</v>
      </c>
      <c r="E537" s="199">
        <v>12</v>
      </c>
      <c r="F537" s="198" t="s">
        <v>42</v>
      </c>
      <c r="G537" s="197" t="s">
        <v>26</v>
      </c>
      <c r="H537" s="242">
        <v>115</v>
      </c>
      <c r="I537" s="242">
        <v>0</v>
      </c>
      <c r="J537" s="246">
        <v>0</v>
      </c>
      <c r="K537" s="193"/>
    </row>
    <row r="538" spans="1:11" ht="21.75" customHeight="1" x14ac:dyDescent="0.2">
      <c r="A538" s="193"/>
      <c r="B538" s="216" t="s">
        <v>25</v>
      </c>
      <c r="C538" s="215">
        <v>960</v>
      </c>
      <c r="D538" s="199">
        <v>4</v>
      </c>
      <c r="E538" s="199">
        <v>12</v>
      </c>
      <c r="F538" s="198" t="s">
        <v>42</v>
      </c>
      <c r="G538" s="197" t="s">
        <v>24</v>
      </c>
      <c r="H538" s="242">
        <v>115</v>
      </c>
      <c r="I538" s="242">
        <v>0</v>
      </c>
      <c r="J538" s="246">
        <v>0</v>
      </c>
      <c r="K538" s="193"/>
    </row>
    <row r="539" spans="1:11" ht="12" customHeight="1" x14ac:dyDescent="0.2">
      <c r="A539" s="193"/>
      <c r="B539" s="216" t="s">
        <v>23</v>
      </c>
      <c r="C539" s="215">
        <v>960</v>
      </c>
      <c r="D539" s="199">
        <v>4</v>
      </c>
      <c r="E539" s="199">
        <v>12</v>
      </c>
      <c r="F539" s="198" t="s">
        <v>42</v>
      </c>
      <c r="G539" s="197" t="s">
        <v>22</v>
      </c>
      <c r="H539" s="242">
        <v>115</v>
      </c>
      <c r="I539" s="242">
        <v>0</v>
      </c>
      <c r="J539" s="246">
        <v>0</v>
      </c>
      <c r="K539" s="193"/>
    </row>
    <row r="540" spans="1:11" ht="42.75" customHeight="1" x14ac:dyDescent="0.2">
      <c r="A540" s="193"/>
      <c r="B540" s="216" t="s">
        <v>352</v>
      </c>
      <c r="C540" s="215">
        <v>960</v>
      </c>
      <c r="D540" s="199">
        <v>4</v>
      </c>
      <c r="E540" s="199">
        <v>12</v>
      </c>
      <c r="F540" s="198" t="s">
        <v>351</v>
      </c>
      <c r="G540" s="197">
        <v>0</v>
      </c>
      <c r="H540" s="242">
        <v>2292.6999999999998</v>
      </c>
      <c r="I540" s="242">
        <v>211.97</v>
      </c>
      <c r="J540" s="246">
        <v>9.2450000000000004E-2</v>
      </c>
      <c r="K540" s="193"/>
    </row>
    <row r="541" spans="1:11" ht="21.75" customHeight="1" x14ac:dyDescent="0.2">
      <c r="A541" s="193"/>
      <c r="B541" s="216" t="s">
        <v>350</v>
      </c>
      <c r="C541" s="215">
        <v>960</v>
      </c>
      <c r="D541" s="199">
        <v>4</v>
      </c>
      <c r="E541" s="199">
        <v>12</v>
      </c>
      <c r="F541" s="198" t="s">
        <v>349</v>
      </c>
      <c r="G541" s="197">
        <v>0</v>
      </c>
      <c r="H541" s="242">
        <v>1969.8</v>
      </c>
      <c r="I541" s="242">
        <v>0</v>
      </c>
      <c r="J541" s="246">
        <v>0</v>
      </c>
      <c r="K541" s="193"/>
    </row>
    <row r="542" spans="1:11" ht="21.75" customHeight="1" x14ac:dyDescent="0.2">
      <c r="A542" s="193"/>
      <c r="B542" s="216" t="s">
        <v>27</v>
      </c>
      <c r="C542" s="215">
        <v>960</v>
      </c>
      <c r="D542" s="199">
        <v>4</v>
      </c>
      <c r="E542" s="199">
        <v>12</v>
      </c>
      <c r="F542" s="198" t="s">
        <v>349</v>
      </c>
      <c r="G542" s="197" t="s">
        <v>26</v>
      </c>
      <c r="H542" s="242">
        <v>1969.8</v>
      </c>
      <c r="I542" s="242">
        <v>0</v>
      </c>
      <c r="J542" s="246">
        <v>0</v>
      </c>
      <c r="K542" s="193"/>
    </row>
    <row r="543" spans="1:11" ht="21.75" customHeight="1" x14ac:dyDescent="0.2">
      <c r="A543" s="193"/>
      <c r="B543" s="216" t="s">
        <v>25</v>
      </c>
      <c r="C543" s="215">
        <v>960</v>
      </c>
      <c r="D543" s="199">
        <v>4</v>
      </c>
      <c r="E543" s="199">
        <v>12</v>
      </c>
      <c r="F543" s="198" t="s">
        <v>349</v>
      </c>
      <c r="G543" s="197" t="s">
        <v>24</v>
      </c>
      <c r="H543" s="242">
        <v>1969.8</v>
      </c>
      <c r="I543" s="242">
        <v>0</v>
      </c>
      <c r="J543" s="246">
        <v>0</v>
      </c>
      <c r="K543" s="193"/>
    </row>
    <row r="544" spans="1:11" ht="12" customHeight="1" x14ac:dyDescent="0.2">
      <c r="A544" s="193"/>
      <c r="B544" s="216" t="s">
        <v>23</v>
      </c>
      <c r="C544" s="215">
        <v>960</v>
      </c>
      <c r="D544" s="199">
        <v>4</v>
      </c>
      <c r="E544" s="199">
        <v>12</v>
      </c>
      <c r="F544" s="198" t="s">
        <v>349</v>
      </c>
      <c r="G544" s="197" t="s">
        <v>22</v>
      </c>
      <c r="H544" s="242">
        <v>1969.8</v>
      </c>
      <c r="I544" s="242">
        <v>0</v>
      </c>
      <c r="J544" s="246">
        <v>0</v>
      </c>
      <c r="K544" s="193"/>
    </row>
    <row r="545" spans="1:11" ht="42.75" customHeight="1" x14ac:dyDescent="0.2">
      <c r="A545" s="193"/>
      <c r="B545" s="216" t="s">
        <v>348</v>
      </c>
      <c r="C545" s="215">
        <v>960</v>
      </c>
      <c r="D545" s="199">
        <v>4</v>
      </c>
      <c r="E545" s="199">
        <v>12</v>
      </c>
      <c r="F545" s="198" t="s">
        <v>344</v>
      </c>
      <c r="G545" s="197">
        <v>0</v>
      </c>
      <c r="H545" s="242">
        <v>322.89999999999998</v>
      </c>
      <c r="I545" s="242">
        <v>211.97</v>
      </c>
      <c r="J545" s="246">
        <v>0.65644999999999998</v>
      </c>
      <c r="K545" s="193"/>
    </row>
    <row r="546" spans="1:11" ht="21.75" customHeight="1" x14ac:dyDescent="0.2">
      <c r="A546" s="193"/>
      <c r="B546" s="216" t="s">
        <v>27</v>
      </c>
      <c r="C546" s="215">
        <v>960</v>
      </c>
      <c r="D546" s="199">
        <v>4</v>
      </c>
      <c r="E546" s="199">
        <v>12</v>
      </c>
      <c r="F546" s="198" t="s">
        <v>344</v>
      </c>
      <c r="G546" s="197" t="s">
        <v>26</v>
      </c>
      <c r="H546" s="242">
        <v>322.89999999999998</v>
      </c>
      <c r="I546" s="242">
        <v>211.97</v>
      </c>
      <c r="J546" s="246">
        <v>0.65644999999999998</v>
      </c>
      <c r="K546" s="193"/>
    </row>
    <row r="547" spans="1:11" ht="21.75" customHeight="1" x14ac:dyDescent="0.2">
      <c r="A547" s="193"/>
      <c r="B547" s="216" t="s">
        <v>25</v>
      </c>
      <c r="C547" s="215">
        <v>960</v>
      </c>
      <c r="D547" s="199">
        <v>4</v>
      </c>
      <c r="E547" s="199">
        <v>12</v>
      </c>
      <c r="F547" s="198" t="s">
        <v>344</v>
      </c>
      <c r="G547" s="197" t="s">
        <v>24</v>
      </c>
      <c r="H547" s="242">
        <v>322.89999999999998</v>
      </c>
      <c r="I547" s="242">
        <v>211.97</v>
      </c>
      <c r="J547" s="246">
        <v>0.65644999999999998</v>
      </c>
      <c r="K547" s="193"/>
    </row>
    <row r="548" spans="1:11" ht="12" customHeight="1" x14ac:dyDescent="0.2">
      <c r="A548" s="193"/>
      <c r="B548" s="216" t="s">
        <v>23</v>
      </c>
      <c r="C548" s="215">
        <v>960</v>
      </c>
      <c r="D548" s="199">
        <v>4</v>
      </c>
      <c r="E548" s="199">
        <v>12</v>
      </c>
      <c r="F548" s="198" t="s">
        <v>344</v>
      </c>
      <c r="G548" s="197" t="s">
        <v>22</v>
      </c>
      <c r="H548" s="242">
        <v>322.89999999999998</v>
      </c>
      <c r="I548" s="242">
        <v>211.97</v>
      </c>
      <c r="J548" s="246">
        <v>0.65644999999999998</v>
      </c>
      <c r="K548" s="193"/>
    </row>
    <row r="549" spans="1:11" ht="21.75" customHeight="1" x14ac:dyDescent="0.2">
      <c r="A549" s="193"/>
      <c r="B549" s="216" t="s">
        <v>342</v>
      </c>
      <c r="C549" s="215">
        <v>960</v>
      </c>
      <c r="D549" s="199">
        <v>4</v>
      </c>
      <c r="E549" s="199">
        <v>12</v>
      </c>
      <c r="F549" s="198" t="s">
        <v>341</v>
      </c>
      <c r="G549" s="197">
        <v>0</v>
      </c>
      <c r="H549" s="242">
        <v>4562.49</v>
      </c>
      <c r="I549" s="242">
        <v>2017.14</v>
      </c>
      <c r="J549" s="246">
        <v>0.44212000000000001</v>
      </c>
      <c r="K549" s="193"/>
    </row>
    <row r="550" spans="1:11" ht="32.25" customHeight="1" x14ac:dyDescent="0.2">
      <c r="A550" s="193"/>
      <c r="B550" s="216" t="s">
        <v>339</v>
      </c>
      <c r="C550" s="215">
        <v>960</v>
      </c>
      <c r="D550" s="199">
        <v>4</v>
      </c>
      <c r="E550" s="199">
        <v>12</v>
      </c>
      <c r="F550" s="198" t="s">
        <v>340</v>
      </c>
      <c r="G550" s="197">
        <v>0</v>
      </c>
      <c r="H550" s="242">
        <v>4562.49</v>
      </c>
      <c r="I550" s="242">
        <v>2017.14</v>
      </c>
      <c r="J550" s="246">
        <v>0.44212000000000001</v>
      </c>
      <c r="K550" s="193"/>
    </row>
    <row r="551" spans="1:11" ht="32.25" customHeight="1" x14ac:dyDescent="0.2">
      <c r="A551" s="193"/>
      <c r="B551" s="216" t="s">
        <v>339</v>
      </c>
      <c r="C551" s="215">
        <v>960</v>
      </c>
      <c r="D551" s="199">
        <v>4</v>
      </c>
      <c r="E551" s="199">
        <v>12</v>
      </c>
      <c r="F551" s="198" t="s">
        <v>338</v>
      </c>
      <c r="G551" s="197">
        <v>0</v>
      </c>
      <c r="H551" s="242">
        <v>4562.49</v>
      </c>
      <c r="I551" s="242">
        <v>2017.14</v>
      </c>
      <c r="J551" s="246">
        <v>0.44212000000000001</v>
      </c>
      <c r="K551" s="193"/>
    </row>
    <row r="552" spans="1:11" ht="21.75" customHeight="1" x14ac:dyDescent="0.2">
      <c r="A552" s="193"/>
      <c r="B552" s="216" t="s">
        <v>27</v>
      </c>
      <c r="C552" s="215">
        <v>960</v>
      </c>
      <c r="D552" s="199">
        <v>4</v>
      </c>
      <c r="E552" s="199">
        <v>12</v>
      </c>
      <c r="F552" s="198" t="s">
        <v>338</v>
      </c>
      <c r="G552" s="197" t="s">
        <v>26</v>
      </c>
      <c r="H552" s="242">
        <v>4351.49</v>
      </c>
      <c r="I552" s="242">
        <v>1887.56</v>
      </c>
      <c r="J552" s="246">
        <v>0.43376999999999999</v>
      </c>
      <c r="K552" s="193"/>
    </row>
    <row r="553" spans="1:11" ht="21.75" customHeight="1" x14ac:dyDescent="0.2">
      <c r="A553" s="193"/>
      <c r="B553" s="216" t="s">
        <v>25</v>
      </c>
      <c r="C553" s="215">
        <v>960</v>
      </c>
      <c r="D553" s="199">
        <v>4</v>
      </c>
      <c r="E553" s="199">
        <v>12</v>
      </c>
      <c r="F553" s="198" t="s">
        <v>338</v>
      </c>
      <c r="G553" s="197" t="s">
        <v>24</v>
      </c>
      <c r="H553" s="242">
        <v>4351.49</v>
      </c>
      <c r="I553" s="242">
        <v>1887.56</v>
      </c>
      <c r="J553" s="246">
        <v>0.43376999999999999</v>
      </c>
      <c r="K553" s="193"/>
    </row>
    <row r="554" spans="1:11" ht="21.75" customHeight="1" x14ac:dyDescent="0.2">
      <c r="A554" s="193"/>
      <c r="B554" s="216" t="s">
        <v>41</v>
      </c>
      <c r="C554" s="215">
        <v>960</v>
      </c>
      <c r="D554" s="199">
        <v>4</v>
      </c>
      <c r="E554" s="199">
        <v>12</v>
      </c>
      <c r="F554" s="198" t="s">
        <v>338</v>
      </c>
      <c r="G554" s="197" t="s">
        <v>40</v>
      </c>
      <c r="H554" s="242">
        <v>338.31900000000002</v>
      </c>
      <c r="I554" s="242">
        <v>171.45</v>
      </c>
      <c r="J554" s="246">
        <v>0.50678000000000001</v>
      </c>
      <c r="K554" s="193"/>
    </row>
    <row r="555" spans="1:11" ht="12" customHeight="1" x14ac:dyDescent="0.2">
      <c r="A555" s="193"/>
      <c r="B555" s="216" t="s">
        <v>23</v>
      </c>
      <c r="C555" s="215">
        <v>960</v>
      </c>
      <c r="D555" s="199">
        <v>4</v>
      </c>
      <c r="E555" s="199">
        <v>12</v>
      </c>
      <c r="F555" s="198" t="s">
        <v>338</v>
      </c>
      <c r="G555" s="197" t="s">
        <v>22</v>
      </c>
      <c r="H555" s="242">
        <v>4013.1709999999998</v>
      </c>
      <c r="I555" s="242">
        <v>1716.11</v>
      </c>
      <c r="J555" s="246">
        <v>0.42762</v>
      </c>
      <c r="K555" s="193"/>
    </row>
    <row r="556" spans="1:11" ht="12" customHeight="1" x14ac:dyDescent="0.2">
      <c r="A556" s="193"/>
      <c r="B556" s="216" t="s">
        <v>69</v>
      </c>
      <c r="C556" s="215">
        <v>960</v>
      </c>
      <c r="D556" s="199">
        <v>4</v>
      </c>
      <c r="E556" s="199">
        <v>12</v>
      </c>
      <c r="F556" s="198" t="s">
        <v>338</v>
      </c>
      <c r="G556" s="197" t="s">
        <v>68</v>
      </c>
      <c r="H556" s="242">
        <v>211</v>
      </c>
      <c r="I556" s="242">
        <v>129.58000000000001</v>
      </c>
      <c r="J556" s="246">
        <v>0.61412999999999995</v>
      </c>
      <c r="K556" s="193"/>
    </row>
    <row r="557" spans="1:11" ht="12" customHeight="1" x14ac:dyDescent="0.2">
      <c r="A557" s="193"/>
      <c r="B557" s="216" t="s">
        <v>67</v>
      </c>
      <c r="C557" s="215">
        <v>960</v>
      </c>
      <c r="D557" s="199">
        <v>4</v>
      </c>
      <c r="E557" s="199">
        <v>12</v>
      </c>
      <c r="F557" s="198" t="s">
        <v>338</v>
      </c>
      <c r="G557" s="197" t="s">
        <v>66</v>
      </c>
      <c r="H557" s="242">
        <v>211</v>
      </c>
      <c r="I557" s="242">
        <v>129.58000000000001</v>
      </c>
      <c r="J557" s="246">
        <v>0.61412999999999995</v>
      </c>
      <c r="K557" s="193"/>
    </row>
    <row r="558" spans="1:11" ht="21.75" customHeight="1" x14ac:dyDescent="0.2">
      <c r="A558" s="193"/>
      <c r="B558" s="216" t="s">
        <v>65</v>
      </c>
      <c r="C558" s="215">
        <v>960</v>
      </c>
      <c r="D558" s="199">
        <v>4</v>
      </c>
      <c r="E558" s="199">
        <v>12</v>
      </c>
      <c r="F558" s="198" t="s">
        <v>338</v>
      </c>
      <c r="G558" s="197" t="s">
        <v>64</v>
      </c>
      <c r="H558" s="242">
        <v>76</v>
      </c>
      <c r="I558" s="242">
        <v>26.58</v>
      </c>
      <c r="J558" s="246">
        <v>0.34976000000000002</v>
      </c>
      <c r="K558" s="193"/>
    </row>
    <row r="559" spans="1:11" ht="12" customHeight="1" x14ac:dyDescent="0.2">
      <c r="A559" s="193"/>
      <c r="B559" s="216" t="s">
        <v>63</v>
      </c>
      <c r="C559" s="215">
        <v>960</v>
      </c>
      <c r="D559" s="199">
        <v>4</v>
      </c>
      <c r="E559" s="199">
        <v>12</v>
      </c>
      <c r="F559" s="198" t="s">
        <v>338</v>
      </c>
      <c r="G559" s="197" t="s">
        <v>61</v>
      </c>
      <c r="H559" s="242">
        <v>15</v>
      </c>
      <c r="I559" s="242">
        <v>3</v>
      </c>
      <c r="J559" s="246">
        <v>0.2</v>
      </c>
      <c r="K559" s="193"/>
    </row>
    <row r="560" spans="1:11" ht="12" customHeight="1" x14ac:dyDescent="0.2">
      <c r="A560" s="193"/>
      <c r="B560" s="216" t="s">
        <v>154</v>
      </c>
      <c r="C560" s="215">
        <v>960</v>
      </c>
      <c r="D560" s="199">
        <v>4</v>
      </c>
      <c r="E560" s="199">
        <v>12</v>
      </c>
      <c r="F560" s="198" t="s">
        <v>338</v>
      </c>
      <c r="G560" s="197" t="s">
        <v>152</v>
      </c>
      <c r="H560" s="242">
        <v>120</v>
      </c>
      <c r="I560" s="242">
        <v>100</v>
      </c>
      <c r="J560" s="246">
        <v>0.83333000000000002</v>
      </c>
      <c r="K560" s="193"/>
    </row>
    <row r="561" spans="1:11" ht="12" customHeight="1" x14ac:dyDescent="0.2">
      <c r="A561" s="193"/>
      <c r="B561" s="216" t="s">
        <v>337</v>
      </c>
      <c r="C561" s="215">
        <v>960</v>
      </c>
      <c r="D561" s="199">
        <v>5</v>
      </c>
      <c r="E561" s="199">
        <v>0</v>
      </c>
      <c r="F561" s="198">
        <v>0</v>
      </c>
      <c r="G561" s="197">
        <v>0</v>
      </c>
      <c r="H561" s="242">
        <v>7725.6</v>
      </c>
      <c r="I561" s="242">
        <v>1295.77</v>
      </c>
      <c r="J561" s="246">
        <v>0.16772000000000001</v>
      </c>
      <c r="K561" s="193"/>
    </row>
    <row r="562" spans="1:11" ht="12" customHeight="1" x14ac:dyDescent="0.2">
      <c r="A562" s="193"/>
      <c r="B562" s="216" t="s">
        <v>336</v>
      </c>
      <c r="C562" s="215">
        <v>960</v>
      </c>
      <c r="D562" s="199">
        <v>5</v>
      </c>
      <c r="E562" s="199">
        <v>1</v>
      </c>
      <c r="F562" s="198">
        <v>0</v>
      </c>
      <c r="G562" s="197">
        <v>0</v>
      </c>
      <c r="H562" s="242">
        <v>4855.6000000000004</v>
      </c>
      <c r="I562" s="242">
        <v>1295.77</v>
      </c>
      <c r="J562" s="246">
        <v>0.26685999999999999</v>
      </c>
      <c r="K562" s="193"/>
    </row>
    <row r="563" spans="1:11" ht="42.75" customHeight="1" x14ac:dyDescent="0.2">
      <c r="A563" s="193"/>
      <c r="B563" s="216" t="s">
        <v>144</v>
      </c>
      <c r="C563" s="215">
        <v>960</v>
      </c>
      <c r="D563" s="199">
        <v>5</v>
      </c>
      <c r="E563" s="199">
        <v>1</v>
      </c>
      <c r="F563" s="198" t="s">
        <v>143</v>
      </c>
      <c r="G563" s="197">
        <v>0</v>
      </c>
      <c r="H563" s="242">
        <v>4855.6000000000004</v>
      </c>
      <c r="I563" s="242">
        <v>1295.77</v>
      </c>
      <c r="J563" s="246">
        <v>0.26685999999999999</v>
      </c>
      <c r="K563" s="193"/>
    </row>
    <row r="564" spans="1:11" ht="21.75" customHeight="1" x14ac:dyDescent="0.2">
      <c r="A564" s="193"/>
      <c r="B564" s="216" t="s">
        <v>161</v>
      </c>
      <c r="C564" s="215">
        <v>960</v>
      </c>
      <c r="D564" s="199">
        <v>5</v>
      </c>
      <c r="E564" s="199">
        <v>1</v>
      </c>
      <c r="F564" s="198" t="s">
        <v>160</v>
      </c>
      <c r="G564" s="197">
        <v>0</v>
      </c>
      <c r="H564" s="242">
        <v>4855.6000000000004</v>
      </c>
      <c r="I564" s="242">
        <v>1295.77</v>
      </c>
      <c r="J564" s="246">
        <v>0.26685999999999999</v>
      </c>
      <c r="K564" s="193"/>
    </row>
    <row r="565" spans="1:11" ht="21.75" customHeight="1" x14ac:dyDescent="0.2">
      <c r="A565" s="193"/>
      <c r="B565" s="216" t="s">
        <v>325</v>
      </c>
      <c r="C565" s="215">
        <v>960</v>
      </c>
      <c r="D565" s="199">
        <v>5</v>
      </c>
      <c r="E565" s="199">
        <v>1</v>
      </c>
      <c r="F565" s="198" t="s">
        <v>324</v>
      </c>
      <c r="G565" s="197">
        <v>0</v>
      </c>
      <c r="H565" s="242">
        <v>4855.6000000000004</v>
      </c>
      <c r="I565" s="242">
        <v>1295.77</v>
      </c>
      <c r="J565" s="246">
        <v>0.26685999999999999</v>
      </c>
      <c r="K565" s="193"/>
    </row>
    <row r="566" spans="1:11" ht="21.75" customHeight="1" x14ac:dyDescent="0.2">
      <c r="A566" s="193"/>
      <c r="B566" s="216" t="s">
        <v>335</v>
      </c>
      <c r="C566" s="215">
        <v>960</v>
      </c>
      <c r="D566" s="199">
        <v>5</v>
      </c>
      <c r="E566" s="199">
        <v>1</v>
      </c>
      <c r="F566" s="198" t="s">
        <v>324</v>
      </c>
      <c r="G566" s="197" t="s">
        <v>334</v>
      </c>
      <c r="H566" s="242">
        <v>4855.6000000000004</v>
      </c>
      <c r="I566" s="242">
        <v>1295.77</v>
      </c>
      <c r="J566" s="246">
        <v>0.26685999999999999</v>
      </c>
      <c r="K566" s="193"/>
    </row>
    <row r="567" spans="1:11" ht="12" customHeight="1" x14ac:dyDescent="0.2">
      <c r="A567" s="193"/>
      <c r="B567" s="216" t="s">
        <v>333</v>
      </c>
      <c r="C567" s="215">
        <v>960</v>
      </c>
      <c r="D567" s="199">
        <v>5</v>
      </c>
      <c r="E567" s="199">
        <v>1</v>
      </c>
      <c r="F567" s="198" t="s">
        <v>324</v>
      </c>
      <c r="G567" s="197" t="s">
        <v>332</v>
      </c>
      <c r="H567" s="242">
        <v>4855.6000000000004</v>
      </c>
      <c r="I567" s="242">
        <v>1295.77</v>
      </c>
      <c r="J567" s="246">
        <v>0.26685999999999999</v>
      </c>
      <c r="K567" s="193"/>
    </row>
    <row r="568" spans="1:11" ht="32.25" customHeight="1" x14ac:dyDescent="0.2">
      <c r="A568" s="193"/>
      <c r="B568" s="216" t="s">
        <v>331</v>
      </c>
      <c r="C568" s="215">
        <v>960</v>
      </c>
      <c r="D568" s="199">
        <v>5</v>
      </c>
      <c r="E568" s="199">
        <v>1</v>
      </c>
      <c r="F568" s="198" t="s">
        <v>324</v>
      </c>
      <c r="G568" s="197" t="s">
        <v>330</v>
      </c>
      <c r="H568" s="242">
        <v>4855.6000000000004</v>
      </c>
      <c r="I568" s="242">
        <v>1295.77</v>
      </c>
      <c r="J568" s="246">
        <v>0.26685999999999999</v>
      </c>
      <c r="K568" s="193"/>
    </row>
    <row r="569" spans="1:11" ht="12" customHeight="1" x14ac:dyDescent="0.2">
      <c r="A569" s="193"/>
      <c r="B569" s="216" t="s">
        <v>326</v>
      </c>
      <c r="C569" s="215">
        <v>960</v>
      </c>
      <c r="D569" s="199">
        <v>5</v>
      </c>
      <c r="E569" s="199">
        <v>3</v>
      </c>
      <c r="F569" s="198">
        <v>0</v>
      </c>
      <c r="G569" s="197">
        <v>0</v>
      </c>
      <c r="H569" s="242">
        <v>2870</v>
      </c>
      <c r="I569" s="242">
        <v>0</v>
      </c>
      <c r="J569" s="246">
        <v>0</v>
      </c>
      <c r="K569" s="193"/>
    </row>
    <row r="570" spans="1:11" ht="42.75" customHeight="1" x14ac:dyDescent="0.2">
      <c r="A570" s="193"/>
      <c r="B570" s="216" t="s">
        <v>144</v>
      </c>
      <c r="C570" s="215">
        <v>960</v>
      </c>
      <c r="D570" s="199">
        <v>5</v>
      </c>
      <c r="E570" s="199">
        <v>3</v>
      </c>
      <c r="F570" s="198" t="s">
        <v>143</v>
      </c>
      <c r="G570" s="197">
        <v>0</v>
      </c>
      <c r="H570" s="242">
        <v>2300</v>
      </c>
      <c r="I570" s="242">
        <v>0</v>
      </c>
      <c r="J570" s="246">
        <v>0</v>
      </c>
      <c r="K570" s="193"/>
    </row>
    <row r="571" spans="1:11" ht="21.75" customHeight="1" x14ac:dyDescent="0.2">
      <c r="A571" s="193"/>
      <c r="B571" s="216" t="s">
        <v>161</v>
      </c>
      <c r="C571" s="215">
        <v>960</v>
      </c>
      <c r="D571" s="199">
        <v>5</v>
      </c>
      <c r="E571" s="199">
        <v>3</v>
      </c>
      <c r="F571" s="198" t="s">
        <v>160</v>
      </c>
      <c r="G571" s="197">
        <v>0</v>
      </c>
      <c r="H571" s="242">
        <v>2300</v>
      </c>
      <c r="I571" s="242">
        <v>0</v>
      </c>
      <c r="J571" s="246">
        <v>0</v>
      </c>
      <c r="K571" s="193"/>
    </row>
    <row r="572" spans="1:11" ht="21.75" customHeight="1" x14ac:dyDescent="0.2">
      <c r="A572" s="193"/>
      <c r="B572" s="216" t="s">
        <v>325</v>
      </c>
      <c r="C572" s="215">
        <v>960</v>
      </c>
      <c r="D572" s="199">
        <v>5</v>
      </c>
      <c r="E572" s="199">
        <v>3</v>
      </c>
      <c r="F572" s="198" t="s">
        <v>324</v>
      </c>
      <c r="G572" s="197">
        <v>0</v>
      </c>
      <c r="H572" s="242">
        <v>2300</v>
      </c>
      <c r="I572" s="242">
        <v>0</v>
      </c>
      <c r="J572" s="246">
        <v>0</v>
      </c>
      <c r="K572" s="193"/>
    </row>
    <row r="573" spans="1:11" ht="21.75" customHeight="1" x14ac:dyDescent="0.2">
      <c r="A573" s="193"/>
      <c r="B573" s="216" t="s">
        <v>27</v>
      </c>
      <c r="C573" s="215">
        <v>960</v>
      </c>
      <c r="D573" s="199">
        <v>5</v>
      </c>
      <c r="E573" s="199">
        <v>3</v>
      </c>
      <c r="F573" s="198" t="s">
        <v>324</v>
      </c>
      <c r="G573" s="197" t="s">
        <v>26</v>
      </c>
      <c r="H573" s="242">
        <v>2300</v>
      </c>
      <c r="I573" s="242">
        <v>0</v>
      </c>
      <c r="J573" s="246">
        <v>0</v>
      </c>
      <c r="K573" s="193"/>
    </row>
    <row r="574" spans="1:11" ht="21.75" customHeight="1" x14ac:dyDescent="0.2">
      <c r="A574" s="193"/>
      <c r="B574" s="216" t="s">
        <v>25</v>
      </c>
      <c r="C574" s="215">
        <v>960</v>
      </c>
      <c r="D574" s="199">
        <v>5</v>
      </c>
      <c r="E574" s="199">
        <v>3</v>
      </c>
      <c r="F574" s="198" t="s">
        <v>324</v>
      </c>
      <c r="G574" s="197" t="s">
        <v>24</v>
      </c>
      <c r="H574" s="242">
        <v>2300</v>
      </c>
      <c r="I574" s="242">
        <v>0</v>
      </c>
      <c r="J574" s="246">
        <v>0</v>
      </c>
      <c r="K574" s="193"/>
    </row>
    <row r="575" spans="1:11" ht="12" customHeight="1" x14ac:dyDescent="0.2">
      <c r="A575" s="193"/>
      <c r="B575" s="216" t="s">
        <v>23</v>
      </c>
      <c r="C575" s="215">
        <v>960</v>
      </c>
      <c r="D575" s="199">
        <v>5</v>
      </c>
      <c r="E575" s="199">
        <v>3</v>
      </c>
      <c r="F575" s="198" t="s">
        <v>324</v>
      </c>
      <c r="G575" s="197" t="s">
        <v>22</v>
      </c>
      <c r="H575" s="242">
        <v>2300</v>
      </c>
      <c r="I575" s="242">
        <v>0</v>
      </c>
      <c r="J575" s="246">
        <v>0</v>
      </c>
      <c r="K575" s="193"/>
    </row>
    <row r="576" spans="1:11" ht="32.25" customHeight="1" x14ac:dyDescent="0.2">
      <c r="A576" s="193"/>
      <c r="B576" s="216" t="s">
        <v>85</v>
      </c>
      <c r="C576" s="215">
        <v>960</v>
      </c>
      <c r="D576" s="199">
        <v>5</v>
      </c>
      <c r="E576" s="199">
        <v>3</v>
      </c>
      <c r="F576" s="198" t="s">
        <v>84</v>
      </c>
      <c r="G576" s="197">
        <v>0</v>
      </c>
      <c r="H576" s="242">
        <v>570</v>
      </c>
      <c r="I576" s="242">
        <v>0</v>
      </c>
      <c r="J576" s="246">
        <v>0</v>
      </c>
      <c r="K576" s="193"/>
    </row>
    <row r="577" spans="1:11" ht="32.25" customHeight="1" x14ac:dyDescent="0.2">
      <c r="A577" s="193"/>
      <c r="B577" s="216" t="s">
        <v>83</v>
      </c>
      <c r="C577" s="215">
        <v>960</v>
      </c>
      <c r="D577" s="199">
        <v>5</v>
      </c>
      <c r="E577" s="199">
        <v>3</v>
      </c>
      <c r="F577" s="198" t="s">
        <v>82</v>
      </c>
      <c r="G577" s="197">
        <v>0</v>
      </c>
      <c r="H577" s="242">
        <v>570</v>
      </c>
      <c r="I577" s="242">
        <v>0</v>
      </c>
      <c r="J577" s="246">
        <v>0</v>
      </c>
      <c r="K577" s="193"/>
    </row>
    <row r="578" spans="1:11" ht="21.75" customHeight="1" x14ac:dyDescent="0.2">
      <c r="A578" s="193"/>
      <c r="B578" s="216" t="s">
        <v>27</v>
      </c>
      <c r="C578" s="215">
        <v>960</v>
      </c>
      <c r="D578" s="199">
        <v>5</v>
      </c>
      <c r="E578" s="199">
        <v>3</v>
      </c>
      <c r="F578" s="198" t="s">
        <v>82</v>
      </c>
      <c r="G578" s="197" t="s">
        <v>26</v>
      </c>
      <c r="H578" s="242">
        <v>570</v>
      </c>
      <c r="I578" s="242">
        <v>0</v>
      </c>
      <c r="J578" s="246">
        <v>0</v>
      </c>
      <c r="K578" s="193"/>
    </row>
    <row r="579" spans="1:11" ht="21.75" customHeight="1" x14ac:dyDescent="0.2">
      <c r="A579" s="193"/>
      <c r="B579" s="216" t="s">
        <v>25</v>
      </c>
      <c r="C579" s="215">
        <v>960</v>
      </c>
      <c r="D579" s="199">
        <v>5</v>
      </c>
      <c r="E579" s="199">
        <v>3</v>
      </c>
      <c r="F579" s="198" t="s">
        <v>82</v>
      </c>
      <c r="G579" s="197" t="s">
        <v>24</v>
      </c>
      <c r="H579" s="242">
        <v>570</v>
      </c>
      <c r="I579" s="242">
        <v>0</v>
      </c>
      <c r="J579" s="246">
        <v>0</v>
      </c>
      <c r="K579" s="193"/>
    </row>
    <row r="580" spans="1:11" ht="12" customHeight="1" x14ac:dyDescent="0.2">
      <c r="A580" s="193"/>
      <c r="B580" s="216" t="s">
        <v>23</v>
      </c>
      <c r="C580" s="215">
        <v>960</v>
      </c>
      <c r="D580" s="199">
        <v>5</v>
      </c>
      <c r="E580" s="199">
        <v>3</v>
      </c>
      <c r="F580" s="198" t="s">
        <v>82</v>
      </c>
      <c r="G580" s="197" t="s">
        <v>22</v>
      </c>
      <c r="H580" s="242">
        <v>570</v>
      </c>
      <c r="I580" s="242">
        <v>0</v>
      </c>
      <c r="J580" s="246">
        <v>0</v>
      </c>
      <c r="K580" s="193"/>
    </row>
    <row r="581" spans="1:11" ht="12" customHeight="1" x14ac:dyDescent="0.2">
      <c r="A581" s="193"/>
      <c r="B581" s="216" t="s">
        <v>129</v>
      </c>
      <c r="C581" s="215">
        <v>960</v>
      </c>
      <c r="D581" s="199">
        <v>7</v>
      </c>
      <c r="E581" s="199">
        <v>0</v>
      </c>
      <c r="F581" s="198">
        <v>0</v>
      </c>
      <c r="G581" s="197">
        <v>0</v>
      </c>
      <c r="H581" s="242">
        <v>721.4</v>
      </c>
      <c r="I581" s="242">
        <v>310.88</v>
      </c>
      <c r="J581" s="246">
        <v>0.43093999999999999</v>
      </c>
      <c r="K581" s="193"/>
    </row>
    <row r="582" spans="1:11" ht="12" customHeight="1" x14ac:dyDescent="0.2">
      <c r="A582" s="193"/>
      <c r="B582" s="216" t="s">
        <v>215</v>
      </c>
      <c r="C582" s="215">
        <v>960</v>
      </c>
      <c r="D582" s="199">
        <v>7</v>
      </c>
      <c r="E582" s="199">
        <v>7</v>
      </c>
      <c r="F582" s="198">
        <v>0</v>
      </c>
      <c r="G582" s="197">
        <v>0</v>
      </c>
      <c r="H582" s="242">
        <v>130</v>
      </c>
      <c r="I582" s="242">
        <v>54.4</v>
      </c>
      <c r="J582" s="246">
        <v>0.41846</v>
      </c>
      <c r="K582" s="193"/>
    </row>
    <row r="583" spans="1:11" ht="21.75" customHeight="1" x14ac:dyDescent="0.2">
      <c r="A583" s="193"/>
      <c r="B583" s="216" t="s">
        <v>323</v>
      </c>
      <c r="C583" s="215">
        <v>960</v>
      </c>
      <c r="D583" s="199">
        <v>7</v>
      </c>
      <c r="E583" s="199">
        <v>7</v>
      </c>
      <c r="F583" s="198" t="s">
        <v>322</v>
      </c>
      <c r="G583" s="197">
        <v>0</v>
      </c>
      <c r="H583" s="242">
        <v>70</v>
      </c>
      <c r="I583" s="242">
        <v>35.4</v>
      </c>
      <c r="J583" s="246">
        <v>0.50570999999999999</v>
      </c>
      <c r="K583" s="193"/>
    </row>
    <row r="584" spans="1:11" ht="21.75" customHeight="1" x14ac:dyDescent="0.2">
      <c r="A584" s="193"/>
      <c r="B584" s="216" t="s">
        <v>321</v>
      </c>
      <c r="C584" s="215">
        <v>960</v>
      </c>
      <c r="D584" s="199">
        <v>7</v>
      </c>
      <c r="E584" s="199">
        <v>7</v>
      </c>
      <c r="F584" s="198" t="s">
        <v>320</v>
      </c>
      <c r="G584" s="197">
        <v>0</v>
      </c>
      <c r="H584" s="242">
        <v>70</v>
      </c>
      <c r="I584" s="242">
        <v>35.4</v>
      </c>
      <c r="J584" s="246">
        <v>0.50570999999999999</v>
      </c>
      <c r="K584" s="193"/>
    </row>
    <row r="585" spans="1:11" ht="21.75" customHeight="1" x14ac:dyDescent="0.2">
      <c r="A585" s="193"/>
      <c r="B585" s="216" t="s">
        <v>27</v>
      </c>
      <c r="C585" s="215">
        <v>960</v>
      </c>
      <c r="D585" s="199">
        <v>7</v>
      </c>
      <c r="E585" s="199">
        <v>7</v>
      </c>
      <c r="F585" s="198" t="s">
        <v>320</v>
      </c>
      <c r="G585" s="197" t="s">
        <v>26</v>
      </c>
      <c r="H585" s="242">
        <v>70</v>
      </c>
      <c r="I585" s="242">
        <v>35.4</v>
      </c>
      <c r="J585" s="246">
        <v>0.50570999999999999</v>
      </c>
      <c r="K585" s="193"/>
    </row>
    <row r="586" spans="1:11" ht="21.75" customHeight="1" x14ac:dyDescent="0.2">
      <c r="A586" s="193"/>
      <c r="B586" s="216" t="s">
        <v>25</v>
      </c>
      <c r="C586" s="215">
        <v>960</v>
      </c>
      <c r="D586" s="199">
        <v>7</v>
      </c>
      <c r="E586" s="199">
        <v>7</v>
      </c>
      <c r="F586" s="198" t="s">
        <v>320</v>
      </c>
      <c r="G586" s="197" t="s">
        <v>24</v>
      </c>
      <c r="H586" s="242">
        <v>70</v>
      </c>
      <c r="I586" s="242">
        <v>35.4</v>
      </c>
      <c r="J586" s="246">
        <v>0.50570999999999999</v>
      </c>
      <c r="K586" s="193"/>
    </row>
    <row r="587" spans="1:11" ht="12" customHeight="1" x14ac:dyDescent="0.2">
      <c r="A587" s="193"/>
      <c r="B587" s="216" t="s">
        <v>23</v>
      </c>
      <c r="C587" s="215">
        <v>960</v>
      </c>
      <c r="D587" s="199">
        <v>7</v>
      </c>
      <c r="E587" s="199">
        <v>7</v>
      </c>
      <c r="F587" s="198" t="s">
        <v>320</v>
      </c>
      <c r="G587" s="197" t="s">
        <v>22</v>
      </c>
      <c r="H587" s="242">
        <v>70</v>
      </c>
      <c r="I587" s="242">
        <v>35.4</v>
      </c>
      <c r="J587" s="246">
        <v>0.50570999999999999</v>
      </c>
      <c r="K587" s="193"/>
    </row>
    <row r="588" spans="1:11" ht="32.25" customHeight="1" x14ac:dyDescent="0.2">
      <c r="A588" s="193"/>
      <c r="B588" s="216" t="s">
        <v>319</v>
      </c>
      <c r="C588" s="215">
        <v>960</v>
      </c>
      <c r="D588" s="199">
        <v>7</v>
      </c>
      <c r="E588" s="199">
        <v>7</v>
      </c>
      <c r="F588" s="198" t="s">
        <v>318</v>
      </c>
      <c r="G588" s="197">
        <v>0</v>
      </c>
      <c r="H588" s="242">
        <v>60</v>
      </c>
      <c r="I588" s="242">
        <v>19</v>
      </c>
      <c r="J588" s="246">
        <v>0.31667000000000001</v>
      </c>
      <c r="K588" s="193"/>
    </row>
    <row r="589" spans="1:11" ht="42.75" customHeight="1" x14ac:dyDescent="0.2">
      <c r="A589" s="193"/>
      <c r="B589" s="216" t="s">
        <v>317</v>
      </c>
      <c r="C589" s="215">
        <v>960</v>
      </c>
      <c r="D589" s="199">
        <v>7</v>
      </c>
      <c r="E589" s="199">
        <v>7</v>
      </c>
      <c r="F589" s="198" t="s">
        <v>316</v>
      </c>
      <c r="G589" s="197">
        <v>0</v>
      </c>
      <c r="H589" s="242">
        <v>60</v>
      </c>
      <c r="I589" s="242">
        <v>19</v>
      </c>
      <c r="J589" s="246">
        <v>0.31667000000000001</v>
      </c>
      <c r="K589" s="193"/>
    </row>
    <row r="590" spans="1:11" ht="21.75" customHeight="1" x14ac:dyDescent="0.2">
      <c r="A590" s="193"/>
      <c r="B590" s="216" t="s">
        <v>27</v>
      </c>
      <c r="C590" s="215">
        <v>960</v>
      </c>
      <c r="D590" s="199">
        <v>7</v>
      </c>
      <c r="E590" s="199">
        <v>7</v>
      </c>
      <c r="F590" s="198" t="s">
        <v>316</v>
      </c>
      <c r="G590" s="197" t="s">
        <v>26</v>
      </c>
      <c r="H590" s="242">
        <v>60</v>
      </c>
      <c r="I590" s="242">
        <v>19</v>
      </c>
      <c r="J590" s="246">
        <v>0.31667000000000001</v>
      </c>
      <c r="K590" s="193"/>
    </row>
    <row r="591" spans="1:11" ht="21.75" customHeight="1" x14ac:dyDescent="0.2">
      <c r="A591" s="193"/>
      <c r="B591" s="216" t="s">
        <v>25</v>
      </c>
      <c r="C591" s="215">
        <v>960</v>
      </c>
      <c r="D591" s="199">
        <v>7</v>
      </c>
      <c r="E591" s="199">
        <v>7</v>
      </c>
      <c r="F591" s="198" t="s">
        <v>316</v>
      </c>
      <c r="G591" s="197" t="s">
        <v>24</v>
      </c>
      <c r="H591" s="242">
        <v>60</v>
      </c>
      <c r="I591" s="242">
        <v>19</v>
      </c>
      <c r="J591" s="246">
        <v>0.31667000000000001</v>
      </c>
      <c r="K591" s="193"/>
    </row>
    <row r="592" spans="1:11" ht="12" customHeight="1" x14ac:dyDescent="0.2">
      <c r="A592" s="193"/>
      <c r="B592" s="216" t="s">
        <v>23</v>
      </c>
      <c r="C592" s="215">
        <v>960</v>
      </c>
      <c r="D592" s="199">
        <v>7</v>
      </c>
      <c r="E592" s="199">
        <v>7</v>
      </c>
      <c r="F592" s="198" t="s">
        <v>316</v>
      </c>
      <c r="G592" s="197" t="s">
        <v>22</v>
      </c>
      <c r="H592" s="242">
        <v>60</v>
      </c>
      <c r="I592" s="242">
        <v>19</v>
      </c>
      <c r="J592" s="246">
        <v>0.31667000000000001</v>
      </c>
      <c r="K592" s="193"/>
    </row>
    <row r="593" spans="1:11" ht="12" customHeight="1" x14ac:dyDescent="0.2">
      <c r="A593" s="193"/>
      <c r="B593" s="216" t="s">
        <v>205</v>
      </c>
      <c r="C593" s="215">
        <v>960</v>
      </c>
      <c r="D593" s="199">
        <v>7</v>
      </c>
      <c r="E593" s="199">
        <v>9</v>
      </c>
      <c r="F593" s="198">
        <v>0</v>
      </c>
      <c r="G593" s="197">
        <v>0</v>
      </c>
      <c r="H593" s="242">
        <v>591.4</v>
      </c>
      <c r="I593" s="242">
        <v>256.48</v>
      </c>
      <c r="J593" s="246">
        <v>0.43368000000000001</v>
      </c>
      <c r="K593" s="193"/>
    </row>
    <row r="594" spans="1:11" ht="32.25" customHeight="1" x14ac:dyDescent="0.2">
      <c r="A594" s="193"/>
      <c r="B594" s="216" t="s">
        <v>315</v>
      </c>
      <c r="C594" s="215">
        <v>960</v>
      </c>
      <c r="D594" s="199">
        <v>7</v>
      </c>
      <c r="E594" s="199">
        <v>9</v>
      </c>
      <c r="F594" s="198" t="s">
        <v>314</v>
      </c>
      <c r="G594" s="197">
        <v>0</v>
      </c>
      <c r="H594" s="242">
        <v>591.4</v>
      </c>
      <c r="I594" s="242">
        <v>256.48</v>
      </c>
      <c r="J594" s="246">
        <v>0.43368000000000001</v>
      </c>
      <c r="K594" s="193"/>
    </row>
    <row r="595" spans="1:11" ht="32.25" customHeight="1" x14ac:dyDescent="0.2">
      <c r="A595" s="193"/>
      <c r="B595" s="216" t="s">
        <v>313</v>
      </c>
      <c r="C595" s="215">
        <v>960</v>
      </c>
      <c r="D595" s="199">
        <v>7</v>
      </c>
      <c r="E595" s="199">
        <v>9</v>
      </c>
      <c r="F595" s="198" t="s">
        <v>8</v>
      </c>
      <c r="G595" s="197">
        <v>0</v>
      </c>
      <c r="H595" s="242">
        <v>491.4</v>
      </c>
      <c r="I595" s="242">
        <v>220.45</v>
      </c>
      <c r="J595" s="246">
        <v>0.44861000000000001</v>
      </c>
      <c r="K595" s="193"/>
    </row>
    <row r="596" spans="1:11" ht="53.25" customHeight="1" x14ac:dyDescent="0.2">
      <c r="A596" s="193"/>
      <c r="B596" s="216" t="s">
        <v>35</v>
      </c>
      <c r="C596" s="215">
        <v>960</v>
      </c>
      <c r="D596" s="199">
        <v>7</v>
      </c>
      <c r="E596" s="199">
        <v>9</v>
      </c>
      <c r="F596" s="198" t="s">
        <v>8</v>
      </c>
      <c r="G596" s="197" t="s">
        <v>34</v>
      </c>
      <c r="H596" s="242">
        <v>489.2</v>
      </c>
      <c r="I596" s="242">
        <v>220.45</v>
      </c>
      <c r="J596" s="246">
        <v>0.45062000000000002</v>
      </c>
      <c r="K596" s="193"/>
    </row>
    <row r="597" spans="1:11" ht="21.75" customHeight="1" x14ac:dyDescent="0.2">
      <c r="A597" s="193"/>
      <c r="B597" s="216" t="s">
        <v>53</v>
      </c>
      <c r="C597" s="215">
        <v>960</v>
      </c>
      <c r="D597" s="199">
        <v>7</v>
      </c>
      <c r="E597" s="199">
        <v>9</v>
      </c>
      <c r="F597" s="198" t="s">
        <v>8</v>
      </c>
      <c r="G597" s="197" t="s">
        <v>52</v>
      </c>
      <c r="H597" s="242">
        <v>489.2</v>
      </c>
      <c r="I597" s="242">
        <v>220.45</v>
      </c>
      <c r="J597" s="246">
        <v>0.45062000000000002</v>
      </c>
      <c r="K597" s="193"/>
    </row>
    <row r="598" spans="1:11" ht="32.25" customHeight="1" x14ac:dyDescent="0.2">
      <c r="A598" s="193"/>
      <c r="B598" s="216" t="s">
        <v>51</v>
      </c>
      <c r="C598" s="215">
        <v>960</v>
      </c>
      <c r="D598" s="199">
        <v>7</v>
      </c>
      <c r="E598" s="199">
        <v>9</v>
      </c>
      <c r="F598" s="198" t="s">
        <v>8</v>
      </c>
      <c r="G598" s="197" t="s">
        <v>9</v>
      </c>
      <c r="H598" s="242">
        <v>375.7</v>
      </c>
      <c r="I598" s="242">
        <v>174.88</v>
      </c>
      <c r="J598" s="246">
        <v>0.46548</v>
      </c>
      <c r="K598" s="193"/>
    </row>
    <row r="599" spans="1:11" ht="32.25" customHeight="1" x14ac:dyDescent="0.2">
      <c r="A599" s="193"/>
      <c r="B599" s="216" t="s">
        <v>50</v>
      </c>
      <c r="C599" s="215">
        <v>960</v>
      </c>
      <c r="D599" s="199">
        <v>7</v>
      </c>
      <c r="E599" s="199">
        <v>9</v>
      </c>
      <c r="F599" s="198" t="s">
        <v>8</v>
      </c>
      <c r="G599" s="197" t="s">
        <v>7</v>
      </c>
      <c r="H599" s="242">
        <v>113.5</v>
      </c>
      <c r="I599" s="242">
        <v>45.57</v>
      </c>
      <c r="J599" s="246">
        <v>0.40145999999999998</v>
      </c>
      <c r="K599" s="193"/>
    </row>
    <row r="600" spans="1:11" ht="21.75" customHeight="1" x14ac:dyDescent="0.2">
      <c r="A600" s="193"/>
      <c r="B600" s="216" t="s">
        <v>27</v>
      </c>
      <c r="C600" s="215">
        <v>960</v>
      </c>
      <c r="D600" s="199">
        <v>7</v>
      </c>
      <c r="E600" s="199">
        <v>9</v>
      </c>
      <c r="F600" s="198" t="s">
        <v>8</v>
      </c>
      <c r="G600" s="197" t="s">
        <v>26</v>
      </c>
      <c r="H600" s="242">
        <v>2.2000000000000002</v>
      </c>
      <c r="I600" s="242">
        <v>0</v>
      </c>
      <c r="J600" s="246">
        <v>0</v>
      </c>
      <c r="K600" s="193"/>
    </row>
    <row r="601" spans="1:11" ht="21.75" customHeight="1" x14ac:dyDescent="0.2">
      <c r="A601" s="193"/>
      <c r="B601" s="216" t="s">
        <v>25</v>
      </c>
      <c r="C601" s="215">
        <v>960</v>
      </c>
      <c r="D601" s="199">
        <v>7</v>
      </c>
      <c r="E601" s="199">
        <v>9</v>
      </c>
      <c r="F601" s="198" t="s">
        <v>8</v>
      </c>
      <c r="G601" s="197" t="s">
        <v>24</v>
      </c>
      <c r="H601" s="242">
        <v>2.2000000000000002</v>
      </c>
      <c r="I601" s="242">
        <v>0</v>
      </c>
      <c r="J601" s="246">
        <v>0</v>
      </c>
      <c r="K601" s="193"/>
    </row>
    <row r="602" spans="1:11" ht="12" customHeight="1" x14ac:dyDescent="0.2">
      <c r="A602" s="193"/>
      <c r="B602" s="216" t="s">
        <v>23</v>
      </c>
      <c r="C602" s="215">
        <v>960</v>
      </c>
      <c r="D602" s="199">
        <v>7</v>
      </c>
      <c r="E602" s="199">
        <v>9</v>
      </c>
      <c r="F602" s="198" t="s">
        <v>8</v>
      </c>
      <c r="G602" s="197" t="s">
        <v>22</v>
      </c>
      <c r="H602" s="242">
        <v>2.2000000000000002</v>
      </c>
      <c r="I602" s="242">
        <v>0</v>
      </c>
      <c r="J602" s="246">
        <v>0</v>
      </c>
      <c r="K602" s="193"/>
    </row>
    <row r="603" spans="1:11" ht="32.25" customHeight="1" x14ac:dyDescent="0.2">
      <c r="A603" s="193"/>
      <c r="B603" s="216" t="s">
        <v>312</v>
      </c>
      <c r="C603" s="215">
        <v>960</v>
      </c>
      <c r="D603" s="199">
        <v>7</v>
      </c>
      <c r="E603" s="199">
        <v>9</v>
      </c>
      <c r="F603" s="198" t="s">
        <v>310</v>
      </c>
      <c r="G603" s="197">
        <v>0</v>
      </c>
      <c r="H603" s="242">
        <v>100</v>
      </c>
      <c r="I603" s="242">
        <v>36.03</v>
      </c>
      <c r="J603" s="246">
        <v>0.36031999999999997</v>
      </c>
      <c r="K603" s="193"/>
    </row>
    <row r="604" spans="1:11" ht="21.75" customHeight="1" x14ac:dyDescent="0.2">
      <c r="A604" s="193"/>
      <c r="B604" s="216" t="s">
        <v>27</v>
      </c>
      <c r="C604" s="215">
        <v>960</v>
      </c>
      <c r="D604" s="199">
        <v>7</v>
      </c>
      <c r="E604" s="199">
        <v>9</v>
      </c>
      <c r="F604" s="198" t="s">
        <v>310</v>
      </c>
      <c r="G604" s="197" t="s">
        <v>26</v>
      </c>
      <c r="H604" s="242">
        <v>93</v>
      </c>
      <c r="I604" s="242">
        <v>36.03</v>
      </c>
      <c r="J604" s="246">
        <v>0.38744000000000001</v>
      </c>
      <c r="K604" s="193"/>
    </row>
    <row r="605" spans="1:11" ht="21.75" customHeight="1" x14ac:dyDescent="0.2">
      <c r="A605" s="193"/>
      <c r="B605" s="216" t="s">
        <v>25</v>
      </c>
      <c r="C605" s="215">
        <v>960</v>
      </c>
      <c r="D605" s="199">
        <v>7</v>
      </c>
      <c r="E605" s="199">
        <v>9</v>
      </c>
      <c r="F605" s="198" t="s">
        <v>310</v>
      </c>
      <c r="G605" s="197" t="s">
        <v>24</v>
      </c>
      <c r="H605" s="242">
        <v>93</v>
      </c>
      <c r="I605" s="242">
        <v>36.03</v>
      </c>
      <c r="J605" s="246">
        <v>0.38744000000000001</v>
      </c>
      <c r="K605" s="193"/>
    </row>
    <row r="606" spans="1:11" ht="12" customHeight="1" x14ac:dyDescent="0.2">
      <c r="A606" s="193"/>
      <c r="B606" s="216" t="s">
        <v>23</v>
      </c>
      <c r="C606" s="215">
        <v>960</v>
      </c>
      <c r="D606" s="199">
        <v>7</v>
      </c>
      <c r="E606" s="199">
        <v>9</v>
      </c>
      <c r="F606" s="198" t="s">
        <v>310</v>
      </c>
      <c r="G606" s="197" t="s">
        <v>22</v>
      </c>
      <c r="H606" s="242">
        <v>93</v>
      </c>
      <c r="I606" s="242">
        <v>36.03</v>
      </c>
      <c r="J606" s="246">
        <v>0.38744000000000001</v>
      </c>
      <c r="K606" s="193"/>
    </row>
    <row r="607" spans="1:11" ht="12" customHeight="1" x14ac:dyDescent="0.2">
      <c r="A607" s="193"/>
      <c r="B607" s="216" t="s">
        <v>185</v>
      </c>
      <c r="C607" s="215">
        <v>960</v>
      </c>
      <c r="D607" s="199">
        <v>7</v>
      </c>
      <c r="E607" s="199">
        <v>9</v>
      </c>
      <c r="F607" s="198" t="s">
        <v>310</v>
      </c>
      <c r="G607" s="197" t="s">
        <v>184</v>
      </c>
      <c r="H607" s="242">
        <v>7</v>
      </c>
      <c r="I607" s="242">
        <v>0</v>
      </c>
      <c r="J607" s="246">
        <v>0</v>
      </c>
      <c r="K607" s="193"/>
    </row>
    <row r="608" spans="1:11" ht="21.75" customHeight="1" x14ac:dyDescent="0.2">
      <c r="A608" s="193"/>
      <c r="B608" s="216" t="s">
        <v>286</v>
      </c>
      <c r="C608" s="215">
        <v>960</v>
      </c>
      <c r="D608" s="199">
        <v>7</v>
      </c>
      <c r="E608" s="199">
        <v>9</v>
      </c>
      <c r="F608" s="198" t="s">
        <v>310</v>
      </c>
      <c r="G608" s="197" t="s">
        <v>285</v>
      </c>
      <c r="H608" s="242">
        <v>7</v>
      </c>
      <c r="I608" s="242">
        <v>0</v>
      </c>
      <c r="J608" s="246">
        <v>0</v>
      </c>
      <c r="K608" s="193"/>
    </row>
    <row r="609" spans="1:11" ht="21.75" customHeight="1" x14ac:dyDescent="0.2">
      <c r="A609" s="193"/>
      <c r="B609" s="216" t="s">
        <v>311</v>
      </c>
      <c r="C609" s="215">
        <v>960</v>
      </c>
      <c r="D609" s="199">
        <v>7</v>
      </c>
      <c r="E609" s="199">
        <v>9</v>
      </c>
      <c r="F609" s="198" t="s">
        <v>310</v>
      </c>
      <c r="G609" s="197" t="s">
        <v>309</v>
      </c>
      <c r="H609" s="242">
        <v>7</v>
      </c>
      <c r="I609" s="242">
        <v>0</v>
      </c>
      <c r="J609" s="246">
        <v>0</v>
      </c>
      <c r="K609" s="193"/>
    </row>
    <row r="610" spans="1:11" ht="12" customHeight="1" x14ac:dyDescent="0.2">
      <c r="A610" s="193"/>
      <c r="B610" s="216" t="s">
        <v>116</v>
      </c>
      <c r="C610" s="215">
        <v>960</v>
      </c>
      <c r="D610" s="199">
        <v>8</v>
      </c>
      <c r="E610" s="199">
        <v>0</v>
      </c>
      <c r="F610" s="198">
        <v>0</v>
      </c>
      <c r="G610" s="197">
        <v>0</v>
      </c>
      <c r="H610" s="242">
        <v>849.68100000000004</v>
      </c>
      <c r="I610" s="242">
        <v>633.79</v>
      </c>
      <c r="J610" s="246">
        <v>0.74592000000000003</v>
      </c>
      <c r="K610" s="193"/>
    </row>
    <row r="611" spans="1:11" ht="12" customHeight="1" x14ac:dyDescent="0.2">
      <c r="A611" s="193"/>
      <c r="B611" s="216" t="s">
        <v>115</v>
      </c>
      <c r="C611" s="215">
        <v>960</v>
      </c>
      <c r="D611" s="199">
        <v>8</v>
      </c>
      <c r="E611" s="199">
        <v>1</v>
      </c>
      <c r="F611" s="198">
        <v>0</v>
      </c>
      <c r="G611" s="197">
        <v>0</v>
      </c>
      <c r="H611" s="242">
        <v>849.68100000000004</v>
      </c>
      <c r="I611" s="242">
        <v>633.79</v>
      </c>
      <c r="J611" s="246">
        <v>0.74592000000000003</v>
      </c>
      <c r="K611" s="193"/>
    </row>
    <row r="612" spans="1:11" ht="42.75" customHeight="1" x14ac:dyDescent="0.2">
      <c r="A612" s="193"/>
      <c r="B612" s="216" t="s">
        <v>308</v>
      </c>
      <c r="C612" s="215">
        <v>960</v>
      </c>
      <c r="D612" s="199">
        <v>8</v>
      </c>
      <c r="E612" s="199">
        <v>1</v>
      </c>
      <c r="F612" s="198" t="s">
        <v>307</v>
      </c>
      <c r="G612" s="197">
        <v>0</v>
      </c>
      <c r="H612" s="242">
        <v>849.68100000000004</v>
      </c>
      <c r="I612" s="242">
        <v>633.79</v>
      </c>
      <c r="J612" s="246">
        <v>0.74592000000000003</v>
      </c>
      <c r="K612" s="193"/>
    </row>
    <row r="613" spans="1:11" ht="42.75" customHeight="1" x14ac:dyDescent="0.2">
      <c r="A613" s="193"/>
      <c r="B613" s="216" t="s">
        <v>306</v>
      </c>
      <c r="C613" s="215">
        <v>960</v>
      </c>
      <c r="D613" s="199">
        <v>8</v>
      </c>
      <c r="E613" s="199">
        <v>1</v>
      </c>
      <c r="F613" s="198" t="s">
        <v>305</v>
      </c>
      <c r="G613" s="197">
        <v>0</v>
      </c>
      <c r="H613" s="242">
        <v>849.68100000000004</v>
      </c>
      <c r="I613" s="242">
        <v>633.79</v>
      </c>
      <c r="J613" s="246">
        <v>0.74592000000000003</v>
      </c>
      <c r="K613" s="193"/>
    </row>
    <row r="614" spans="1:11" ht="21.75" customHeight="1" x14ac:dyDescent="0.2">
      <c r="A614" s="193"/>
      <c r="B614" s="216" t="s">
        <v>27</v>
      </c>
      <c r="C614" s="215">
        <v>960</v>
      </c>
      <c r="D614" s="199">
        <v>8</v>
      </c>
      <c r="E614" s="199">
        <v>1</v>
      </c>
      <c r="F614" s="198" t="s">
        <v>305</v>
      </c>
      <c r="G614" s="197" t="s">
        <v>26</v>
      </c>
      <c r="H614" s="242">
        <v>849.68100000000004</v>
      </c>
      <c r="I614" s="242">
        <v>633.79</v>
      </c>
      <c r="J614" s="246">
        <v>0.74592000000000003</v>
      </c>
      <c r="K614" s="193"/>
    </row>
    <row r="615" spans="1:11" ht="21.75" customHeight="1" x14ac:dyDescent="0.2">
      <c r="A615" s="193"/>
      <c r="B615" s="216" t="s">
        <v>25</v>
      </c>
      <c r="C615" s="215">
        <v>960</v>
      </c>
      <c r="D615" s="199">
        <v>8</v>
      </c>
      <c r="E615" s="199">
        <v>1</v>
      </c>
      <c r="F615" s="198" t="s">
        <v>305</v>
      </c>
      <c r="G615" s="197" t="s">
        <v>24</v>
      </c>
      <c r="H615" s="242">
        <v>849.68100000000004</v>
      </c>
      <c r="I615" s="242">
        <v>633.79</v>
      </c>
      <c r="J615" s="246">
        <v>0.74592000000000003</v>
      </c>
      <c r="K615" s="193"/>
    </row>
    <row r="616" spans="1:11" ht="12" customHeight="1" x14ac:dyDescent="0.2">
      <c r="A616" s="193"/>
      <c r="B616" s="216" t="s">
        <v>23</v>
      </c>
      <c r="C616" s="215">
        <v>960</v>
      </c>
      <c r="D616" s="199">
        <v>8</v>
      </c>
      <c r="E616" s="199">
        <v>1</v>
      </c>
      <c r="F616" s="198" t="s">
        <v>305</v>
      </c>
      <c r="G616" s="197" t="s">
        <v>22</v>
      </c>
      <c r="H616" s="242">
        <v>849.68100000000004</v>
      </c>
      <c r="I616" s="242">
        <v>633.79</v>
      </c>
      <c r="J616" s="246">
        <v>0.74592000000000003</v>
      </c>
      <c r="K616" s="193"/>
    </row>
    <row r="617" spans="1:11" ht="12" customHeight="1" x14ac:dyDescent="0.2">
      <c r="A617" s="193"/>
      <c r="B617" s="216" t="s">
        <v>304</v>
      </c>
      <c r="C617" s="215">
        <v>960</v>
      </c>
      <c r="D617" s="199">
        <v>9</v>
      </c>
      <c r="E617" s="199">
        <v>0</v>
      </c>
      <c r="F617" s="198">
        <v>0</v>
      </c>
      <c r="G617" s="197">
        <v>0</v>
      </c>
      <c r="H617" s="242">
        <v>300.43</v>
      </c>
      <c r="I617" s="242">
        <v>30</v>
      </c>
      <c r="J617" s="246">
        <v>9.9860000000000004E-2</v>
      </c>
      <c r="K617" s="193"/>
    </row>
    <row r="618" spans="1:11" ht="12" customHeight="1" x14ac:dyDescent="0.2">
      <c r="A618" s="193"/>
      <c r="B618" s="216" t="s">
        <v>303</v>
      </c>
      <c r="C618" s="215">
        <v>960</v>
      </c>
      <c r="D618" s="199">
        <v>9</v>
      </c>
      <c r="E618" s="199">
        <v>9</v>
      </c>
      <c r="F618" s="198">
        <v>0</v>
      </c>
      <c r="G618" s="197">
        <v>0</v>
      </c>
      <c r="H618" s="242">
        <v>300.43</v>
      </c>
      <c r="I618" s="242">
        <v>30</v>
      </c>
      <c r="J618" s="246">
        <v>9.9860000000000004E-2</v>
      </c>
      <c r="K618" s="193"/>
    </row>
    <row r="619" spans="1:11" ht="32.25" customHeight="1" x14ac:dyDescent="0.2">
      <c r="A619" s="193"/>
      <c r="B619" s="216" t="s">
        <v>302</v>
      </c>
      <c r="C619" s="215">
        <v>960</v>
      </c>
      <c r="D619" s="199">
        <v>9</v>
      </c>
      <c r="E619" s="199">
        <v>9</v>
      </c>
      <c r="F619" s="198" t="s">
        <v>301</v>
      </c>
      <c r="G619" s="197">
        <v>0</v>
      </c>
      <c r="H619" s="242">
        <v>40</v>
      </c>
      <c r="I619" s="242">
        <v>0</v>
      </c>
      <c r="J619" s="246">
        <v>0</v>
      </c>
      <c r="K619" s="193"/>
    </row>
    <row r="620" spans="1:11" ht="32.25" customHeight="1" x14ac:dyDescent="0.2">
      <c r="A620" s="193"/>
      <c r="B620" s="216" t="s">
        <v>300</v>
      </c>
      <c r="C620" s="215">
        <v>960</v>
      </c>
      <c r="D620" s="199">
        <v>9</v>
      </c>
      <c r="E620" s="199">
        <v>9</v>
      </c>
      <c r="F620" s="198" t="s">
        <v>299</v>
      </c>
      <c r="G620" s="197">
        <v>0</v>
      </c>
      <c r="H620" s="242">
        <v>40</v>
      </c>
      <c r="I620" s="242">
        <v>0</v>
      </c>
      <c r="J620" s="246">
        <v>0</v>
      </c>
      <c r="K620" s="193"/>
    </row>
    <row r="621" spans="1:11" ht="21.75" customHeight="1" x14ac:dyDescent="0.2">
      <c r="A621" s="193"/>
      <c r="B621" s="216" t="s">
        <v>27</v>
      </c>
      <c r="C621" s="215">
        <v>960</v>
      </c>
      <c r="D621" s="199">
        <v>9</v>
      </c>
      <c r="E621" s="199">
        <v>9</v>
      </c>
      <c r="F621" s="198" t="s">
        <v>299</v>
      </c>
      <c r="G621" s="197" t="s">
        <v>26</v>
      </c>
      <c r="H621" s="242">
        <v>40</v>
      </c>
      <c r="I621" s="242">
        <v>0</v>
      </c>
      <c r="J621" s="246">
        <v>0</v>
      </c>
      <c r="K621" s="193"/>
    </row>
    <row r="622" spans="1:11" ht="21.75" customHeight="1" x14ac:dyDescent="0.2">
      <c r="A622" s="193"/>
      <c r="B622" s="216" t="s">
        <v>25</v>
      </c>
      <c r="C622" s="215">
        <v>960</v>
      </c>
      <c r="D622" s="199">
        <v>9</v>
      </c>
      <c r="E622" s="199">
        <v>9</v>
      </c>
      <c r="F622" s="198" t="s">
        <v>299</v>
      </c>
      <c r="G622" s="197" t="s">
        <v>24</v>
      </c>
      <c r="H622" s="242">
        <v>40</v>
      </c>
      <c r="I622" s="242">
        <v>0</v>
      </c>
      <c r="J622" s="246">
        <v>0</v>
      </c>
      <c r="K622" s="193"/>
    </row>
    <row r="623" spans="1:11" ht="12" customHeight="1" x14ac:dyDescent="0.2">
      <c r="A623" s="193"/>
      <c r="B623" s="216" t="s">
        <v>23</v>
      </c>
      <c r="C623" s="215">
        <v>960</v>
      </c>
      <c r="D623" s="199">
        <v>9</v>
      </c>
      <c r="E623" s="199">
        <v>9</v>
      </c>
      <c r="F623" s="198" t="s">
        <v>299</v>
      </c>
      <c r="G623" s="197" t="s">
        <v>22</v>
      </c>
      <c r="H623" s="242">
        <v>40</v>
      </c>
      <c r="I623" s="242">
        <v>0</v>
      </c>
      <c r="J623" s="246">
        <v>0</v>
      </c>
      <c r="K623" s="193"/>
    </row>
    <row r="624" spans="1:11" ht="32.25" customHeight="1" x14ac:dyDescent="0.2">
      <c r="A624" s="193"/>
      <c r="B624" s="216" t="s">
        <v>298</v>
      </c>
      <c r="C624" s="215">
        <v>960</v>
      </c>
      <c r="D624" s="199">
        <v>9</v>
      </c>
      <c r="E624" s="199">
        <v>9</v>
      </c>
      <c r="F624" s="198" t="s">
        <v>297</v>
      </c>
      <c r="G624" s="197">
        <v>0</v>
      </c>
      <c r="H624" s="242">
        <v>10</v>
      </c>
      <c r="I624" s="242">
        <v>0</v>
      </c>
      <c r="J624" s="246">
        <v>0</v>
      </c>
      <c r="K624" s="193"/>
    </row>
    <row r="625" spans="1:11" ht="42.75" customHeight="1" x14ac:dyDescent="0.2">
      <c r="A625" s="193"/>
      <c r="B625" s="216" t="s">
        <v>296</v>
      </c>
      <c r="C625" s="215">
        <v>960</v>
      </c>
      <c r="D625" s="199">
        <v>9</v>
      </c>
      <c r="E625" s="199">
        <v>9</v>
      </c>
      <c r="F625" s="198" t="s">
        <v>295</v>
      </c>
      <c r="G625" s="197">
        <v>0</v>
      </c>
      <c r="H625" s="242">
        <v>10</v>
      </c>
      <c r="I625" s="242">
        <v>0</v>
      </c>
      <c r="J625" s="246">
        <v>0</v>
      </c>
      <c r="K625" s="193"/>
    </row>
    <row r="626" spans="1:11" ht="21.75" customHeight="1" x14ac:dyDescent="0.2">
      <c r="A626" s="193"/>
      <c r="B626" s="216" t="s">
        <v>27</v>
      </c>
      <c r="C626" s="215">
        <v>960</v>
      </c>
      <c r="D626" s="199">
        <v>9</v>
      </c>
      <c r="E626" s="199">
        <v>9</v>
      </c>
      <c r="F626" s="198" t="s">
        <v>295</v>
      </c>
      <c r="G626" s="197" t="s">
        <v>26</v>
      </c>
      <c r="H626" s="242">
        <v>10</v>
      </c>
      <c r="I626" s="242">
        <v>0</v>
      </c>
      <c r="J626" s="246">
        <v>0</v>
      </c>
      <c r="K626" s="193"/>
    </row>
    <row r="627" spans="1:11" ht="21.75" customHeight="1" x14ac:dyDescent="0.2">
      <c r="A627" s="193"/>
      <c r="B627" s="216" t="s">
        <v>25</v>
      </c>
      <c r="C627" s="215">
        <v>960</v>
      </c>
      <c r="D627" s="199">
        <v>9</v>
      </c>
      <c r="E627" s="199">
        <v>9</v>
      </c>
      <c r="F627" s="198" t="s">
        <v>295</v>
      </c>
      <c r="G627" s="197" t="s">
        <v>24</v>
      </c>
      <c r="H627" s="242">
        <v>10</v>
      </c>
      <c r="I627" s="242">
        <v>0</v>
      </c>
      <c r="J627" s="246">
        <v>0</v>
      </c>
      <c r="K627" s="193"/>
    </row>
    <row r="628" spans="1:11" ht="12" customHeight="1" x14ac:dyDescent="0.2">
      <c r="A628" s="193"/>
      <c r="B628" s="216" t="s">
        <v>23</v>
      </c>
      <c r="C628" s="215">
        <v>960</v>
      </c>
      <c r="D628" s="199">
        <v>9</v>
      </c>
      <c r="E628" s="199">
        <v>9</v>
      </c>
      <c r="F628" s="198" t="s">
        <v>295</v>
      </c>
      <c r="G628" s="197" t="s">
        <v>22</v>
      </c>
      <c r="H628" s="242">
        <v>10</v>
      </c>
      <c r="I628" s="242">
        <v>0</v>
      </c>
      <c r="J628" s="246">
        <v>0</v>
      </c>
      <c r="K628" s="193"/>
    </row>
    <row r="629" spans="1:11" ht="32.25" customHeight="1" x14ac:dyDescent="0.2">
      <c r="A629" s="193"/>
      <c r="B629" s="216" t="s">
        <v>294</v>
      </c>
      <c r="C629" s="215">
        <v>960</v>
      </c>
      <c r="D629" s="199">
        <v>9</v>
      </c>
      <c r="E629" s="199">
        <v>9</v>
      </c>
      <c r="F629" s="198" t="s">
        <v>293</v>
      </c>
      <c r="G629" s="197">
        <v>0</v>
      </c>
      <c r="H629" s="242">
        <v>250.43</v>
      </c>
      <c r="I629" s="242">
        <v>30</v>
      </c>
      <c r="J629" s="246">
        <v>0.11978999999999999</v>
      </c>
      <c r="K629" s="193"/>
    </row>
    <row r="630" spans="1:11" ht="42.75" customHeight="1" x14ac:dyDescent="0.2">
      <c r="A630" s="193"/>
      <c r="B630" s="216" t="s">
        <v>292</v>
      </c>
      <c r="C630" s="215">
        <v>960</v>
      </c>
      <c r="D630" s="199">
        <v>9</v>
      </c>
      <c r="E630" s="199">
        <v>9</v>
      </c>
      <c r="F630" s="198" t="s">
        <v>291</v>
      </c>
      <c r="G630" s="197">
        <v>0</v>
      </c>
      <c r="H630" s="242">
        <v>250.43</v>
      </c>
      <c r="I630" s="242">
        <v>30</v>
      </c>
      <c r="J630" s="246">
        <v>0.11978999999999999</v>
      </c>
      <c r="K630" s="193"/>
    </row>
    <row r="631" spans="1:11" ht="21.75" customHeight="1" x14ac:dyDescent="0.2">
      <c r="A631" s="193"/>
      <c r="B631" s="216" t="s">
        <v>27</v>
      </c>
      <c r="C631" s="215">
        <v>960</v>
      </c>
      <c r="D631" s="199">
        <v>9</v>
      </c>
      <c r="E631" s="199">
        <v>9</v>
      </c>
      <c r="F631" s="198" t="s">
        <v>291</v>
      </c>
      <c r="G631" s="197" t="s">
        <v>26</v>
      </c>
      <c r="H631" s="242">
        <v>250.43</v>
      </c>
      <c r="I631" s="242">
        <v>30</v>
      </c>
      <c r="J631" s="246">
        <v>0.11978999999999999</v>
      </c>
      <c r="K631" s="193"/>
    </row>
    <row r="632" spans="1:11" ht="21.75" customHeight="1" x14ac:dyDescent="0.2">
      <c r="A632" s="193"/>
      <c r="B632" s="216" t="s">
        <v>25</v>
      </c>
      <c r="C632" s="215">
        <v>960</v>
      </c>
      <c r="D632" s="199">
        <v>9</v>
      </c>
      <c r="E632" s="199">
        <v>9</v>
      </c>
      <c r="F632" s="198" t="s">
        <v>291</v>
      </c>
      <c r="G632" s="197" t="s">
        <v>24</v>
      </c>
      <c r="H632" s="242">
        <v>250.43</v>
      </c>
      <c r="I632" s="242">
        <v>30</v>
      </c>
      <c r="J632" s="246">
        <v>0.11978999999999999</v>
      </c>
      <c r="K632" s="193"/>
    </row>
    <row r="633" spans="1:11" ht="12" customHeight="1" x14ac:dyDescent="0.2">
      <c r="A633" s="193"/>
      <c r="B633" s="216" t="s">
        <v>23</v>
      </c>
      <c r="C633" s="215">
        <v>960</v>
      </c>
      <c r="D633" s="199">
        <v>9</v>
      </c>
      <c r="E633" s="199">
        <v>9</v>
      </c>
      <c r="F633" s="198" t="s">
        <v>291</v>
      </c>
      <c r="G633" s="197" t="s">
        <v>22</v>
      </c>
      <c r="H633" s="242">
        <v>250.43</v>
      </c>
      <c r="I633" s="242">
        <v>30</v>
      </c>
      <c r="J633" s="246">
        <v>0.11978999999999999</v>
      </c>
      <c r="K633" s="193"/>
    </row>
    <row r="634" spans="1:11" ht="12" customHeight="1" x14ac:dyDescent="0.2">
      <c r="A634" s="193"/>
      <c r="B634" s="216" t="s">
        <v>47</v>
      </c>
      <c r="C634" s="215">
        <v>960</v>
      </c>
      <c r="D634" s="199">
        <v>10</v>
      </c>
      <c r="E634" s="199">
        <v>0</v>
      </c>
      <c r="F634" s="198">
        <v>0</v>
      </c>
      <c r="G634" s="197">
        <v>0</v>
      </c>
      <c r="H634" s="242">
        <v>7575.24</v>
      </c>
      <c r="I634" s="242">
        <v>0</v>
      </c>
      <c r="J634" s="246">
        <v>0</v>
      </c>
      <c r="K634" s="193"/>
    </row>
    <row r="635" spans="1:11" ht="12" customHeight="1" x14ac:dyDescent="0.2">
      <c r="A635" s="193"/>
      <c r="B635" s="216" t="s">
        <v>191</v>
      </c>
      <c r="C635" s="215">
        <v>960</v>
      </c>
      <c r="D635" s="199">
        <v>10</v>
      </c>
      <c r="E635" s="199">
        <v>4</v>
      </c>
      <c r="F635" s="198">
        <v>0</v>
      </c>
      <c r="G635" s="197">
        <v>0</v>
      </c>
      <c r="H635" s="242">
        <v>7575.24</v>
      </c>
      <c r="I635" s="242">
        <v>0</v>
      </c>
      <c r="J635" s="246">
        <v>0</v>
      </c>
      <c r="K635" s="193"/>
    </row>
    <row r="636" spans="1:11" ht="32.25" customHeight="1" x14ac:dyDescent="0.2">
      <c r="A636" s="193"/>
      <c r="B636" s="216" t="s">
        <v>289</v>
      </c>
      <c r="C636" s="215">
        <v>960</v>
      </c>
      <c r="D636" s="199">
        <v>10</v>
      </c>
      <c r="E636" s="199">
        <v>4</v>
      </c>
      <c r="F636" s="198" t="s">
        <v>288</v>
      </c>
      <c r="G636" s="197">
        <v>0</v>
      </c>
      <c r="H636" s="242">
        <v>7575.24</v>
      </c>
      <c r="I636" s="242">
        <v>0</v>
      </c>
      <c r="J636" s="246">
        <v>0</v>
      </c>
      <c r="K636" s="193"/>
    </row>
    <row r="637" spans="1:11" ht="21.75" customHeight="1" x14ac:dyDescent="0.2">
      <c r="A637" s="193"/>
      <c r="B637" s="216" t="s">
        <v>287</v>
      </c>
      <c r="C637" s="215">
        <v>960</v>
      </c>
      <c r="D637" s="199">
        <v>10</v>
      </c>
      <c r="E637" s="199">
        <v>4</v>
      </c>
      <c r="F637" s="198" t="s">
        <v>283</v>
      </c>
      <c r="G637" s="197">
        <v>0</v>
      </c>
      <c r="H637" s="242">
        <v>7575.24</v>
      </c>
      <c r="I637" s="242">
        <v>0</v>
      </c>
      <c r="J637" s="246">
        <v>0</v>
      </c>
      <c r="K637" s="193"/>
    </row>
    <row r="638" spans="1:11" ht="12" customHeight="1" x14ac:dyDescent="0.2">
      <c r="A638" s="193"/>
      <c r="B638" s="216" t="s">
        <v>185</v>
      </c>
      <c r="C638" s="215">
        <v>960</v>
      </c>
      <c r="D638" s="199">
        <v>10</v>
      </c>
      <c r="E638" s="199">
        <v>4</v>
      </c>
      <c r="F638" s="198" t="s">
        <v>283</v>
      </c>
      <c r="G638" s="197" t="s">
        <v>184</v>
      </c>
      <c r="H638" s="242">
        <v>7575.24</v>
      </c>
      <c r="I638" s="242">
        <v>0</v>
      </c>
      <c r="J638" s="246">
        <v>0</v>
      </c>
      <c r="K638" s="193"/>
    </row>
    <row r="639" spans="1:11" ht="21.75" customHeight="1" x14ac:dyDescent="0.2">
      <c r="A639" s="193"/>
      <c r="B639" s="216" t="s">
        <v>286</v>
      </c>
      <c r="C639" s="215">
        <v>960</v>
      </c>
      <c r="D639" s="199">
        <v>10</v>
      </c>
      <c r="E639" s="199">
        <v>4</v>
      </c>
      <c r="F639" s="198" t="s">
        <v>283</v>
      </c>
      <c r="G639" s="197" t="s">
        <v>285</v>
      </c>
      <c r="H639" s="242">
        <v>7575.24</v>
      </c>
      <c r="I639" s="242">
        <v>0</v>
      </c>
      <c r="J639" s="246">
        <v>0</v>
      </c>
      <c r="K639" s="193"/>
    </row>
    <row r="640" spans="1:11" ht="12" customHeight="1" x14ac:dyDescent="0.2">
      <c r="A640" s="193"/>
      <c r="B640" s="216" t="s">
        <v>284</v>
      </c>
      <c r="C640" s="215">
        <v>960</v>
      </c>
      <c r="D640" s="199">
        <v>10</v>
      </c>
      <c r="E640" s="199">
        <v>4</v>
      </c>
      <c r="F640" s="198" t="s">
        <v>283</v>
      </c>
      <c r="G640" s="197" t="s">
        <v>282</v>
      </c>
      <c r="H640" s="242">
        <v>7575.24</v>
      </c>
      <c r="I640" s="242">
        <v>0</v>
      </c>
      <c r="J640" s="246">
        <v>0</v>
      </c>
      <c r="K640" s="193"/>
    </row>
    <row r="641" spans="1:11" ht="12" customHeight="1" x14ac:dyDescent="0.2">
      <c r="A641" s="193"/>
      <c r="B641" s="216" t="s">
        <v>281</v>
      </c>
      <c r="C641" s="215">
        <v>960</v>
      </c>
      <c r="D641" s="199">
        <v>11</v>
      </c>
      <c r="E641" s="199">
        <v>0</v>
      </c>
      <c r="F641" s="198">
        <v>0</v>
      </c>
      <c r="G641" s="197">
        <v>0</v>
      </c>
      <c r="H641" s="242">
        <v>9586.9500000000007</v>
      </c>
      <c r="I641" s="242">
        <v>6158.3</v>
      </c>
      <c r="J641" s="246">
        <v>0.64236000000000004</v>
      </c>
      <c r="K641" s="193"/>
    </row>
    <row r="642" spans="1:11" ht="12" customHeight="1" x14ac:dyDescent="0.2">
      <c r="A642" s="193"/>
      <c r="B642" s="216" t="s">
        <v>280</v>
      </c>
      <c r="C642" s="215">
        <v>960</v>
      </c>
      <c r="D642" s="199">
        <v>11</v>
      </c>
      <c r="E642" s="199">
        <v>1</v>
      </c>
      <c r="F642" s="198">
        <v>0</v>
      </c>
      <c r="G642" s="197">
        <v>0</v>
      </c>
      <c r="H642" s="242">
        <v>9586.9500000000007</v>
      </c>
      <c r="I642" s="242">
        <v>6158.3</v>
      </c>
      <c r="J642" s="246">
        <v>0.64236000000000004</v>
      </c>
      <c r="K642" s="193"/>
    </row>
    <row r="643" spans="1:11" ht="32.25" customHeight="1" x14ac:dyDescent="0.2">
      <c r="A643" s="193"/>
      <c r="B643" s="216" t="s">
        <v>278</v>
      </c>
      <c r="C643" s="215">
        <v>960</v>
      </c>
      <c r="D643" s="199">
        <v>11</v>
      </c>
      <c r="E643" s="199">
        <v>1</v>
      </c>
      <c r="F643" s="198" t="s">
        <v>277</v>
      </c>
      <c r="G643" s="197">
        <v>0</v>
      </c>
      <c r="H643" s="242">
        <v>6159.98</v>
      </c>
      <c r="I643" s="242">
        <v>3642.41</v>
      </c>
      <c r="J643" s="246">
        <v>0.59130000000000005</v>
      </c>
      <c r="K643" s="193"/>
    </row>
    <row r="644" spans="1:11" ht="42.75" customHeight="1" x14ac:dyDescent="0.2">
      <c r="A644" s="193"/>
      <c r="B644" s="216" t="s">
        <v>274</v>
      </c>
      <c r="C644" s="215">
        <v>960</v>
      </c>
      <c r="D644" s="199">
        <v>11</v>
      </c>
      <c r="E644" s="199">
        <v>1</v>
      </c>
      <c r="F644" s="198" t="s">
        <v>276</v>
      </c>
      <c r="G644" s="197">
        <v>0</v>
      </c>
      <c r="H644" s="242">
        <v>6159.98</v>
      </c>
      <c r="I644" s="242">
        <v>3642.41</v>
      </c>
      <c r="J644" s="246">
        <v>0.59130000000000005</v>
      </c>
      <c r="K644" s="193"/>
    </row>
    <row r="645" spans="1:11" ht="21.75" customHeight="1" x14ac:dyDescent="0.2">
      <c r="A645" s="193"/>
      <c r="B645" s="216" t="s">
        <v>60</v>
      </c>
      <c r="C645" s="215">
        <v>960</v>
      </c>
      <c r="D645" s="199">
        <v>11</v>
      </c>
      <c r="E645" s="199">
        <v>1</v>
      </c>
      <c r="F645" s="198" t="s">
        <v>6</v>
      </c>
      <c r="G645" s="197">
        <v>0</v>
      </c>
      <c r="H645" s="242">
        <v>5350.5</v>
      </c>
      <c r="I645" s="242">
        <v>3500.19</v>
      </c>
      <c r="J645" s="246">
        <v>0.65417999999999998</v>
      </c>
      <c r="K645" s="193"/>
    </row>
    <row r="646" spans="1:11" ht="21.75" customHeight="1" x14ac:dyDescent="0.2">
      <c r="A646" s="193"/>
      <c r="B646" s="216" t="s">
        <v>78</v>
      </c>
      <c r="C646" s="215">
        <v>960</v>
      </c>
      <c r="D646" s="199">
        <v>11</v>
      </c>
      <c r="E646" s="199">
        <v>1</v>
      </c>
      <c r="F646" s="198" t="s">
        <v>6</v>
      </c>
      <c r="G646" s="197" t="s">
        <v>77</v>
      </c>
      <c r="H646" s="242">
        <v>5350.5</v>
      </c>
      <c r="I646" s="242">
        <v>3500.19</v>
      </c>
      <c r="J646" s="246">
        <v>0.65417999999999998</v>
      </c>
      <c r="K646" s="193"/>
    </row>
    <row r="647" spans="1:11" ht="12" customHeight="1" x14ac:dyDescent="0.2">
      <c r="A647" s="193"/>
      <c r="B647" s="216" t="s">
        <v>209</v>
      </c>
      <c r="C647" s="215">
        <v>960</v>
      </c>
      <c r="D647" s="199">
        <v>11</v>
      </c>
      <c r="E647" s="199">
        <v>1</v>
      </c>
      <c r="F647" s="198" t="s">
        <v>6</v>
      </c>
      <c r="G647" s="197" t="s">
        <v>208</v>
      </c>
      <c r="H647" s="242">
        <v>5350.5</v>
      </c>
      <c r="I647" s="242">
        <v>3500.19</v>
      </c>
      <c r="J647" s="246">
        <v>0.65417999999999998</v>
      </c>
      <c r="K647" s="193"/>
    </row>
    <row r="648" spans="1:11" ht="42.75" customHeight="1" x14ac:dyDescent="0.2">
      <c r="A648" s="193"/>
      <c r="B648" s="216" t="s">
        <v>207</v>
      </c>
      <c r="C648" s="215">
        <v>960</v>
      </c>
      <c r="D648" s="199">
        <v>11</v>
      </c>
      <c r="E648" s="199">
        <v>1</v>
      </c>
      <c r="F648" s="198" t="s">
        <v>6</v>
      </c>
      <c r="G648" s="197" t="s">
        <v>4</v>
      </c>
      <c r="H648" s="242">
        <v>5350.5</v>
      </c>
      <c r="I648" s="242">
        <v>3500.19</v>
      </c>
      <c r="J648" s="246">
        <v>0.65417999999999998</v>
      </c>
      <c r="K648" s="193"/>
    </row>
    <row r="649" spans="1:11" ht="21.75" customHeight="1" x14ac:dyDescent="0.2">
      <c r="A649" s="193"/>
      <c r="B649" s="216" t="s">
        <v>111</v>
      </c>
      <c r="C649" s="215">
        <v>960</v>
      </c>
      <c r="D649" s="199">
        <v>11</v>
      </c>
      <c r="E649" s="199">
        <v>1</v>
      </c>
      <c r="F649" s="198" t="s">
        <v>279</v>
      </c>
      <c r="G649" s="197">
        <v>0</v>
      </c>
      <c r="H649" s="242">
        <v>809.48</v>
      </c>
      <c r="I649" s="242">
        <v>142.22</v>
      </c>
      <c r="J649" s="246">
        <v>0.17569000000000001</v>
      </c>
      <c r="K649" s="193"/>
    </row>
    <row r="650" spans="1:11" ht="21.75" customHeight="1" x14ac:dyDescent="0.2">
      <c r="A650" s="193"/>
      <c r="B650" s="216" t="s">
        <v>78</v>
      </c>
      <c r="C650" s="215">
        <v>960</v>
      </c>
      <c r="D650" s="199">
        <v>11</v>
      </c>
      <c r="E650" s="199">
        <v>1</v>
      </c>
      <c r="F650" s="198" t="s">
        <v>279</v>
      </c>
      <c r="G650" s="197" t="s">
        <v>77</v>
      </c>
      <c r="H650" s="242">
        <v>809.48</v>
      </c>
      <c r="I650" s="242">
        <v>142.22</v>
      </c>
      <c r="J650" s="246">
        <v>0.17569000000000001</v>
      </c>
      <c r="K650" s="193"/>
    </row>
    <row r="651" spans="1:11" ht="12" customHeight="1" x14ac:dyDescent="0.2">
      <c r="A651" s="193"/>
      <c r="B651" s="216" t="s">
        <v>209</v>
      </c>
      <c r="C651" s="215">
        <v>960</v>
      </c>
      <c r="D651" s="199">
        <v>11</v>
      </c>
      <c r="E651" s="199">
        <v>1</v>
      </c>
      <c r="F651" s="198" t="s">
        <v>279</v>
      </c>
      <c r="G651" s="197" t="s">
        <v>208</v>
      </c>
      <c r="H651" s="242">
        <v>809.48</v>
      </c>
      <c r="I651" s="242">
        <v>142.22</v>
      </c>
      <c r="J651" s="246">
        <v>0.17569000000000001</v>
      </c>
      <c r="K651" s="193"/>
    </row>
    <row r="652" spans="1:11" ht="42.75" customHeight="1" x14ac:dyDescent="0.2">
      <c r="A652" s="193"/>
      <c r="B652" s="216" t="s">
        <v>207</v>
      </c>
      <c r="C652" s="215">
        <v>960</v>
      </c>
      <c r="D652" s="199">
        <v>11</v>
      </c>
      <c r="E652" s="199">
        <v>1</v>
      </c>
      <c r="F652" s="198" t="s">
        <v>279</v>
      </c>
      <c r="G652" s="197" t="s">
        <v>4</v>
      </c>
      <c r="H652" s="242">
        <v>809.48</v>
      </c>
      <c r="I652" s="242">
        <v>142.22</v>
      </c>
      <c r="J652" s="246">
        <v>0.17569000000000001</v>
      </c>
      <c r="K652" s="193"/>
    </row>
    <row r="653" spans="1:11" ht="32.25" customHeight="1" x14ac:dyDescent="0.2">
      <c r="A653" s="193"/>
      <c r="B653" s="216" t="s">
        <v>278</v>
      </c>
      <c r="C653" s="215">
        <v>960</v>
      </c>
      <c r="D653" s="199">
        <v>11</v>
      </c>
      <c r="E653" s="199">
        <v>1</v>
      </c>
      <c r="F653" s="198" t="s">
        <v>277</v>
      </c>
      <c r="G653" s="197">
        <v>0</v>
      </c>
      <c r="H653" s="242">
        <v>3426.97</v>
      </c>
      <c r="I653" s="242">
        <v>2515.89</v>
      </c>
      <c r="J653" s="246">
        <v>0.73414000000000001</v>
      </c>
      <c r="K653" s="193"/>
    </row>
    <row r="654" spans="1:11" ht="42.75" customHeight="1" x14ac:dyDescent="0.2">
      <c r="A654" s="193"/>
      <c r="B654" s="216" t="s">
        <v>274</v>
      </c>
      <c r="C654" s="215">
        <v>960</v>
      </c>
      <c r="D654" s="199">
        <v>11</v>
      </c>
      <c r="E654" s="199">
        <v>1</v>
      </c>
      <c r="F654" s="198" t="s">
        <v>276</v>
      </c>
      <c r="G654" s="197">
        <v>0</v>
      </c>
      <c r="H654" s="242">
        <v>3426.97</v>
      </c>
      <c r="I654" s="242">
        <v>2515.89</v>
      </c>
      <c r="J654" s="246">
        <v>0.73414000000000001</v>
      </c>
      <c r="K654" s="193"/>
    </row>
    <row r="655" spans="1:11" ht="21.75" customHeight="1" x14ac:dyDescent="0.2">
      <c r="A655" s="193"/>
      <c r="B655" s="216" t="s">
        <v>105</v>
      </c>
      <c r="C655" s="215">
        <v>960</v>
      </c>
      <c r="D655" s="199">
        <v>11</v>
      </c>
      <c r="E655" s="199">
        <v>1</v>
      </c>
      <c r="F655" s="198" t="s">
        <v>275</v>
      </c>
      <c r="G655" s="197">
        <v>0</v>
      </c>
      <c r="H655" s="242">
        <v>2626.97</v>
      </c>
      <c r="I655" s="242">
        <v>1917.89</v>
      </c>
      <c r="J655" s="246">
        <v>0.73007</v>
      </c>
      <c r="K655" s="193"/>
    </row>
    <row r="656" spans="1:11" ht="21.75" customHeight="1" x14ac:dyDescent="0.2">
      <c r="A656" s="193"/>
      <c r="B656" s="216" t="s">
        <v>78</v>
      </c>
      <c r="C656" s="215">
        <v>960</v>
      </c>
      <c r="D656" s="199">
        <v>11</v>
      </c>
      <c r="E656" s="199">
        <v>1</v>
      </c>
      <c r="F656" s="198" t="s">
        <v>275</v>
      </c>
      <c r="G656" s="197" t="s">
        <v>77</v>
      </c>
      <c r="H656" s="242">
        <v>2626.97</v>
      </c>
      <c r="I656" s="242">
        <v>1917.89</v>
      </c>
      <c r="J656" s="246">
        <v>0.73007</v>
      </c>
      <c r="K656" s="193"/>
    </row>
    <row r="657" spans="1:11" ht="12" customHeight="1" x14ac:dyDescent="0.2">
      <c r="A657" s="193"/>
      <c r="B657" s="216" t="s">
        <v>209</v>
      </c>
      <c r="C657" s="215">
        <v>960</v>
      </c>
      <c r="D657" s="199">
        <v>11</v>
      </c>
      <c r="E657" s="199">
        <v>1</v>
      </c>
      <c r="F657" s="198" t="s">
        <v>275</v>
      </c>
      <c r="G657" s="197" t="s">
        <v>208</v>
      </c>
      <c r="H657" s="242">
        <v>2626.97</v>
      </c>
      <c r="I657" s="242">
        <v>1917.89</v>
      </c>
      <c r="J657" s="246">
        <v>0.73007</v>
      </c>
      <c r="K657" s="193"/>
    </row>
    <row r="658" spans="1:11" ht="42.75" customHeight="1" x14ac:dyDescent="0.2">
      <c r="A658" s="193"/>
      <c r="B658" s="216" t="s">
        <v>207</v>
      </c>
      <c r="C658" s="215">
        <v>960</v>
      </c>
      <c r="D658" s="199">
        <v>11</v>
      </c>
      <c r="E658" s="199">
        <v>1</v>
      </c>
      <c r="F658" s="198" t="s">
        <v>275</v>
      </c>
      <c r="G658" s="197" t="s">
        <v>4</v>
      </c>
      <c r="H658" s="242">
        <v>2626.97</v>
      </c>
      <c r="I658" s="242">
        <v>1917.89</v>
      </c>
      <c r="J658" s="246">
        <v>0.73007</v>
      </c>
      <c r="K658" s="193"/>
    </row>
    <row r="659" spans="1:11" ht="42.75" customHeight="1" x14ac:dyDescent="0.2">
      <c r="A659" s="193"/>
      <c r="B659" s="216" t="s">
        <v>274</v>
      </c>
      <c r="C659" s="215">
        <v>960</v>
      </c>
      <c r="D659" s="199">
        <v>11</v>
      </c>
      <c r="E659" s="199">
        <v>1</v>
      </c>
      <c r="F659" s="198" t="s">
        <v>272</v>
      </c>
      <c r="G659" s="197">
        <v>0</v>
      </c>
      <c r="H659" s="242">
        <v>800</v>
      </c>
      <c r="I659" s="242">
        <v>598</v>
      </c>
      <c r="J659" s="246">
        <v>0.74750000000000005</v>
      </c>
      <c r="K659" s="193"/>
    </row>
    <row r="660" spans="1:11" ht="21.75" customHeight="1" x14ac:dyDescent="0.2">
      <c r="A660" s="193"/>
      <c r="B660" s="216" t="s">
        <v>27</v>
      </c>
      <c r="C660" s="215">
        <v>960</v>
      </c>
      <c r="D660" s="199">
        <v>11</v>
      </c>
      <c r="E660" s="199">
        <v>1</v>
      </c>
      <c r="F660" s="198" t="s">
        <v>272</v>
      </c>
      <c r="G660" s="197" t="s">
        <v>26</v>
      </c>
      <c r="H660" s="242">
        <v>400</v>
      </c>
      <c r="I660" s="242">
        <v>400</v>
      </c>
      <c r="J660" s="246">
        <v>1</v>
      </c>
      <c r="K660" s="193"/>
    </row>
    <row r="661" spans="1:11" ht="21.75" customHeight="1" x14ac:dyDescent="0.2">
      <c r="A661" s="193"/>
      <c r="B661" s="216" t="s">
        <v>25</v>
      </c>
      <c r="C661" s="215">
        <v>960</v>
      </c>
      <c r="D661" s="199">
        <v>11</v>
      </c>
      <c r="E661" s="199">
        <v>1</v>
      </c>
      <c r="F661" s="198" t="s">
        <v>272</v>
      </c>
      <c r="G661" s="197" t="s">
        <v>24</v>
      </c>
      <c r="H661" s="242">
        <v>400</v>
      </c>
      <c r="I661" s="242">
        <v>400</v>
      </c>
      <c r="J661" s="246">
        <v>1</v>
      </c>
      <c r="K661" s="193"/>
    </row>
    <row r="662" spans="1:11" ht="12" customHeight="1" x14ac:dyDescent="0.2">
      <c r="A662" s="193"/>
      <c r="B662" s="216" t="s">
        <v>23</v>
      </c>
      <c r="C662" s="215">
        <v>960</v>
      </c>
      <c r="D662" s="199">
        <v>11</v>
      </c>
      <c r="E662" s="199">
        <v>1</v>
      </c>
      <c r="F662" s="198" t="s">
        <v>272</v>
      </c>
      <c r="G662" s="197" t="s">
        <v>22</v>
      </c>
      <c r="H662" s="242">
        <v>400</v>
      </c>
      <c r="I662" s="242">
        <v>400</v>
      </c>
      <c r="J662" s="246">
        <v>1</v>
      </c>
      <c r="K662" s="193"/>
    </row>
    <row r="663" spans="1:11" ht="12" customHeight="1" x14ac:dyDescent="0.2">
      <c r="A663" s="193"/>
      <c r="B663" s="216" t="s">
        <v>185</v>
      </c>
      <c r="C663" s="215">
        <v>960</v>
      </c>
      <c r="D663" s="199">
        <v>11</v>
      </c>
      <c r="E663" s="199">
        <v>1</v>
      </c>
      <c r="F663" s="198" t="s">
        <v>272</v>
      </c>
      <c r="G663" s="197" t="s">
        <v>184</v>
      </c>
      <c r="H663" s="242">
        <v>400</v>
      </c>
      <c r="I663" s="242">
        <v>198</v>
      </c>
      <c r="J663" s="246">
        <v>0.495</v>
      </c>
      <c r="K663" s="193"/>
    </row>
    <row r="664" spans="1:11" ht="12" customHeight="1" x14ac:dyDescent="0.2">
      <c r="A664" s="193"/>
      <c r="B664" s="216" t="s">
        <v>273</v>
      </c>
      <c r="C664" s="215">
        <v>960</v>
      </c>
      <c r="D664" s="199">
        <v>11</v>
      </c>
      <c r="E664" s="199">
        <v>1</v>
      </c>
      <c r="F664" s="198" t="s">
        <v>272</v>
      </c>
      <c r="G664" s="197" t="s">
        <v>271</v>
      </c>
      <c r="H664" s="242">
        <v>400</v>
      </c>
      <c r="I664" s="242">
        <v>198</v>
      </c>
      <c r="J664" s="246">
        <v>0.495</v>
      </c>
      <c r="K664" s="193"/>
    </row>
    <row r="665" spans="1:11" ht="12" customHeight="1" x14ac:dyDescent="0.2">
      <c r="A665" s="193"/>
      <c r="B665" s="216" t="s">
        <v>270</v>
      </c>
      <c r="C665" s="215">
        <v>960</v>
      </c>
      <c r="D665" s="199">
        <v>12</v>
      </c>
      <c r="E665" s="199">
        <v>0</v>
      </c>
      <c r="F665" s="198">
        <v>0</v>
      </c>
      <c r="G665" s="197">
        <v>0</v>
      </c>
      <c r="H665" s="242">
        <v>2700.5</v>
      </c>
      <c r="I665" s="242">
        <v>1524.6</v>
      </c>
      <c r="J665" s="246">
        <v>0.56455999999999995</v>
      </c>
      <c r="K665" s="193"/>
    </row>
    <row r="666" spans="1:11" ht="12" customHeight="1" x14ac:dyDescent="0.2">
      <c r="A666" s="193"/>
      <c r="B666" s="216" t="s">
        <v>269</v>
      </c>
      <c r="C666" s="215">
        <v>960</v>
      </c>
      <c r="D666" s="199">
        <v>12</v>
      </c>
      <c r="E666" s="199">
        <v>2</v>
      </c>
      <c r="F666" s="198">
        <v>0</v>
      </c>
      <c r="G666" s="197">
        <v>0</v>
      </c>
      <c r="H666" s="242">
        <v>2700.5</v>
      </c>
      <c r="I666" s="242">
        <v>1524.6</v>
      </c>
      <c r="J666" s="246">
        <v>0.56455999999999995</v>
      </c>
      <c r="K666" s="193"/>
    </row>
    <row r="667" spans="1:11" ht="21.75" customHeight="1" x14ac:dyDescent="0.2">
      <c r="A667" s="193"/>
      <c r="B667" s="216" t="s">
        <v>114</v>
      </c>
      <c r="C667" s="215">
        <v>960</v>
      </c>
      <c r="D667" s="199">
        <v>12</v>
      </c>
      <c r="E667" s="199">
        <v>2</v>
      </c>
      <c r="F667" s="198" t="s">
        <v>268</v>
      </c>
      <c r="G667" s="197">
        <v>0</v>
      </c>
      <c r="H667" s="242">
        <v>2700.5</v>
      </c>
      <c r="I667" s="242">
        <v>1524.6</v>
      </c>
      <c r="J667" s="246">
        <v>0.56455999999999995</v>
      </c>
      <c r="K667" s="193"/>
    </row>
    <row r="668" spans="1:11" ht="21.75" customHeight="1" x14ac:dyDescent="0.2">
      <c r="A668" s="193"/>
      <c r="B668" s="216" t="s">
        <v>114</v>
      </c>
      <c r="C668" s="215">
        <v>960</v>
      </c>
      <c r="D668" s="199">
        <v>12</v>
      </c>
      <c r="E668" s="199">
        <v>2</v>
      </c>
      <c r="F668" s="198" t="s">
        <v>5</v>
      </c>
      <c r="G668" s="197">
        <v>0</v>
      </c>
      <c r="H668" s="242">
        <v>2700.5</v>
      </c>
      <c r="I668" s="242">
        <v>1524.6</v>
      </c>
      <c r="J668" s="246">
        <v>0.56455999999999995</v>
      </c>
      <c r="K668" s="193"/>
    </row>
    <row r="669" spans="1:11" ht="21.75" customHeight="1" x14ac:dyDescent="0.2">
      <c r="A669" s="193"/>
      <c r="B669" s="216" t="s">
        <v>78</v>
      </c>
      <c r="C669" s="215">
        <v>960</v>
      </c>
      <c r="D669" s="199">
        <v>12</v>
      </c>
      <c r="E669" s="199">
        <v>2</v>
      </c>
      <c r="F669" s="198" t="s">
        <v>5</v>
      </c>
      <c r="G669" s="197" t="s">
        <v>77</v>
      </c>
      <c r="H669" s="242">
        <v>2700.5</v>
      </c>
      <c r="I669" s="242">
        <v>1524.6</v>
      </c>
      <c r="J669" s="246">
        <v>0.56455999999999995</v>
      </c>
      <c r="K669" s="193"/>
    </row>
    <row r="670" spans="1:11" ht="12" customHeight="1" x14ac:dyDescent="0.2">
      <c r="A670" s="193"/>
      <c r="B670" s="216" t="s">
        <v>209</v>
      </c>
      <c r="C670" s="215">
        <v>960</v>
      </c>
      <c r="D670" s="199">
        <v>12</v>
      </c>
      <c r="E670" s="199">
        <v>2</v>
      </c>
      <c r="F670" s="198" t="s">
        <v>5</v>
      </c>
      <c r="G670" s="197" t="s">
        <v>208</v>
      </c>
      <c r="H670" s="242">
        <v>2700.5</v>
      </c>
      <c r="I670" s="242">
        <v>1524.6</v>
      </c>
      <c r="J670" s="246">
        <v>0.56455999999999995</v>
      </c>
      <c r="K670" s="193"/>
    </row>
    <row r="671" spans="1:11" ht="42.75" customHeight="1" x14ac:dyDescent="0.2">
      <c r="A671" s="193"/>
      <c r="B671" s="216" t="s">
        <v>207</v>
      </c>
      <c r="C671" s="215">
        <v>960</v>
      </c>
      <c r="D671" s="199">
        <v>12</v>
      </c>
      <c r="E671" s="199">
        <v>2</v>
      </c>
      <c r="F671" s="198" t="s">
        <v>5</v>
      </c>
      <c r="G671" s="197" t="s">
        <v>4</v>
      </c>
      <c r="H671" s="242">
        <v>2700.5</v>
      </c>
      <c r="I671" s="242">
        <v>1524.6</v>
      </c>
      <c r="J671" s="246">
        <v>0.56455999999999995</v>
      </c>
      <c r="K671" s="193"/>
    </row>
    <row r="672" spans="1:11" ht="21.75" customHeight="1" x14ac:dyDescent="0.2">
      <c r="A672" s="193"/>
      <c r="B672" s="216" t="s">
        <v>267</v>
      </c>
      <c r="C672" s="215">
        <v>977</v>
      </c>
      <c r="D672" s="199">
        <v>0</v>
      </c>
      <c r="E672" s="199">
        <v>0</v>
      </c>
      <c r="F672" s="198">
        <v>0</v>
      </c>
      <c r="G672" s="197">
        <v>0</v>
      </c>
      <c r="H672" s="242">
        <v>544020.85600000003</v>
      </c>
      <c r="I672" s="242">
        <v>412191.37</v>
      </c>
      <c r="J672" s="246">
        <v>0.75768000000000002</v>
      </c>
      <c r="K672" s="193"/>
    </row>
    <row r="673" spans="1:11" ht="12" customHeight="1" x14ac:dyDescent="0.2">
      <c r="A673" s="193"/>
      <c r="B673" s="216" t="s">
        <v>129</v>
      </c>
      <c r="C673" s="215">
        <v>977</v>
      </c>
      <c r="D673" s="199">
        <v>7</v>
      </c>
      <c r="E673" s="199">
        <v>0</v>
      </c>
      <c r="F673" s="198">
        <v>0</v>
      </c>
      <c r="G673" s="197">
        <v>0</v>
      </c>
      <c r="H673" s="242">
        <v>533442.75600000005</v>
      </c>
      <c r="I673" s="242">
        <v>408193.29</v>
      </c>
      <c r="J673" s="246">
        <v>0.76520999999999995</v>
      </c>
      <c r="K673" s="193"/>
    </row>
    <row r="674" spans="1:11" ht="12" customHeight="1" x14ac:dyDescent="0.2">
      <c r="A674" s="193"/>
      <c r="B674" s="216" t="s">
        <v>266</v>
      </c>
      <c r="C674" s="215">
        <v>977</v>
      </c>
      <c r="D674" s="199">
        <v>7</v>
      </c>
      <c r="E674" s="199">
        <v>1</v>
      </c>
      <c r="F674" s="198">
        <v>0</v>
      </c>
      <c r="G674" s="197">
        <v>0</v>
      </c>
      <c r="H674" s="242">
        <v>118909.928</v>
      </c>
      <c r="I674" s="242">
        <v>97561.75</v>
      </c>
      <c r="J674" s="246">
        <v>0.82047000000000003</v>
      </c>
      <c r="K674" s="193"/>
    </row>
    <row r="675" spans="1:11" ht="21.75" customHeight="1" x14ac:dyDescent="0.2">
      <c r="A675" s="193"/>
      <c r="B675" s="216" t="s">
        <v>190</v>
      </c>
      <c r="C675" s="215">
        <v>977</v>
      </c>
      <c r="D675" s="199">
        <v>7</v>
      </c>
      <c r="E675" s="199">
        <v>1</v>
      </c>
      <c r="F675" s="198" t="s">
        <v>189</v>
      </c>
      <c r="G675" s="197">
        <v>0</v>
      </c>
      <c r="H675" s="242">
        <v>7059.42</v>
      </c>
      <c r="I675" s="242">
        <v>3602.68</v>
      </c>
      <c r="J675" s="246">
        <v>0.51034000000000002</v>
      </c>
      <c r="K675" s="193"/>
    </row>
    <row r="676" spans="1:11" ht="21.75" customHeight="1" x14ac:dyDescent="0.2">
      <c r="A676" s="193"/>
      <c r="B676" s="216" t="s">
        <v>188</v>
      </c>
      <c r="C676" s="215">
        <v>977</v>
      </c>
      <c r="D676" s="199">
        <v>7</v>
      </c>
      <c r="E676" s="199">
        <v>1</v>
      </c>
      <c r="F676" s="198" t="s">
        <v>187</v>
      </c>
      <c r="G676" s="197">
        <v>0</v>
      </c>
      <c r="H676" s="242">
        <v>7059.42</v>
      </c>
      <c r="I676" s="242">
        <v>3602.68</v>
      </c>
      <c r="J676" s="246">
        <v>0.51034000000000002</v>
      </c>
      <c r="K676" s="193"/>
    </row>
    <row r="677" spans="1:11" ht="21.75" customHeight="1" x14ac:dyDescent="0.2">
      <c r="A677" s="193"/>
      <c r="B677" s="216" t="s">
        <v>214</v>
      </c>
      <c r="C677" s="215">
        <v>977</v>
      </c>
      <c r="D677" s="199">
        <v>7</v>
      </c>
      <c r="E677" s="199">
        <v>1</v>
      </c>
      <c r="F677" s="198" t="s">
        <v>265</v>
      </c>
      <c r="G677" s="197">
        <v>0</v>
      </c>
      <c r="H677" s="242">
        <v>2261.8000000000002</v>
      </c>
      <c r="I677" s="242">
        <v>902.44</v>
      </c>
      <c r="J677" s="246">
        <v>0.39899000000000001</v>
      </c>
      <c r="K677" s="193"/>
    </row>
    <row r="678" spans="1:11" ht="21.75" customHeight="1" x14ac:dyDescent="0.2">
      <c r="A678" s="193"/>
      <c r="B678" s="216" t="s">
        <v>78</v>
      </c>
      <c r="C678" s="215">
        <v>977</v>
      </c>
      <c r="D678" s="199">
        <v>7</v>
      </c>
      <c r="E678" s="199">
        <v>1</v>
      </c>
      <c r="F678" s="198" t="s">
        <v>265</v>
      </c>
      <c r="G678" s="197" t="s">
        <v>77</v>
      </c>
      <c r="H678" s="242">
        <v>2261.8000000000002</v>
      </c>
      <c r="I678" s="242">
        <v>902.44</v>
      </c>
      <c r="J678" s="246">
        <v>0.39899000000000001</v>
      </c>
      <c r="K678" s="193"/>
    </row>
    <row r="679" spans="1:11" ht="12" customHeight="1" x14ac:dyDescent="0.2">
      <c r="A679" s="193"/>
      <c r="B679" s="216" t="s">
        <v>76</v>
      </c>
      <c r="C679" s="215">
        <v>977</v>
      </c>
      <c r="D679" s="199">
        <v>7</v>
      </c>
      <c r="E679" s="199">
        <v>1</v>
      </c>
      <c r="F679" s="198" t="s">
        <v>265</v>
      </c>
      <c r="G679" s="197" t="s">
        <v>75</v>
      </c>
      <c r="H679" s="242">
        <v>681.8</v>
      </c>
      <c r="I679" s="242">
        <v>399.11</v>
      </c>
      <c r="J679" s="246">
        <v>0.58538000000000001</v>
      </c>
      <c r="K679" s="193"/>
    </row>
    <row r="680" spans="1:11" ht="42.75" customHeight="1" x14ac:dyDescent="0.2">
      <c r="A680" s="193"/>
      <c r="B680" s="216" t="s">
        <v>74</v>
      </c>
      <c r="C680" s="215">
        <v>977</v>
      </c>
      <c r="D680" s="199">
        <v>7</v>
      </c>
      <c r="E680" s="199">
        <v>1</v>
      </c>
      <c r="F680" s="198" t="s">
        <v>265</v>
      </c>
      <c r="G680" s="197" t="s">
        <v>72</v>
      </c>
      <c r="H680" s="242">
        <v>681.8</v>
      </c>
      <c r="I680" s="242">
        <v>399.11</v>
      </c>
      <c r="J680" s="246">
        <v>0.58538000000000001</v>
      </c>
      <c r="K680" s="193"/>
    </row>
    <row r="681" spans="1:11" ht="12" customHeight="1" x14ac:dyDescent="0.2">
      <c r="A681" s="193"/>
      <c r="B681" s="216" t="s">
        <v>209</v>
      </c>
      <c r="C681" s="215">
        <v>977</v>
      </c>
      <c r="D681" s="199">
        <v>7</v>
      </c>
      <c r="E681" s="199">
        <v>1</v>
      </c>
      <c r="F681" s="198" t="s">
        <v>265</v>
      </c>
      <c r="G681" s="197" t="s">
        <v>208</v>
      </c>
      <c r="H681" s="242">
        <v>1580</v>
      </c>
      <c r="I681" s="242">
        <v>503.33</v>
      </c>
      <c r="J681" s="246">
        <v>0.31856000000000001</v>
      </c>
      <c r="K681" s="193"/>
    </row>
    <row r="682" spans="1:11" ht="42.75" customHeight="1" x14ac:dyDescent="0.2">
      <c r="A682" s="193"/>
      <c r="B682" s="216" t="s">
        <v>207</v>
      </c>
      <c r="C682" s="215">
        <v>977</v>
      </c>
      <c r="D682" s="199">
        <v>7</v>
      </c>
      <c r="E682" s="199">
        <v>1</v>
      </c>
      <c r="F682" s="198" t="s">
        <v>265</v>
      </c>
      <c r="G682" s="197" t="s">
        <v>4</v>
      </c>
      <c r="H682" s="242">
        <v>1580</v>
      </c>
      <c r="I682" s="242">
        <v>503.33</v>
      </c>
      <c r="J682" s="246">
        <v>0.31856000000000001</v>
      </c>
      <c r="K682" s="193"/>
    </row>
    <row r="683" spans="1:11" ht="21.75" customHeight="1" x14ac:dyDescent="0.2">
      <c r="A683" s="193"/>
      <c r="B683" s="216" t="s">
        <v>60</v>
      </c>
      <c r="C683" s="215">
        <v>977</v>
      </c>
      <c r="D683" s="199">
        <v>7</v>
      </c>
      <c r="E683" s="199">
        <v>1</v>
      </c>
      <c r="F683" s="198" t="s">
        <v>264</v>
      </c>
      <c r="G683" s="197">
        <v>0</v>
      </c>
      <c r="H683" s="242">
        <v>2360.16</v>
      </c>
      <c r="I683" s="242">
        <v>1360.06</v>
      </c>
      <c r="J683" s="246">
        <v>0.57625999999999999</v>
      </c>
      <c r="K683" s="193"/>
    </row>
    <row r="684" spans="1:11" ht="21.75" customHeight="1" x14ac:dyDescent="0.2">
      <c r="A684" s="193"/>
      <c r="B684" s="216" t="s">
        <v>78</v>
      </c>
      <c r="C684" s="215">
        <v>977</v>
      </c>
      <c r="D684" s="199">
        <v>7</v>
      </c>
      <c r="E684" s="199">
        <v>1</v>
      </c>
      <c r="F684" s="198" t="s">
        <v>264</v>
      </c>
      <c r="G684" s="197" t="s">
        <v>77</v>
      </c>
      <c r="H684" s="242">
        <v>2360.16</v>
      </c>
      <c r="I684" s="242">
        <v>1360.06</v>
      </c>
      <c r="J684" s="246">
        <v>0.57625999999999999</v>
      </c>
      <c r="K684" s="193"/>
    </row>
    <row r="685" spans="1:11" ht="12" customHeight="1" x14ac:dyDescent="0.2">
      <c r="A685" s="193"/>
      <c r="B685" s="216" t="s">
        <v>76</v>
      </c>
      <c r="C685" s="215">
        <v>977</v>
      </c>
      <c r="D685" s="199">
        <v>7</v>
      </c>
      <c r="E685" s="199">
        <v>1</v>
      </c>
      <c r="F685" s="198" t="s">
        <v>264</v>
      </c>
      <c r="G685" s="197" t="s">
        <v>75</v>
      </c>
      <c r="H685" s="242">
        <v>1360.06</v>
      </c>
      <c r="I685" s="242">
        <v>1360.06</v>
      </c>
      <c r="J685" s="246">
        <v>1</v>
      </c>
      <c r="K685" s="193"/>
    </row>
    <row r="686" spans="1:11" ht="42.75" customHeight="1" x14ac:dyDescent="0.2">
      <c r="A686" s="193"/>
      <c r="B686" s="216" t="s">
        <v>74</v>
      </c>
      <c r="C686" s="215">
        <v>977</v>
      </c>
      <c r="D686" s="199">
        <v>7</v>
      </c>
      <c r="E686" s="199">
        <v>1</v>
      </c>
      <c r="F686" s="198" t="s">
        <v>264</v>
      </c>
      <c r="G686" s="197" t="s">
        <v>72</v>
      </c>
      <c r="H686" s="242">
        <v>1360.06</v>
      </c>
      <c r="I686" s="242">
        <v>1360.06</v>
      </c>
      <c r="J686" s="246">
        <v>1</v>
      </c>
      <c r="K686" s="193"/>
    </row>
    <row r="687" spans="1:11" ht="12" customHeight="1" x14ac:dyDescent="0.2">
      <c r="A687" s="193"/>
      <c r="B687" s="216" t="s">
        <v>209</v>
      </c>
      <c r="C687" s="215">
        <v>977</v>
      </c>
      <c r="D687" s="199">
        <v>7</v>
      </c>
      <c r="E687" s="199">
        <v>1</v>
      </c>
      <c r="F687" s="198" t="s">
        <v>264</v>
      </c>
      <c r="G687" s="197" t="s">
        <v>208</v>
      </c>
      <c r="H687" s="242">
        <v>1000.1</v>
      </c>
      <c r="I687" s="242">
        <v>0</v>
      </c>
      <c r="J687" s="246">
        <v>0</v>
      </c>
      <c r="K687" s="193"/>
    </row>
    <row r="688" spans="1:11" ht="42.75" customHeight="1" x14ac:dyDescent="0.2">
      <c r="A688" s="193"/>
      <c r="B688" s="216" t="s">
        <v>207</v>
      </c>
      <c r="C688" s="215">
        <v>977</v>
      </c>
      <c r="D688" s="199">
        <v>7</v>
      </c>
      <c r="E688" s="199">
        <v>1</v>
      </c>
      <c r="F688" s="198" t="s">
        <v>264</v>
      </c>
      <c r="G688" s="197" t="s">
        <v>4</v>
      </c>
      <c r="H688" s="242">
        <v>1000.1</v>
      </c>
      <c r="I688" s="242">
        <v>0</v>
      </c>
      <c r="J688" s="246">
        <v>0</v>
      </c>
      <c r="K688" s="193"/>
    </row>
    <row r="689" spans="1:11" ht="21.75" customHeight="1" x14ac:dyDescent="0.2">
      <c r="A689" s="193"/>
      <c r="B689" s="216" t="s">
        <v>111</v>
      </c>
      <c r="C689" s="215">
        <v>977</v>
      </c>
      <c r="D689" s="199">
        <v>7</v>
      </c>
      <c r="E689" s="199">
        <v>1</v>
      </c>
      <c r="F689" s="198" t="s">
        <v>263</v>
      </c>
      <c r="G689" s="197">
        <v>0</v>
      </c>
      <c r="H689" s="242">
        <v>2437.46</v>
      </c>
      <c r="I689" s="242">
        <v>1340.18</v>
      </c>
      <c r="J689" s="246">
        <v>0.54981999999999998</v>
      </c>
      <c r="K689" s="193"/>
    </row>
    <row r="690" spans="1:11" ht="21.75" customHeight="1" x14ac:dyDescent="0.2">
      <c r="A690" s="193"/>
      <c r="B690" s="216" t="s">
        <v>78</v>
      </c>
      <c r="C690" s="215">
        <v>977</v>
      </c>
      <c r="D690" s="199">
        <v>7</v>
      </c>
      <c r="E690" s="199">
        <v>1</v>
      </c>
      <c r="F690" s="198" t="s">
        <v>263</v>
      </c>
      <c r="G690" s="197" t="s">
        <v>77</v>
      </c>
      <c r="H690" s="242">
        <v>2437.46</v>
      </c>
      <c r="I690" s="242">
        <v>1340.18</v>
      </c>
      <c r="J690" s="246">
        <v>0.54981999999999998</v>
      </c>
      <c r="K690" s="193"/>
    </row>
    <row r="691" spans="1:11" ht="12" customHeight="1" x14ac:dyDescent="0.2">
      <c r="A691" s="193"/>
      <c r="B691" s="216" t="s">
        <v>76</v>
      </c>
      <c r="C691" s="215">
        <v>977</v>
      </c>
      <c r="D691" s="199">
        <v>7</v>
      </c>
      <c r="E691" s="199">
        <v>1</v>
      </c>
      <c r="F691" s="198" t="s">
        <v>263</v>
      </c>
      <c r="G691" s="197" t="s">
        <v>75</v>
      </c>
      <c r="H691" s="242">
        <v>1071.49</v>
      </c>
      <c r="I691" s="242">
        <v>566.33000000000004</v>
      </c>
      <c r="J691" s="246">
        <v>0.52854000000000001</v>
      </c>
      <c r="K691" s="193"/>
    </row>
    <row r="692" spans="1:11" ht="42.75" customHeight="1" x14ac:dyDescent="0.2">
      <c r="A692" s="193"/>
      <c r="B692" s="216" t="s">
        <v>74</v>
      </c>
      <c r="C692" s="215">
        <v>977</v>
      </c>
      <c r="D692" s="199">
        <v>7</v>
      </c>
      <c r="E692" s="199">
        <v>1</v>
      </c>
      <c r="F692" s="198" t="s">
        <v>263</v>
      </c>
      <c r="G692" s="197" t="s">
        <v>72</v>
      </c>
      <c r="H692" s="242">
        <v>1071.49</v>
      </c>
      <c r="I692" s="242">
        <v>566.33000000000004</v>
      </c>
      <c r="J692" s="246">
        <v>0.52854000000000001</v>
      </c>
      <c r="K692" s="193"/>
    </row>
    <row r="693" spans="1:11" ht="12" customHeight="1" x14ac:dyDescent="0.2">
      <c r="A693" s="193"/>
      <c r="B693" s="216" t="s">
        <v>209</v>
      </c>
      <c r="C693" s="215">
        <v>977</v>
      </c>
      <c r="D693" s="199">
        <v>7</v>
      </c>
      <c r="E693" s="199">
        <v>1</v>
      </c>
      <c r="F693" s="198" t="s">
        <v>263</v>
      </c>
      <c r="G693" s="197" t="s">
        <v>208</v>
      </c>
      <c r="H693" s="242">
        <v>1365.97</v>
      </c>
      <c r="I693" s="242">
        <v>773.85</v>
      </c>
      <c r="J693" s="246">
        <v>0.56652000000000002</v>
      </c>
      <c r="K693" s="193"/>
    </row>
    <row r="694" spans="1:11" ht="42.75" customHeight="1" x14ac:dyDescent="0.2">
      <c r="A694" s="193"/>
      <c r="B694" s="216" t="s">
        <v>207</v>
      </c>
      <c r="C694" s="215">
        <v>977</v>
      </c>
      <c r="D694" s="199">
        <v>7</v>
      </c>
      <c r="E694" s="199">
        <v>1</v>
      </c>
      <c r="F694" s="198" t="s">
        <v>263</v>
      </c>
      <c r="G694" s="197" t="s">
        <v>4</v>
      </c>
      <c r="H694" s="242">
        <v>1365.97</v>
      </c>
      <c r="I694" s="242">
        <v>773.85</v>
      </c>
      <c r="J694" s="246">
        <v>0.56652000000000002</v>
      </c>
      <c r="K694" s="193"/>
    </row>
    <row r="695" spans="1:11" ht="21.75" customHeight="1" x14ac:dyDescent="0.2">
      <c r="A695" s="193"/>
      <c r="B695" s="216" t="s">
        <v>190</v>
      </c>
      <c r="C695" s="215">
        <v>977</v>
      </c>
      <c r="D695" s="199">
        <v>7</v>
      </c>
      <c r="E695" s="199">
        <v>1</v>
      </c>
      <c r="F695" s="198" t="s">
        <v>189</v>
      </c>
      <c r="G695" s="197">
        <v>0</v>
      </c>
      <c r="H695" s="242">
        <v>107700.75</v>
      </c>
      <c r="I695" s="242">
        <v>93736.76</v>
      </c>
      <c r="J695" s="246">
        <v>0.87034</v>
      </c>
      <c r="K695" s="193"/>
    </row>
    <row r="696" spans="1:11" ht="21.75" customHeight="1" x14ac:dyDescent="0.2">
      <c r="A696" s="193"/>
      <c r="B696" s="216" t="s">
        <v>188</v>
      </c>
      <c r="C696" s="215">
        <v>977</v>
      </c>
      <c r="D696" s="199">
        <v>7</v>
      </c>
      <c r="E696" s="199">
        <v>1</v>
      </c>
      <c r="F696" s="198" t="s">
        <v>187</v>
      </c>
      <c r="G696" s="197">
        <v>0</v>
      </c>
      <c r="H696" s="242">
        <v>107700.75</v>
      </c>
      <c r="I696" s="242">
        <v>93736.76</v>
      </c>
      <c r="J696" s="246">
        <v>0.87034</v>
      </c>
      <c r="K696" s="193"/>
    </row>
    <row r="697" spans="1:11" ht="21.75" customHeight="1" x14ac:dyDescent="0.2">
      <c r="A697" s="193"/>
      <c r="B697" s="216" t="s">
        <v>54</v>
      </c>
      <c r="C697" s="215">
        <v>977</v>
      </c>
      <c r="D697" s="199">
        <v>7</v>
      </c>
      <c r="E697" s="199">
        <v>1</v>
      </c>
      <c r="F697" s="198" t="s">
        <v>262</v>
      </c>
      <c r="G697" s="197">
        <v>0</v>
      </c>
      <c r="H697" s="242">
        <v>13841.88</v>
      </c>
      <c r="I697" s="242">
        <v>13823.28</v>
      </c>
      <c r="J697" s="246">
        <v>0.99865999999999999</v>
      </c>
      <c r="K697" s="193"/>
    </row>
    <row r="698" spans="1:11" ht="21.75" customHeight="1" x14ac:dyDescent="0.2">
      <c r="A698" s="193"/>
      <c r="B698" s="216" t="s">
        <v>78</v>
      </c>
      <c r="C698" s="215">
        <v>977</v>
      </c>
      <c r="D698" s="199">
        <v>7</v>
      </c>
      <c r="E698" s="199">
        <v>1</v>
      </c>
      <c r="F698" s="198" t="s">
        <v>262</v>
      </c>
      <c r="G698" s="197" t="s">
        <v>77</v>
      </c>
      <c r="H698" s="242">
        <v>13841.88</v>
      </c>
      <c r="I698" s="242">
        <v>13823.28</v>
      </c>
      <c r="J698" s="246">
        <v>0.99865999999999999</v>
      </c>
      <c r="K698" s="193"/>
    </row>
    <row r="699" spans="1:11" ht="12" customHeight="1" x14ac:dyDescent="0.2">
      <c r="A699" s="193"/>
      <c r="B699" s="216" t="s">
        <v>76</v>
      </c>
      <c r="C699" s="215">
        <v>977</v>
      </c>
      <c r="D699" s="199">
        <v>7</v>
      </c>
      <c r="E699" s="199">
        <v>1</v>
      </c>
      <c r="F699" s="198" t="s">
        <v>262</v>
      </c>
      <c r="G699" s="197" t="s">
        <v>75</v>
      </c>
      <c r="H699" s="242">
        <v>9490.402</v>
      </c>
      <c r="I699" s="242">
        <v>9471.7999999999993</v>
      </c>
      <c r="J699" s="246">
        <v>0.99804000000000004</v>
      </c>
      <c r="K699" s="193"/>
    </row>
    <row r="700" spans="1:11" ht="42.75" customHeight="1" x14ac:dyDescent="0.2">
      <c r="A700" s="193"/>
      <c r="B700" s="216" t="s">
        <v>74</v>
      </c>
      <c r="C700" s="215">
        <v>977</v>
      </c>
      <c r="D700" s="199">
        <v>7</v>
      </c>
      <c r="E700" s="199">
        <v>1</v>
      </c>
      <c r="F700" s="198" t="s">
        <v>262</v>
      </c>
      <c r="G700" s="197" t="s">
        <v>72</v>
      </c>
      <c r="H700" s="242">
        <v>9490.402</v>
      </c>
      <c r="I700" s="242">
        <v>9471.7999999999993</v>
      </c>
      <c r="J700" s="246">
        <v>0.99804000000000004</v>
      </c>
      <c r="K700" s="193"/>
    </row>
    <row r="701" spans="1:11" ht="12" customHeight="1" x14ac:dyDescent="0.2">
      <c r="A701" s="193"/>
      <c r="B701" s="216" t="s">
        <v>209</v>
      </c>
      <c r="C701" s="215">
        <v>977</v>
      </c>
      <c r="D701" s="199">
        <v>7</v>
      </c>
      <c r="E701" s="199">
        <v>1</v>
      </c>
      <c r="F701" s="198" t="s">
        <v>262</v>
      </c>
      <c r="G701" s="197" t="s">
        <v>208</v>
      </c>
      <c r="H701" s="242">
        <v>4351.4780000000001</v>
      </c>
      <c r="I701" s="242">
        <v>4351.4799999999996</v>
      </c>
      <c r="J701" s="246">
        <v>1</v>
      </c>
      <c r="K701" s="193"/>
    </row>
    <row r="702" spans="1:11" ht="42.75" customHeight="1" x14ac:dyDescent="0.2">
      <c r="A702" s="193"/>
      <c r="B702" s="216" t="s">
        <v>207</v>
      </c>
      <c r="C702" s="215">
        <v>977</v>
      </c>
      <c r="D702" s="199">
        <v>7</v>
      </c>
      <c r="E702" s="199">
        <v>1</v>
      </c>
      <c r="F702" s="198" t="s">
        <v>262</v>
      </c>
      <c r="G702" s="197" t="s">
        <v>4</v>
      </c>
      <c r="H702" s="242">
        <v>4351.4780000000001</v>
      </c>
      <c r="I702" s="242">
        <v>4351.4799999999996</v>
      </c>
      <c r="J702" s="246">
        <v>1</v>
      </c>
      <c r="K702" s="193"/>
    </row>
    <row r="703" spans="1:11" ht="21.75" customHeight="1" x14ac:dyDescent="0.2">
      <c r="A703" s="193"/>
      <c r="B703" s="216" t="s">
        <v>105</v>
      </c>
      <c r="C703" s="215">
        <v>977</v>
      </c>
      <c r="D703" s="199">
        <v>7</v>
      </c>
      <c r="E703" s="199">
        <v>1</v>
      </c>
      <c r="F703" s="198" t="s">
        <v>261</v>
      </c>
      <c r="G703" s="197">
        <v>0</v>
      </c>
      <c r="H703" s="242">
        <v>9385.57</v>
      </c>
      <c r="I703" s="242">
        <v>5191.96</v>
      </c>
      <c r="J703" s="246">
        <v>0.55318999999999996</v>
      </c>
      <c r="K703" s="193"/>
    </row>
    <row r="704" spans="1:11" ht="21.75" customHeight="1" x14ac:dyDescent="0.2">
      <c r="A704" s="193"/>
      <c r="B704" s="216" t="s">
        <v>78</v>
      </c>
      <c r="C704" s="215">
        <v>977</v>
      </c>
      <c r="D704" s="199">
        <v>7</v>
      </c>
      <c r="E704" s="199">
        <v>1</v>
      </c>
      <c r="F704" s="198" t="s">
        <v>261</v>
      </c>
      <c r="G704" s="197" t="s">
        <v>77</v>
      </c>
      <c r="H704" s="242">
        <v>9385.57</v>
      </c>
      <c r="I704" s="242">
        <v>5191.96</v>
      </c>
      <c r="J704" s="246">
        <v>0.55318999999999996</v>
      </c>
      <c r="K704" s="193"/>
    </row>
    <row r="705" spans="1:11" ht="12" customHeight="1" x14ac:dyDescent="0.2">
      <c r="A705" s="193"/>
      <c r="B705" s="216" t="s">
        <v>76</v>
      </c>
      <c r="C705" s="215">
        <v>977</v>
      </c>
      <c r="D705" s="199">
        <v>7</v>
      </c>
      <c r="E705" s="199">
        <v>1</v>
      </c>
      <c r="F705" s="198" t="s">
        <v>261</v>
      </c>
      <c r="G705" s="197" t="s">
        <v>75</v>
      </c>
      <c r="H705" s="242">
        <v>2482.9499999999998</v>
      </c>
      <c r="I705" s="242">
        <v>1598.32</v>
      </c>
      <c r="J705" s="246">
        <v>0.64371999999999996</v>
      </c>
      <c r="K705" s="193"/>
    </row>
    <row r="706" spans="1:11" ht="42.75" customHeight="1" x14ac:dyDescent="0.2">
      <c r="A706" s="193"/>
      <c r="B706" s="216" t="s">
        <v>74</v>
      </c>
      <c r="C706" s="215">
        <v>977</v>
      </c>
      <c r="D706" s="199">
        <v>7</v>
      </c>
      <c r="E706" s="199">
        <v>1</v>
      </c>
      <c r="F706" s="198" t="s">
        <v>261</v>
      </c>
      <c r="G706" s="197" t="s">
        <v>72</v>
      </c>
      <c r="H706" s="242">
        <v>2482.9499999999998</v>
      </c>
      <c r="I706" s="242">
        <v>1598.32</v>
      </c>
      <c r="J706" s="246">
        <v>0.64371999999999996</v>
      </c>
      <c r="K706" s="193"/>
    </row>
    <row r="707" spans="1:11" ht="12" customHeight="1" x14ac:dyDescent="0.2">
      <c r="A707" s="193"/>
      <c r="B707" s="216" t="s">
        <v>209</v>
      </c>
      <c r="C707" s="215">
        <v>977</v>
      </c>
      <c r="D707" s="199">
        <v>7</v>
      </c>
      <c r="E707" s="199">
        <v>1</v>
      </c>
      <c r="F707" s="198" t="s">
        <v>261</v>
      </c>
      <c r="G707" s="197" t="s">
        <v>208</v>
      </c>
      <c r="H707" s="242">
        <v>6902.62</v>
      </c>
      <c r="I707" s="242">
        <v>3593.64</v>
      </c>
      <c r="J707" s="246">
        <v>0.52061999999999997</v>
      </c>
      <c r="K707" s="193"/>
    </row>
    <row r="708" spans="1:11" ht="42.75" customHeight="1" x14ac:dyDescent="0.2">
      <c r="A708" s="193"/>
      <c r="B708" s="216" t="s">
        <v>207</v>
      </c>
      <c r="C708" s="215">
        <v>977</v>
      </c>
      <c r="D708" s="199">
        <v>7</v>
      </c>
      <c r="E708" s="199">
        <v>1</v>
      </c>
      <c r="F708" s="198" t="s">
        <v>261</v>
      </c>
      <c r="G708" s="197" t="s">
        <v>4</v>
      </c>
      <c r="H708" s="242">
        <v>6902.62</v>
      </c>
      <c r="I708" s="242">
        <v>3593.64</v>
      </c>
      <c r="J708" s="246">
        <v>0.52061999999999997</v>
      </c>
      <c r="K708" s="193"/>
    </row>
    <row r="709" spans="1:11" ht="63.75" customHeight="1" x14ac:dyDescent="0.2">
      <c r="A709" s="193"/>
      <c r="B709" s="216" t="s">
        <v>260</v>
      </c>
      <c r="C709" s="215">
        <v>977</v>
      </c>
      <c r="D709" s="199">
        <v>7</v>
      </c>
      <c r="E709" s="199">
        <v>1</v>
      </c>
      <c r="F709" s="198" t="s">
        <v>259</v>
      </c>
      <c r="G709" s="197">
        <v>0</v>
      </c>
      <c r="H709" s="242">
        <v>83702.3</v>
      </c>
      <c r="I709" s="242">
        <v>74721.52</v>
      </c>
      <c r="J709" s="246">
        <v>0.89271</v>
      </c>
      <c r="K709" s="193"/>
    </row>
    <row r="710" spans="1:11" ht="21.75" customHeight="1" x14ac:dyDescent="0.2">
      <c r="A710" s="193"/>
      <c r="B710" s="216" t="s">
        <v>78</v>
      </c>
      <c r="C710" s="215">
        <v>977</v>
      </c>
      <c r="D710" s="199">
        <v>7</v>
      </c>
      <c r="E710" s="199">
        <v>1</v>
      </c>
      <c r="F710" s="198" t="s">
        <v>259</v>
      </c>
      <c r="G710" s="197" t="s">
        <v>77</v>
      </c>
      <c r="H710" s="242">
        <v>83702.3</v>
      </c>
      <c r="I710" s="242">
        <v>74721.52</v>
      </c>
      <c r="J710" s="246">
        <v>0.89271</v>
      </c>
      <c r="K710" s="193"/>
    </row>
    <row r="711" spans="1:11" ht="12" customHeight="1" x14ac:dyDescent="0.2">
      <c r="A711" s="193"/>
      <c r="B711" s="216" t="s">
        <v>76</v>
      </c>
      <c r="C711" s="215">
        <v>977</v>
      </c>
      <c r="D711" s="199">
        <v>7</v>
      </c>
      <c r="E711" s="199">
        <v>1</v>
      </c>
      <c r="F711" s="198" t="s">
        <v>259</v>
      </c>
      <c r="G711" s="197" t="s">
        <v>75</v>
      </c>
      <c r="H711" s="242">
        <v>42235.341999999997</v>
      </c>
      <c r="I711" s="242">
        <v>36868.39</v>
      </c>
      <c r="J711" s="246">
        <v>0.87292999999999998</v>
      </c>
      <c r="K711" s="193"/>
    </row>
    <row r="712" spans="1:11" ht="42.75" customHeight="1" x14ac:dyDescent="0.2">
      <c r="A712" s="193"/>
      <c r="B712" s="216" t="s">
        <v>74</v>
      </c>
      <c r="C712" s="215">
        <v>977</v>
      </c>
      <c r="D712" s="199">
        <v>7</v>
      </c>
      <c r="E712" s="199">
        <v>1</v>
      </c>
      <c r="F712" s="198" t="s">
        <v>259</v>
      </c>
      <c r="G712" s="197" t="s">
        <v>72</v>
      </c>
      <c r="H712" s="242">
        <v>42235.341999999997</v>
      </c>
      <c r="I712" s="242">
        <v>36868.39</v>
      </c>
      <c r="J712" s="246">
        <v>0.87292999999999998</v>
      </c>
      <c r="K712" s="193"/>
    </row>
    <row r="713" spans="1:11" ht="12" customHeight="1" x14ac:dyDescent="0.2">
      <c r="A713" s="193"/>
      <c r="B713" s="216" t="s">
        <v>209</v>
      </c>
      <c r="C713" s="215">
        <v>977</v>
      </c>
      <c r="D713" s="199">
        <v>7</v>
      </c>
      <c r="E713" s="199">
        <v>1</v>
      </c>
      <c r="F713" s="198" t="s">
        <v>259</v>
      </c>
      <c r="G713" s="197" t="s">
        <v>208</v>
      </c>
      <c r="H713" s="242">
        <v>41466.957999999999</v>
      </c>
      <c r="I713" s="242">
        <v>37853.129999999997</v>
      </c>
      <c r="J713" s="246">
        <v>0.91285000000000005</v>
      </c>
      <c r="K713" s="193"/>
    </row>
    <row r="714" spans="1:11" ht="42.75" customHeight="1" x14ac:dyDescent="0.2">
      <c r="A714" s="193"/>
      <c r="B714" s="216" t="s">
        <v>207</v>
      </c>
      <c r="C714" s="215">
        <v>977</v>
      </c>
      <c r="D714" s="199">
        <v>7</v>
      </c>
      <c r="E714" s="199">
        <v>1</v>
      </c>
      <c r="F714" s="198" t="s">
        <v>259</v>
      </c>
      <c r="G714" s="197" t="s">
        <v>4</v>
      </c>
      <c r="H714" s="242">
        <v>41466.957999999999</v>
      </c>
      <c r="I714" s="242">
        <v>37853.129999999997</v>
      </c>
      <c r="J714" s="246">
        <v>0.91285000000000005</v>
      </c>
      <c r="K714" s="193"/>
    </row>
    <row r="715" spans="1:11" ht="21.75" customHeight="1" x14ac:dyDescent="0.2">
      <c r="A715" s="193"/>
      <c r="B715" s="216" t="s">
        <v>118</v>
      </c>
      <c r="C715" s="215">
        <v>977</v>
      </c>
      <c r="D715" s="199">
        <v>7</v>
      </c>
      <c r="E715" s="199">
        <v>1</v>
      </c>
      <c r="F715" s="198" t="s">
        <v>258</v>
      </c>
      <c r="G715" s="197">
        <v>0</v>
      </c>
      <c r="H715" s="242">
        <v>771</v>
      </c>
      <c r="I715" s="242">
        <v>0</v>
      </c>
      <c r="J715" s="246">
        <v>0</v>
      </c>
      <c r="K715" s="193"/>
    </row>
    <row r="716" spans="1:11" ht="21.75" customHeight="1" x14ac:dyDescent="0.2">
      <c r="A716" s="193"/>
      <c r="B716" s="216" t="s">
        <v>78</v>
      </c>
      <c r="C716" s="215">
        <v>977</v>
      </c>
      <c r="D716" s="199">
        <v>7</v>
      </c>
      <c r="E716" s="199">
        <v>1</v>
      </c>
      <c r="F716" s="198" t="s">
        <v>258</v>
      </c>
      <c r="G716" s="197" t="s">
        <v>77</v>
      </c>
      <c r="H716" s="242">
        <v>771</v>
      </c>
      <c r="I716" s="242">
        <v>0</v>
      </c>
      <c r="J716" s="246">
        <v>0</v>
      </c>
      <c r="K716" s="193"/>
    </row>
    <row r="717" spans="1:11" ht="12" customHeight="1" x14ac:dyDescent="0.2">
      <c r="A717" s="193"/>
      <c r="B717" s="216" t="s">
        <v>76</v>
      </c>
      <c r="C717" s="215">
        <v>977</v>
      </c>
      <c r="D717" s="199">
        <v>7</v>
      </c>
      <c r="E717" s="199">
        <v>1</v>
      </c>
      <c r="F717" s="198" t="s">
        <v>258</v>
      </c>
      <c r="G717" s="197" t="s">
        <v>75</v>
      </c>
      <c r="H717" s="242">
        <v>771</v>
      </c>
      <c r="I717" s="242">
        <v>0</v>
      </c>
      <c r="J717" s="246">
        <v>0</v>
      </c>
      <c r="K717" s="193"/>
    </row>
    <row r="718" spans="1:11" ht="42.75" customHeight="1" x14ac:dyDescent="0.2">
      <c r="A718" s="193"/>
      <c r="B718" s="216" t="s">
        <v>74</v>
      </c>
      <c r="C718" s="215">
        <v>977</v>
      </c>
      <c r="D718" s="199">
        <v>7</v>
      </c>
      <c r="E718" s="199">
        <v>1</v>
      </c>
      <c r="F718" s="198" t="s">
        <v>258</v>
      </c>
      <c r="G718" s="197" t="s">
        <v>72</v>
      </c>
      <c r="H718" s="242">
        <v>771</v>
      </c>
      <c r="I718" s="242">
        <v>0</v>
      </c>
      <c r="J718" s="246">
        <v>0</v>
      </c>
      <c r="K718" s="193"/>
    </row>
    <row r="719" spans="1:11" ht="21.75" customHeight="1" x14ac:dyDescent="0.2">
      <c r="A719" s="193"/>
      <c r="B719" s="216" t="s">
        <v>190</v>
      </c>
      <c r="C719" s="215">
        <v>977</v>
      </c>
      <c r="D719" s="199">
        <v>7</v>
      </c>
      <c r="E719" s="199">
        <v>1</v>
      </c>
      <c r="F719" s="198" t="s">
        <v>189</v>
      </c>
      <c r="G719" s="197">
        <v>0</v>
      </c>
      <c r="H719" s="242">
        <v>10</v>
      </c>
      <c r="I719" s="242">
        <v>0</v>
      </c>
      <c r="J719" s="246">
        <v>0</v>
      </c>
      <c r="K719" s="193"/>
    </row>
    <row r="720" spans="1:11" ht="21.75" customHeight="1" x14ac:dyDescent="0.2">
      <c r="A720" s="193"/>
      <c r="B720" s="216" t="s">
        <v>188</v>
      </c>
      <c r="C720" s="215">
        <v>977</v>
      </c>
      <c r="D720" s="199">
        <v>7</v>
      </c>
      <c r="E720" s="199">
        <v>1</v>
      </c>
      <c r="F720" s="198" t="s">
        <v>187</v>
      </c>
      <c r="G720" s="197">
        <v>0</v>
      </c>
      <c r="H720" s="242">
        <v>10</v>
      </c>
      <c r="I720" s="242">
        <v>0</v>
      </c>
      <c r="J720" s="246">
        <v>0</v>
      </c>
      <c r="K720" s="193"/>
    </row>
    <row r="721" spans="1:11" ht="21.75" customHeight="1" x14ac:dyDescent="0.2">
      <c r="A721" s="193"/>
      <c r="B721" s="216" t="s">
        <v>257</v>
      </c>
      <c r="C721" s="215">
        <v>977</v>
      </c>
      <c r="D721" s="199">
        <v>7</v>
      </c>
      <c r="E721" s="199">
        <v>1</v>
      </c>
      <c r="F721" s="198" t="s">
        <v>256</v>
      </c>
      <c r="G721" s="197">
        <v>0</v>
      </c>
      <c r="H721" s="242">
        <v>10</v>
      </c>
      <c r="I721" s="242">
        <v>0</v>
      </c>
      <c r="J721" s="246">
        <v>0</v>
      </c>
      <c r="K721" s="193"/>
    </row>
    <row r="722" spans="1:11" ht="21.75" customHeight="1" x14ac:dyDescent="0.2">
      <c r="A722" s="193"/>
      <c r="B722" s="216" t="s">
        <v>78</v>
      </c>
      <c r="C722" s="215">
        <v>977</v>
      </c>
      <c r="D722" s="199">
        <v>7</v>
      </c>
      <c r="E722" s="199">
        <v>1</v>
      </c>
      <c r="F722" s="198" t="s">
        <v>256</v>
      </c>
      <c r="G722" s="197" t="s">
        <v>77</v>
      </c>
      <c r="H722" s="242">
        <v>10</v>
      </c>
      <c r="I722" s="242">
        <v>0</v>
      </c>
      <c r="J722" s="246">
        <v>0</v>
      </c>
      <c r="K722" s="193"/>
    </row>
    <row r="723" spans="1:11" ht="12" customHeight="1" x14ac:dyDescent="0.2">
      <c r="A723" s="193"/>
      <c r="B723" s="216" t="s">
        <v>76</v>
      </c>
      <c r="C723" s="215">
        <v>977</v>
      </c>
      <c r="D723" s="199">
        <v>7</v>
      </c>
      <c r="E723" s="199">
        <v>1</v>
      </c>
      <c r="F723" s="198" t="s">
        <v>256</v>
      </c>
      <c r="G723" s="197" t="s">
        <v>75</v>
      </c>
      <c r="H723" s="242">
        <v>10</v>
      </c>
      <c r="I723" s="242">
        <v>0</v>
      </c>
      <c r="J723" s="246">
        <v>0</v>
      </c>
      <c r="K723" s="193"/>
    </row>
    <row r="724" spans="1:11" ht="12" customHeight="1" x14ac:dyDescent="0.2">
      <c r="A724" s="193"/>
      <c r="B724" s="216" t="s">
        <v>88</v>
      </c>
      <c r="C724" s="215">
        <v>977</v>
      </c>
      <c r="D724" s="199">
        <v>7</v>
      </c>
      <c r="E724" s="199">
        <v>1</v>
      </c>
      <c r="F724" s="198" t="s">
        <v>256</v>
      </c>
      <c r="G724" s="197" t="s">
        <v>86</v>
      </c>
      <c r="H724" s="242">
        <v>10</v>
      </c>
      <c r="I724" s="242">
        <v>0</v>
      </c>
      <c r="J724" s="246">
        <v>0</v>
      </c>
      <c r="K724" s="193"/>
    </row>
    <row r="725" spans="1:11" ht="21.75" customHeight="1" x14ac:dyDescent="0.2">
      <c r="A725" s="193"/>
      <c r="B725" s="216" t="s">
        <v>190</v>
      </c>
      <c r="C725" s="215">
        <v>977</v>
      </c>
      <c r="D725" s="199">
        <v>7</v>
      </c>
      <c r="E725" s="199">
        <v>1</v>
      </c>
      <c r="F725" s="198" t="s">
        <v>189</v>
      </c>
      <c r="G725" s="197">
        <v>0</v>
      </c>
      <c r="H725" s="242">
        <v>3696.9580000000001</v>
      </c>
      <c r="I725" s="242">
        <v>0</v>
      </c>
      <c r="J725" s="246">
        <v>0</v>
      </c>
      <c r="K725" s="193"/>
    </row>
    <row r="726" spans="1:11" ht="21.75" customHeight="1" x14ac:dyDescent="0.2">
      <c r="A726" s="193"/>
      <c r="B726" s="216" t="s">
        <v>188</v>
      </c>
      <c r="C726" s="215">
        <v>977</v>
      </c>
      <c r="D726" s="199">
        <v>7</v>
      </c>
      <c r="E726" s="199">
        <v>1</v>
      </c>
      <c r="F726" s="198" t="s">
        <v>187</v>
      </c>
      <c r="G726" s="197">
        <v>0</v>
      </c>
      <c r="H726" s="242">
        <v>3696.9580000000001</v>
      </c>
      <c r="I726" s="242">
        <v>0</v>
      </c>
      <c r="J726" s="246">
        <v>0</v>
      </c>
      <c r="K726" s="193"/>
    </row>
    <row r="727" spans="1:11" ht="21.75" customHeight="1" x14ac:dyDescent="0.2">
      <c r="A727" s="193"/>
      <c r="B727" s="216" t="s">
        <v>255</v>
      </c>
      <c r="C727" s="215">
        <v>977</v>
      </c>
      <c r="D727" s="199">
        <v>7</v>
      </c>
      <c r="E727" s="199">
        <v>1</v>
      </c>
      <c r="F727" s="198" t="s">
        <v>254</v>
      </c>
      <c r="G727" s="197">
        <v>0</v>
      </c>
      <c r="H727" s="242">
        <v>3696.9580000000001</v>
      </c>
      <c r="I727" s="242">
        <v>0</v>
      </c>
      <c r="J727" s="246">
        <v>0</v>
      </c>
      <c r="K727" s="193"/>
    </row>
    <row r="728" spans="1:11" ht="21.75" customHeight="1" x14ac:dyDescent="0.2">
      <c r="A728" s="193"/>
      <c r="B728" s="216" t="s">
        <v>78</v>
      </c>
      <c r="C728" s="215">
        <v>977</v>
      </c>
      <c r="D728" s="199">
        <v>7</v>
      </c>
      <c r="E728" s="199">
        <v>1</v>
      </c>
      <c r="F728" s="198" t="s">
        <v>254</v>
      </c>
      <c r="G728" s="197" t="s">
        <v>77</v>
      </c>
      <c r="H728" s="242">
        <v>3696.9580000000001</v>
      </c>
      <c r="I728" s="242">
        <v>0</v>
      </c>
      <c r="J728" s="246">
        <v>0</v>
      </c>
      <c r="K728" s="193"/>
    </row>
    <row r="729" spans="1:11" ht="12" customHeight="1" x14ac:dyDescent="0.2">
      <c r="A729" s="193"/>
      <c r="B729" s="216" t="s">
        <v>209</v>
      </c>
      <c r="C729" s="215">
        <v>977</v>
      </c>
      <c r="D729" s="199">
        <v>7</v>
      </c>
      <c r="E729" s="199">
        <v>1</v>
      </c>
      <c r="F729" s="198" t="s">
        <v>254</v>
      </c>
      <c r="G729" s="197" t="s">
        <v>208</v>
      </c>
      <c r="H729" s="242">
        <v>3696.9580000000001</v>
      </c>
      <c r="I729" s="242">
        <v>0</v>
      </c>
      <c r="J729" s="246">
        <v>0</v>
      </c>
      <c r="K729" s="193"/>
    </row>
    <row r="730" spans="1:11" ht="42.75" customHeight="1" x14ac:dyDescent="0.2">
      <c r="A730" s="193"/>
      <c r="B730" s="216" t="s">
        <v>207</v>
      </c>
      <c r="C730" s="215">
        <v>977</v>
      </c>
      <c r="D730" s="199">
        <v>7</v>
      </c>
      <c r="E730" s="199">
        <v>1</v>
      </c>
      <c r="F730" s="198" t="s">
        <v>254</v>
      </c>
      <c r="G730" s="197" t="s">
        <v>4</v>
      </c>
      <c r="H730" s="242">
        <v>3696.9580000000001</v>
      </c>
      <c r="I730" s="242">
        <v>0</v>
      </c>
      <c r="J730" s="246">
        <v>0</v>
      </c>
      <c r="K730" s="193"/>
    </row>
    <row r="731" spans="1:11" ht="21.75" customHeight="1" x14ac:dyDescent="0.2">
      <c r="A731" s="193"/>
      <c r="B731" s="216" t="s">
        <v>190</v>
      </c>
      <c r="C731" s="215">
        <v>977</v>
      </c>
      <c r="D731" s="199">
        <v>7</v>
      </c>
      <c r="E731" s="199">
        <v>1</v>
      </c>
      <c r="F731" s="198" t="s">
        <v>189</v>
      </c>
      <c r="G731" s="197">
        <v>0</v>
      </c>
      <c r="H731" s="242">
        <v>212.8</v>
      </c>
      <c r="I731" s="242">
        <v>142.31</v>
      </c>
      <c r="J731" s="246">
        <v>0.66876000000000002</v>
      </c>
      <c r="K731" s="193"/>
    </row>
    <row r="732" spans="1:11" ht="32.25" customHeight="1" x14ac:dyDescent="0.2">
      <c r="A732" s="193"/>
      <c r="B732" s="216" t="s">
        <v>224</v>
      </c>
      <c r="C732" s="215">
        <v>977</v>
      </c>
      <c r="D732" s="199">
        <v>7</v>
      </c>
      <c r="E732" s="199">
        <v>1</v>
      </c>
      <c r="F732" s="198" t="s">
        <v>223</v>
      </c>
      <c r="G732" s="197">
        <v>0</v>
      </c>
      <c r="H732" s="242">
        <v>212.8</v>
      </c>
      <c r="I732" s="242">
        <v>142.31</v>
      </c>
      <c r="J732" s="246">
        <v>0.66876000000000002</v>
      </c>
      <c r="K732" s="193"/>
    </row>
    <row r="733" spans="1:11" ht="12" customHeight="1" x14ac:dyDescent="0.2">
      <c r="A733" s="193"/>
      <c r="B733" s="216" t="s">
        <v>222</v>
      </c>
      <c r="C733" s="215">
        <v>977</v>
      </c>
      <c r="D733" s="199">
        <v>7</v>
      </c>
      <c r="E733" s="199">
        <v>1</v>
      </c>
      <c r="F733" s="198" t="s">
        <v>221</v>
      </c>
      <c r="G733" s="197">
        <v>0</v>
      </c>
      <c r="H733" s="242">
        <v>212.8</v>
      </c>
      <c r="I733" s="242">
        <v>142.31</v>
      </c>
      <c r="J733" s="246">
        <v>0.66876000000000002</v>
      </c>
      <c r="K733" s="193"/>
    </row>
    <row r="734" spans="1:11" ht="21.75" customHeight="1" x14ac:dyDescent="0.2">
      <c r="A734" s="193"/>
      <c r="B734" s="216" t="s">
        <v>78</v>
      </c>
      <c r="C734" s="215">
        <v>977</v>
      </c>
      <c r="D734" s="199">
        <v>7</v>
      </c>
      <c r="E734" s="199">
        <v>1</v>
      </c>
      <c r="F734" s="198" t="s">
        <v>221</v>
      </c>
      <c r="G734" s="197" t="s">
        <v>77</v>
      </c>
      <c r="H734" s="242">
        <v>212.8</v>
      </c>
      <c r="I734" s="242">
        <v>142.31</v>
      </c>
      <c r="J734" s="246">
        <v>0.66876000000000002</v>
      </c>
      <c r="K734" s="193"/>
    </row>
    <row r="735" spans="1:11" ht="12" customHeight="1" x14ac:dyDescent="0.2">
      <c r="A735" s="193"/>
      <c r="B735" s="216" t="s">
        <v>76</v>
      </c>
      <c r="C735" s="215">
        <v>977</v>
      </c>
      <c r="D735" s="199">
        <v>7</v>
      </c>
      <c r="E735" s="199">
        <v>1</v>
      </c>
      <c r="F735" s="198" t="s">
        <v>221</v>
      </c>
      <c r="G735" s="197" t="s">
        <v>75</v>
      </c>
      <c r="H735" s="242">
        <v>42.7</v>
      </c>
      <c r="I735" s="242">
        <v>14.23</v>
      </c>
      <c r="J735" s="246">
        <v>0.33328999999999998</v>
      </c>
      <c r="K735" s="193"/>
    </row>
    <row r="736" spans="1:11" ht="42.75" customHeight="1" x14ac:dyDescent="0.2">
      <c r="A736" s="193"/>
      <c r="B736" s="216" t="s">
        <v>74</v>
      </c>
      <c r="C736" s="215">
        <v>977</v>
      </c>
      <c r="D736" s="199">
        <v>7</v>
      </c>
      <c r="E736" s="199">
        <v>1</v>
      </c>
      <c r="F736" s="198" t="s">
        <v>221</v>
      </c>
      <c r="G736" s="197" t="s">
        <v>72</v>
      </c>
      <c r="H736" s="242">
        <v>42.7</v>
      </c>
      <c r="I736" s="242">
        <v>14.23</v>
      </c>
      <c r="J736" s="246">
        <v>0.33328999999999998</v>
      </c>
      <c r="K736" s="193"/>
    </row>
    <row r="737" spans="1:11" ht="12" customHeight="1" x14ac:dyDescent="0.2">
      <c r="A737" s="193"/>
      <c r="B737" s="216" t="s">
        <v>209</v>
      </c>
      <c r="C737" s="215">
        <v>977</v>
      </c>
      <c r="D737" s="199">
        <v>7</v>
      </c>
      <c r="E737" s="199">
        <v>1</v>
      </c>
      <c r="F737" s="198" t="s">
        <v>221</v>
      </c>
      <c r="G737" s="197" t="s">
        <v>208</v>
      </c>
      <c r="H737" s="242">
        <v>170.1</v>
      </c>
      <c r="I737" s="242">
        <v>128.08000000000001</v>
      </c>
      <c r="J737" s="246">
        <v>0.75297999999999998</v>
      </c>
      <c r="K737" s="193"/>
    </row>
    <row r="738" spans="1:11" ht="42.75" customHeight="1" x14ac:dyDescent="0.2">
      <c r="A738" s="193"/>
      <c r="B738" s="216" t="s">
        <v>207</v>
      </c>
      <c r="C738" s="215">
        <v>977</v>
      </c>
      <c r="D738" s="199">
        <v>7</v>
      </c>
      <c r="E738" s="199">
        <v>1</v>
      </c>
      <c r="F738" s="198" t="s">
        <v>221</v>
      </c>
      <c r="G738" s="197" t="s">
        <v>4</v>
      </c>
      <c r="H738" s="242">
        <v>170.1</v>
      </c>
      <c r="I738" s="242">
        <v>128.08000000000001</v>
      </c>
      <c r="J738" s="246">
        <v>0.75297999999999998</v>
      </c>
      <c r="K738" s="193"/>
    </row>
    <row r="739" spans="1:11" ht="32.25" customHeight="1" x14ac:dyDescent="0.2">
      <c r="A739" s="193"/>
      <c r="B739" s="216" t="s">
        <v>85</v>
      </c>
      <c r="C739" s="215">
        <v>977</v>
      </c>
      <c r="D739" s="199">
        <v>7</v>
      </c>
      <c r="E739" s="199">
        <v>1</v>
      </c>
      <c r="F739" s="198" t="s">
        <v>84</v>
      </c>
      <c r="G739" s="197">
        <v>0</v>
      </c>
      <c r="H739" s="242">
        <v>230</v>
      </c>
      <c r="I739" s="242">
        <v>80</v>
      </c>
      <c r="J739" s="246">
        <v>0.34782999999999997</v>
      </c>
      <c r="K739" s="193"/>
    </row>
    <row r="740" spans="1:11" ht="32.25" customHeight="1" x14ac:dyDescent="0.2">
      <c r="A740" s="193"/>
      <c r="B740" s="216" t="s">
        <v>83</v>
      </c>
      <c r="C740" s="215">
        <v>977</v>
      </c>
      <c r="D740" s="199">
        <v>7</v>
      </c>
      <c r="E740" s="199">
        <v>1</v>
      </c>
      <c r="F740" s="198" t="s">
        <v>82</v>
      </c>
      <c r="G740" s="197">
        <v>0</v>
      </c>
      <c r="H740" s="242">
        <v>230</v>
      </c>
      <c r="I740" s="242">
        <v>80</v>
      </c>
      <c r="J740" s="246">
        <v>0.34782999999999997</v>
      </c>
      <c r="K740" s="193"/>
    </row>
    <row r="741" spans="1:11" ht="21.75" customHeight="1" x14ac:dyDescent="0.2">
      <c r="A741" s="193"/>
      <c r="B741" s="216" t="s">
        <v>78</v>
      </c>
      <c r="C741" s="215">
        <v>977</v>
      </c>
      <c r="D741" s="199">
        <v>7</v>
      </c>
      <c r="E741" s="199">
        <v>1</v>
      </c>
      <c r="F741" s="198" t="s">
        <v>82</v>
      </c>
      <c r="G741" s="197" t="s">
        <v>77</v>
      </c>
      <c r="H741" s="242">
        <v>230</v>
      </c>
      <c r="I741" s="242">
        <v>80</v>
      </c>
      <c r="J741" s="246">
        <v>0.34782999999999997</v>
      </c>
      <c r="K741" s="193"/>
    </row>
    <row r="742" spans="1:11" ht="12" customHeight="1" x14ac:dyDescent="0.2">
      <c r="A742" s="193"/>
      <c r="B742" s="216" t="s">
        <v>76</v>
      </c>
      <c r="C742" s="215">
        <v>977</v>
      </c>
      <c r="D742" s="199">
        <v>7</v>
      </c>
      <c r="E742" s="199">
        <v>1</v>
      </c>
      <c r="F742" s="198" t="s">
        <v>82</v>
      </c>
      <c r="G742" s="197" t="s">
        <v>75</v>
      </c>
      <c r="H742" s="242">
        <v>230</v>
      </c>
      <c r="I742" s="242">
        <v>80</v>
      </c>
      <c r="J742" s="246">
        <v>0.34782999999999997</v>
      </c>
      <c r="K742" s="193"/>
    </row>
    <row r="743" spans="1:11" ht="42.75" customHeight="1" x14ac:dyDescent="0.2">
      <c r="A743" s="193"/>
      <c r="B743" s="216" t="s">
        <v>74</v>
      </c>
      <c r="C743" s="215">
        <v>977</v>
      </c>
      <c r="D743" s="199">
        <v>7</v>
      </c>
      <c r="E743" s="199">
        <v>1</v>
      </c>
      <c r="F743" s="198" t="s">
        <v>82</v>
      </c>
      <c r="G743" s="197" t="s">
        <v>72</v>
      </c>
      <c r="H743" s="242">
        <v>230</v>
      </c>
      <c r="I743" s="242">
        <v>80</v>
      </c>
      <c r="J743" s="246">
        <v>0.34782999999999997</v>
      </c>
      <c r="K743" s="193"/>
    </row>
    <row r="744" spans="1:11" ht="12" customHeight="1" x14ac:dyDescent="0.2">
      <c r="A744" s="193"/>
      <c r="B744" s="216" t="s">
        <v>253</v>
      </c>
      <c r="C744" s="215">
        <v>977</v>
      </c>
      <c r="D744" s="199">
        <v>7</v>
      </c>
      <c r="E744" s="199">
        <v>2</v>
      </c>
      <c r="F744" s="198">
        <v>0</v>
      </c>
      <c r="G744" s="197">
        <v>0</v>
      </c>
      <c r="H744" s="242">
        <v>369441.98499999999</v>
      </c>
      <c r="I744" s="242">
        <v>287732.06</v>
      </c>
      <c r="J744" s="246">
        <v>0.77883000000000002</v>
      </c>
      <c r="K744" s="193"/>
    </row>
    <row r="745" spans="1:11" ht="21.75" customHeight="1" x14ac:dyDescent="0.2">
      <c r="A745" s="193"/>
      <c r="B745" s="216" t="s">
        <v>190</v>
      </c>
      <c r="C745" s="215">
        <v>977</v>
      </c>
      <c r="D745" s="199">
        <v>7</v>
      </c>
      <c r="E745" s="199">
        <v>2</v>
      </c>
      <c r="F745" s="198" t="s">
        <v>189</v>
      </c>
      <c r="G745" s="197">
        <v>0</v>
      </c>
      <c r="H745" s="242">
        <v>18793.18</v>
      </c>
      <c r="I745" s="242">
        <v>12681.75</v>
      </c>
      <c r="J745" s="246">
        <v>0.67481000000000002</v>
      </c>
      <c r="K745" s="193"/>
    </row>
    <row r="746" spans="1:11" ht="12" customHeight="1" x14ac:dyDescent="0.2">
      <c r="A746" s="193"/>
      <c r="B746" s="216" t="s">
        <v>238</v>
      </c>
      <c r="C746" s="215">
        <v>977</v>
      </c>
      <c r="D746" s="199">
        <v>7</v>
      </c>
      <c r="E746" s="199">
        <v>2</v>
      </c>
      <c r="F746" s="198" t="s">
        <v>237</v>
      </c>
      <c r="G746" s="197">
        <v>0</v>
      </c>
      <c r="H746" s="242">
        <v>18793.18</v>
      </c>
      <c r="I746" s="242">
        <v>12681.75</v>
      </c>
      <c r="J746" s="246">
        <v>0.67481000000000002</v>
      </c>
      <c r="K746" s="193"/>
    </row>
    <row r="747" spans="1:11" ht="21.75" customHeight="1" x14ac:dyDescent="0.2">
      <c r="A747" s="193"/>
      <c r="B747" s="216" t="s">
        <v>214</v>
      </c>
      <c r="C747" s="215">
        <v>977</v>
      </c>
      <c r="D747" s="199">
        <v>7</v>
      </c>
      <c r="E747" s="199">
        <v>2</v>
      </c>
      <c r="F747" s="198" t="s">
        <v>252</v>
      </c>
      <c r="G747" s="197">
        <v>0</v>
      </c>
      <c r="H747" s="242">
        <v>11338.13</v>
      </c>
      <c r="I747" s="242">
        <v>8032.57</v>
      </c>
      <c r="J747" s="246">
        <v>0.70845999999999998</v>
      </c>
      <c r="K747" s="193"/>
    </row>
    <row r="748" spans="1:11" ht="21.75" customHeight="1" x14ac:dyDescent="0.2">
      <c r="A748" s="193"/>
      <c r="B748" s="216" t="s">
        <v>78</v>
      </c>
      <c r="C748" s="215">
        <v>977</v>
      </c>
      <c r="D748" s="199">
        <v>7</v>
      </c>
      <c r="E748" s="199">
        <v>2</v>
      </c>
      <c r="F748" s="198" t="s">
        <v>252</v>
      </c>
      <c r="G748" s="197" t="s">
        <v>77</v>
      </c>
      <c r="H748" s="242">
        <v>11338.13</v>
      </c>
      <c r="I748" s="242">
        <v>8032.57</v>
      </c>
      <c r="J748" s="246">
        <v>0.70845999999999998</v>
      </c>
      <c r="K748" s="193"/>
    </row>
    <row r="749" spans="1:11" ht="12" customHeight="1" x14ac:dyDescent="0.2">
      <c r="A749" s="193"/>
      <c r="B749" s="216" t="s">
        <v>76</v>
      </c>
      <c r="C749" s="215">
        <v>977</v>
      </c>
      <c r="D749" s="199">
        <v>7</v>
      </c>
      <c r="E749" s="199">
        <v>2</v>
      </c>
      <c r="F749" s="198" t="s">
        <v>252</v>
      </c>
      <c r="G749" s="197" t="s">
        <v>75</v>
      </c>
      <c r="H749" s="242">
        <v>11338.13</v>
      </c>
      <c r="I749" s="242">
        <v>8032.57</v>
      </c>
      <c r="J749" s="246">
        <v>0.70845999999999998</v>
      </c>
      <c r="K749" s="193"/>
    </row>
    <row r="750" spans="1:11" ht="42.75" customHeight="1" x14ac:dyDescent="0.2">
      <c r="A750" s="193"/>
      <c r="B750" s="216" t="s">
        <v>74</v>
      </c>
      <c r="C750" s="215">
        <v>977</v>
      </c>
      <c r="D750" s="199">
        <v>7</v>
      </c>
      <c r="E750" s="199">
        <v>2</v>
      </c>
      <c r="F750" s="198" t="s">
        <v>252</v>
      </c>
      <c r="G750" s="197" t="s">
        <v>72</v>
      </c>
      <c r="H750" s="242">
        <v>11338.13</v>
      </c>
      <c r="I750" s="242">
        <v>8032.57</v>
      </c>
      <c r="J750" s="246">
        <v>0.70845999999999998</v>
      </c>
      <c r="K750" s="193"/>
    </row>
    <row r="751" spans="1:11" ht="21.75" customHeight="1" x14ac:dyDescent="0.2">
      <c r="A751" s="193"/>
      <c r="B751" s="216" t="s">
        <v>111</v>
      </c>
      <c r="C751" s="215">
        <v>977</v>
      </c>
      <c r="D751" s="199">
        <v>7</v>
      </c>
      <c r="E751" s="199">
        <v>2</v>
      </c>
      <c r="F751" s="198" t="s">
        <v>251</v>
      </c>
      <c r="G751" s="197">
        <v>0</v>
      </c>
      <c r="H751" s="242">
        <v>6846.75</v>
      </c>
      <c r="I751" s="242">
        <v>4649.18</v>
      </c>
      <c r="J751" s="246">
        <v>0.67903000000000002</v>
      </c>
      <c r="K751" s="193"/>
    </row>
    <row r="752" spans="1:11" ht="21.75" customHeight="1" x14ac:dyDescent="0.2">
      <c r="A752" s="193"/>
      <c r="B752" s="216" t="s">
        <v>78</v>
      </c>
      <c r="C752" s="215">
        <v>977</v>
      </c>
      <c r="D752" s="199">
        <v>7</v>
      </c>
      <c r="E752" s="199">
        <v>2</v>
      </c>
      <c r="F752" s="198" t="s">
        <v>251</v>
      </c>
      <c r="G752" s="197" t="s">
        <v>77</v>
      </c>
      <c r="H752" s="242">
        <v>6846.75</v>
      </c>
      <c r="I752" s="242">
        <v>4649.18</v>
      </c>
      <c r="J752" s="246">
        <v>0.67903000000000002</v>
      </c>
      <c r="K752" s="193"/>
    </row>
    <row r="753" spans="1:11" ht="12" customHeight="1" x14ac:dyDescent="0.2">
      <c r="A753" s="193"/>
      <c r="B753" s="216" t="s">
        <v>76</v>
      </c>
      <c r="C753" s="215">
        <v>977</v>
      </c>
      <c r="D753" s="199">
        <v>7</v>
      </c>
      <c r="E753" s="199">
        <v>2</v>
      </c>
      <c r="F753" s="198" t="s">
        <v>251</v>
      </c>
      <c r="G753" s="197" t="s">
        <v>75</v>
      </c>
      <c r="H753" s="242">
        <v>6846.75</v>
      </c>
      <c r="I753" s="242">
        <v>4649.18</v>
      </c>
      <c r="J753" s="246">
        <v>0.67903000000000002</v>
      </c>
      <c r="K753" s="193"/>
    </row>
    <row r="754" spans="1:11" ht="42.75" customHeight="1" x14ac:dyDescent="0.2">
      <c r="A754" s="193"/>
      <c r="B754" s="216" t="s">
        <v>74</v>
      </c>
      <c r="C754" s="215">
        <v>977</v>
      </c>
      <c r="D754" s="199">
        <v>7</v>
      </c>
      <c r="E754" s="199">
        <v>2</v>
      </c>
      <c r="F754" s="198" t="s">
        <v>251</v>
      </c>
      <c r="G754" s="197" t="s">
        <v>72</v>
      </c>
      <c r="H754" s="242">
        <v>6846.75</v>
      </c>
      <c r="I754" s="242">
        <v>4649.18</v>
      </c>
      <c r="J754" s="246">
        <v>0.67903000000000002</v>
      </c>
      <c r="K754" s="193"/>
    </row>
    <row r="755" spans="1:11" ht="32.25" customHeight="1" x14ac:dyDescent="0.2">
      <c r="A755" s="193"/>
      <c r="B755" s="216" t="s">
        <v>250</v>
      </c>
      <c r="C755" s="215">
        <v>977</v>
      </c>
      <c r="D755" s="199">
        <v>7</v>
      </c>
      <c r="E755" s="199">
        <v>2</v>
      </c>
      <c r="F755" s="198" t="s">
        <v>249</v>
      </c>
      <c r="G755" s="197">
        <v>0</v>
      </c>
      <c r="H755" s="242">
        <v>608.29999999999995</v>
      </c>
      <c r="I755" s="242">
        <v>0</v>
      </c>
      <c r="J755" s="246">
        <v>0</v>
      </c>
      <c r="K755" s="193"/>
    </row>
    <row r="756" spans="1:11" ht="21.75" customHeight="1" x14ac:dyDescent="0.2">
      <c r="A756" s="193"/>
      <c r="B756" s="216" t="s">
        <v>78</v>
      </c>
      <c r="C756" s="215">
        <v>977</v>
      </c>
      <c r="D756" s="199">
        <v>7</v>
      </c>
      <c r="E756" s="199">
        <v>2</v>
      </c>
      <c r="F756" s="198" t="s">
        <v>249</v>
      </c>
      <c r="G756" s="197" t="s">
        <v>77</v>
      </c>
      <c r="H756" s="242">
        <v>608.29999999999995</v>
      </c>
      <c r="I756" s="242">
        <v>0</v>
      </c>
      <c r="J756" s="246">
        <v>0</v>
      </c>
      <c r="K756" s="193"/>
    </row>
    <row r="757" spans="1:11" ht="12" customHeight="1" x14ac:dyDescent="0.2">
      <c r="A757" s="193"/>
      <c r="B757" s="216" t="s">
        <v>76</v>
      </c>
      <c r="C757" s="215">
        <v>977</v>
      </c>
      <c r="D757" s="199">
        <v>7</v>
      </c>
      <c r="E757" s="199">
        <v>2</v>
      </c>
      <c r="F757" s="198" t="s">
        <v>249</v>
      </c>
      <c r="G757" s="197" t="s">
        <v>75</v>
      </c>
      <c r="H757" s="242">
        <v>608.29999999999995</v>
      </c>
      <c r="I757" s="242">
        <v>0</v>
      </c>
      <c r="J757" s="246">
        <v>0</v>
      </c>
      <c r="K757" s="193"/>
    </row>
    <row r="758" spans="1:11" ht="42.75" customHeight="1" x14ac:dyDescent="0.2">
      <c r="A758" s="193"/>
      <c r="B758" s="216" t="s">
        <v>74</v>
      </c>
      <c r="C758" s="215">
        <v>977</v>
      </c>
      <c r="D758" s="199">
        <v>7</v>
      </c>
      <c r="E758" s="199">
        <v>2</v>
      </c>
      <c r="F758" s="198" t="s">
        <v>249</v>
      </c>
      <c r="G758" s="197" t="s">
        <v>72</v>
      </c>
      <c r="H758" s="242">
        <v>608.29999999999995</v>
      </c>
      <c r="I758" s="242">
        <v>0</v>
      </c>
      <c r="J758" s="246">
        <v>0</v>
      </c>
      <c r="K758" s="193"/>
    </row>
    <row r="759" spans="1:11" ht="21.75" customHeight="1" x14ac:dyDescent="0.2">
      <c r="A759" s="193"/>
      <c r="B759" s="216" t="s">
        <v>190</v>
      </c>
      <c r="C759" s="215">
        <v>977</v>
      </c>
      <c r="D759" s="199">
        <v>7</v>
      </c>
      <c r="E759" s="199">
        <v>2</v>
      </c>
      <c r="F759" s="198" t="s">
        <v>189</v>
      </c>
      <c r="G759" s="197">
        <v>0</v>
      </c>
      <c r="H759" s="242">
        <v>286230.12</v>
      </c>
      <c r="I759" s="242">
        <v>241517.87</v>
      </c>
      <c r="J759" s="246">
        <v>0.84379000000000004</v>
      </c>
      <c r="K759" s="193"/>
    </row>
    <row r="760" spans="1:11" ht="12" customHeight="1" x14ac:dyDescent="0.2">
      <c r="A760" s="193"/>
      <c r="B760" s="216" t="s">
        <v>238</v>
      </c>
      <c r="C760" s="215">
        <v>977</v>
      </c>
      <c r="D760" s="199">
        <v>7</v>
      </c>
      <c r="E760" s="199">
        <v>2</v>
      </c>
      <c r="F760" s="198" t="s">
        <v>237</v>
      </c>
      <c r="G760" s="197">
        <v>0</v>
      </c>
      <c r="H760" s="242">
        <v>286230.12</v>
      </c>
      <c r="I760" s="242">
        <v>241517.87</v>
      </c>
      <c r="J760" s="246">
        <v>0.84379000000000004</v>
      </c>
      <c r="K760" s="193"/>
    </row>
    <row r="761" spans="1:11" ht="21.75" customHeight="1" x14ac:dyDescent="0.2">
      <c r="A761" s="193"/>
      <c r="B761" s="216" t="s">
        <v>105</v>
      </c>
      <c r="C761" s="215">
        <v>977</v>
      </c>
      <c r="D761" s="199">
        <v>7</v>
      </c>
      <c r="E761" s="199">
        <v>2</v>
      </c>
      <c r="F761" s="198" t="s">
        <v>248</v>
      </c>
      <c r="G761" s="197">
        <v>0</v>
      </c>
      <c r="H761" s="242">
        <v>15789.88</v>
      </c>
      <c r="I761" s="242">
        <v>8820.33</v>
      </c>
      <c r="J761" s="246">
        <v>0.55861000000000005</v>
      </c>
      <c r="K761" s="193"/>
    </row>
    <row r="762" spans="1:11" ht="21.75" customHeight="1" x14ac:dyDescent="0.2">
      <c r="A762" s="193"/>
      <c r="B762" s="216" t="s">
        <v>78</v>
      </c>
      <c r="C762" s="215">
        <v>977</v>
      </c>
      <c r="D762" s="199">
        <v>7</v>
      </c>
      <c r="E762" s="199">
        <v>2</v>
      </c>
      <c r="F762" s="198" t="s">
        <v>248</v>
      </c>
      <c r="G762" s="197" t="s">
        <v>77</v>
      </c>
      <c r="H762" s="242">
        <v>15789.88</v>
      </c>
      <c r="I762" s="242">
        <v>8820.33</v>
      </c>
      <c r="J762" s="246">
        <v>0.55861000000000005</v>
      </c>
      <c r="K762" s="193"/>
    </row>
    <row r="763" spans="1:11" ht="12" customHeight="1" x14ac:dyDescent="0.2">
      <c r="A763" s="193"/>
      <c r="B763" s="216" t="s">
        <v>76</v>
      </c>
      <c r="C763" s="215">
        <v>977</v>
      </c>
      <c r="D763" s="199">
        <v>7</v>
      </c>
      <c r="E763" s="199">
        <v>2</v>
      </c>
      <c r="F763" s="198" t="s">
        <v>248</v>
      </c>
      <c r="G763" s="197" t="s">
        <v>75</v>
      </c>
      <c r="H763" s="242">
        <v>15789.88</v>
      </c>
      <c r="I763" s="242">
        <v>8820.33</v>
      </c>
      <c r="J763" s="246">
        <v>0.55861000000000005</v>
      </c>
      <c r="K763" s="193"/>
    </row>
    <row r="764" spans="1:11" ht="42.75" customHeight="1" x14ac:dyDescent="0.2">
      <c r="A764" s="193"/>
      <c r="B764" s="216" t="s">
        <v>74</v>
      </c>
      <c r="C764" s="215">
        <v>977</v>
      </c>
      <c r="D764" s="199">
        <v>7</v>
      </c>
      <c r="E764" s="199">
        <v>2</v>
      </c>
      <c r="F764" s="198" t="s">
        <v>248</v>
      </c>
      <c r="G764" s="197" t="s">
        <v>72</v>
      </c>
      <c r="H764" s="242">
        <v>15789.88</v>
      </c>
      <c r="I764" s="242">
        <v>8820.33</v>
      </c>
      <c r="J764" s="246">
        <v>0.55861000000000005</v>
      </c>
      <c r="K764" s="193"/>
    </row>
    <row r="765" spans="1:11" ht="32.25" customHeight="1" x14ac:dyDescent="0.2">
      <c r="A765" s="193"/>
      <c r="B765" s="216" t="s">
        <v>247</v>
      </c>
      <c r="C765" s="215">
        <v>977</v>
      </c>
      <c r="D765" s="199">
        <v>7</v>
      </c>
      <c r="E765" s="199">
        <v>2</v>
      </c>
      <c r="F765" s="198" t="s">
        <v>246</v>
      </c>
      <c r="G765" s="197">
        <v>0</v>
      </c>
      <c r="H765" s="242">
        <v>1109.44</v>
      </c>
      <c r="I765" s="242">
        <v>0</v>
      </c>
      <c r="J765" s="246">
        <v>0</v>
      </c>
      <c r="K765" s="193"/>
    </row>
    <row r="766" spans="1:11" ht="21.75" customHeight="1" x14ac:dyDescent="0.2">
      <c r="A766" s="193"/>
      <c r="B766" s="216" t="s">
        <v>78</v>
      </c>
      <c r="C766" s="215">
        <v>977</v>
      </c>
      <c r="D766" s="199">
        <v>7</v>
      </c>
      <c r="E766" s="199">
        <v>2</v>
      </c>
      <c r="F766" s="198" t="s">
        <v>246</v>
      </c>
      <c r="G766" s="197" t="s">
        <v>77</v>
      </c>
      <c r="H766" s="242">
        <v>1109.44</v>
      </c>
      <c r="I766" s="242">
        <v>0</v>
      </c>
      <c r="J766" s="246">
        <v>0</v>
      </c>
      <c r="K766" s="193"/>
    </row>
    <row r="767" spans="1:11" ht="12" customHeight="1" x14ac:dyDescent="0.2">
      <c r="A767" s="193"/>
      <c r="B767" s="216" t="s">
        <v>76</v>
      </c>
      <c r="C767" s="215">
        <v>977</v>
      </c>
      <c r="D767" s="199">
        <v>7</v>
      </c>
      <c r="E767" s="199">
        <v>2</v>
      </c>
      <c r="F767" s="198" t="s">
        <v>246</v>
      </c>
      <c r="G767" s="197" t="s">
        <v>75</v>
      </c>
      <c r="H767" s="242">
        <v>1109.44</v>
      </c>
      <c r="I767" s="242">
        <v>0</v>
      </c>
      <c r="J767" s="246">
        <v>0</v>
      </c>
      <c r="K767" s="193"/>
    </row>
    <row r="768" spans="1:11" ht="42.75" customHeight="1" x14ac:dyDescent="0.2">
      <c r="A768" s="193"/>
      <c r="B768" s="216" t="s">
        <v>74</v>
      </c>
      <c r="C768" s="215">
        <v>977</v>
      </c>
      <c r="D768" s="199">
        <v>7</v>
      </c>
      <c r="E768" s="199">
        <v>2</v>
      </c>
      <c r="F768" s="198" t="s">
        <v>246</v>
      </c>
      <c r="G768" s="197" t="s">
        <v>72</v>
      </c>
      <c r="H768" s="242">
        <v>1109.44</v>
      </c>
      <c r="I768" s="242">
        <v>0</v>
      </c>
      <c r="J768" s="246">
        <v>0</v>
      </c>
      <c r="K768" s="193"/>
    </row>
    <row r="769" spans="1:11" ht="42.75" customHeight="1" x14ac:dyDescent="0.2">
      <c r="A769" s="193"/>
      <c r="B769" s="216" t="s">
        <v>756</v>
      </c>
      <c r="C769" s="215">
        <v>977</v>
      </c>
      <c r="D769" s="199">
        <v>7</v>
      </c>
      <c r="E769" s="199">
        <v>2</v>
      </c>
      <c r="F769" s="198" t="s">
        <v>755</v>
      </c>
      <c r="G769" s="197">
        <v>0</v>
      </c>
      <c r="H769" s="242">
        <v>3027</v>
      </c>
      <c r="I769" s="242">
        <v>1337.5</v>
      </c>
      <c r="J769" s="246">
        <v>0.44185999999999998</v>
      </c>
      <c r="K769" s="193"/>
    </row>
    <row r="770" spans="1:11" ht="21.75" customHeight="1" x14ac:dyDescent="0.2">
      <c r="A770" s="193"/>
      <c r="B770" s="216" t="s">
        <v>78</v>
      </c>
      <c r="C770" s="215">
        <v>977</v>
      </c>
      <c r="D770" s="199">
        <v>7</v>
      </c>
      <c r="E770" s="199">
        <v>2</v>
      </c>
      <c r="F770" s="198" t="s">
        <v>755</v>
      </c>
      <c r="G770" s="197" t="s">
        <v>77</v>
      </c>
      <c r="H770" s="242">
        <v>3027</v>
      </c>
      <c r="I770" s="242">
        <v>1337.5</v>
      </c>
      <c r="J770" s="246">
        <v>0.44185999999999998</v>
      </c>
      <c r="K770" s="193"/>
    </row>
    <row r="771" spans="1:11" ht="12" customHeight="1" x14ac:dyDescent="0.2">
      <c r="A771" s="193"/>
      <c r="B771" s="216" t="s">
        <v>76</v>
      </c>
      <c r="C771" s="215">
        <v>977</v>
      </c>
      <c r="D771" s="199">
        <v>7</v>
      </c>
      <c r="E771" s="199">
        <v>2</v>
      </c>
      <c r="F771" s="198" t="s">
        <v>755</v>
      </c>
      <c r="G771" s="197" t="s">
        <v>75</v>
      </c>
      <c r="H771" s="242">
        <v>3027</v>
      </c>
      <c r="I771" s="242">
        <v>1337.5</v>
      </c>
      <c r="J771" s="246">
        <v>0.44185999999999998</v>
      </c>
      <c r="K771" s="193"/>
    </row>
    <row r="772" spans="1:11" ht="42.75" customHeight="1" x14ac:dyDescent="0.2">
      <c r="A772" s="193"/>
      <c r="B772" s="216" t="s">
        <v>74</v>
      </c>
      <c r="C772" s="215">
        <v>977</v>
      </c>
      <c r="D772" s="199">
        <v>7</v>
      </c>
      <c r="E772" s="199">
        <v>2</v>
      </c>
      <c r="F772" s="198" t="s">
        <v>755</v>
      </c>
      <c r="G772" s="197" t="s">
        <v>72</v>
      </c>
      <c r="H772" s="242">
        <v>3027</v>
      </c>
      <c r="I772" s="242">
        <v>1337.5</v>
      </c>
      <c r="J772" s="246">
        <v>0.44185999999999998</v>
      </c>
      <c r="K772" s="193"/>
    </row>
    <row r="773" spans="1:11" ht="63.75" customHeight="1" x14ac:dyDescent="0.2">
      <c r="A773" s="193"/>
      <c r="B773" s="216" t="s">
        <v>245</v>
      </c>
      <c r="C773" s="215">
        <v>977</v>
      </c>
      <c r="D773" s="199">
        <v>7</v>
      </c>
      <c r="E773" s="199">
        <v>2</v>
      </c>
      <c r="F773" s="198" t="s">
        <v>244</v>
      </c>
      <c r="G773" s="197">
        <v>0</v>
      </c>
      <c r="H773" s="242">
        <v>264571.5</v>
      </c>
      <c r="I773" s="242">
        <v>231360.04</v>
      </c>
      <c r="J773" s="246">
        <v>0.87446999999999997</v>
      </c>
      <c r="K773" s="193"/>
    </row>
    <row r="774" spans="1:11" ht="21.75" customHeight="1" x14ac:dyDescent="0.2">
      <c r="A774" s="193"/>
      <c r="B774" s="216" t="s">
        <v>78</v>
      </c>
      <c r="C774" s="215">
        <v>977</v>
      </c>
      <c r="D774" s="199">
        <v>7</v>
      </c>
      <c r="E774" s="199">
        <v>2</v>
      </c>
      <c r="F774" s="198" t="s">
        <v>244</v>
      </c>
      <c r="G774" s="197" t="s">
        <v>77</v>
      </c>
      <c r="H774" s="242">
        <v>264571.5</v>
      </c>
      <c r="I774" s="242">
        <v>231360.04</v>
      </c>
      <c r="J774" s="246">
        <v>0.87446999999999997</v>
      </c>
      <c r="K774" s="193"/>
    </row>
    <row r="775" spans="1:11" ht="12" customHeight="1" x14ac:dyDescent="0.2">
      <c r="A775" s="193"/>
      <c r="B775" s="216" t="s">
        <v>76</v>
      </c>
      <c r="C775" s="215">
        <v>977</v>
      </c>
      <c r="D775" s="199">
        <v>7</v>
      </c>
      <c r="E775" s="199">
        <v>2</v>
      </c>
      <c r="F775" s="198" t="s">
        <v>244</v>
      </c>
      <c r="G775" s="197" t="s">
        <v>75</v>
      </c>
      <c r="H775" s="242">
        <v>264571.5</v>
      </c>
      <c r="I775" s="242">
        <v>231360.04</v>
      </c>
      <c r="J775" s="246">
        <v>0.87446999999999997</v>
      </c>
      <c r="K775" s="193"/>
    </row>
    <row r="776" spans="1:11" ht="42.75" customHeight="1" x14ac:dyDescent="0.2">
      <c r="A776" s="193"/>
      <c r="B776" s="216" t="s">
        <v>74</v>
      </c>
      <c r="C776" s="215">
        <v>977</v>
      </c>
      <c r="D776" s="199">
        <v>7</v>
      </c>
      <c r="E776" s="199">
        <v>2</v>
      </c>
      <c r="F776" s="198" t="s">
        <v>244</v>
      </c>
      <c r="G776" s="197" t="s">
        <v>72</v>
      </c>
      <c r="H776" s="242">
        <v>264571.5</v>
      </c>
      <c r="I776" s="242">
        <v>231360.04</v>
      </c>
      <c r="J776" s="246">
        <v>0.87446999999999997</v>
      </c>
      <c r="K776" s="193"/>
    </row>
    <row r="777" spans="1:11" ht="21.75" customHeight="1" x14ac:dyDescent="0.2">
      <c r="A777" s="193"/>
      <c r="B777" s="216" t="s">
        <v>118</v>
      </c>
      <c r="C777" s="215">
        <v>977</v>
      </c>
      <c r="D777" s="199">
        <v>7</v>
      </c>
      <c r="E777" s="199">
        <v>2</v>
      </c>
      <c r="F777" s="198" t="s">
        <v>243</v>
      </c>
      <c r="G777" s="197">
        <v>0</v>
      </c>
      <c r="H777" s="242">
        <v>1732.3</v>
      </c>
      <c r="I777" s="242">
        <v>0</v>
      </c>
      <c r="J777" s="246">
        <v>0</v>
      </c>
      <c r="K777" s="193"/>
    </row>
    <row r="778" spans="1:11" ht="21.75" customHeight="1" x14ac:dyDescent="0.2">
      <c r="A778" s="193"/>
      <c r="B778" s="216" t="s">
        <v>78</v>
      </c>
      <c r="C778" s="215">
        <v>977</v>
      </c>
      <c r="D778" s="199">
        <v>7</v>
      </c>
      <c r="E778" s="199">
        <v>2</v>
      </c>
      <c r="F778" s="198" t="s">
        <v>243</v>
      </c>
      <c r="G778" s="197" t="s">
        <v>77</v>
      </c>
      <c r="H778" s="242">
        <v>1732.3</v>
      </c>
      <c r="I778" s="242">
        <v>0</v>
      </c>
      <c r="J778" s="246">
        <v>0</v>
      </c>
      <c r="K778" s="193"/>
    </row>
    <row r="779" spans="1:11" ht="12" customHeight="1" x14ac:dyDescent="0.2">
      <c r="A779" s="193"/>
      <c r="B779" s="216" t="s">
        <v>76</v>
      </c>
      <c r="C779" s="215">
        <v>977</v>
      </c>
      <c r="D779" s="199">
        <v>7</v>
      </c>
      <c r="E779" s="199">
        <v>2</v>
      </c>
      <c r="F779" s="198" t="s">
        <v>243</v>
      </c>
      <c r="G779" s="197" t="s">
        <v>75</v>
      </c>
      <c r="H779" s="242">
        <v>1732.3</v>
      </c>
      <c r="I779" s="242">
        <v>0</v>
      </c>
      <c r="J779" s="246">
        <v>0</v>
      </c>
      <c r="K779" s="193"/>
    </row>
    <row r="780" spans="1:11" ht="42.75" customHeight="1" x14ac:dyDescent="0.2">
      <c r="A780" s="193"/>
      <c r="B780" s="216" t="s">
        <v>74</v>
      </c>
      <c r="C780" s="215">
        <v>977</v>
      </c>
      <c r="D780" s="199">
        <v>7</v>
      </c>
      <c r="E780" s="199">
        <v>2</v>
      </c>
      <c r="F780" s="198" t="s">
        <v>243</v>
      </c>
      <c r="G780" s="197" t="s">
        <v>72</v>
      </c>
      <c r="H780" s="242">
        <v>1732.3</v>
      </c>
      <c r="I780" s="242">
        <v>0</v>
      </c>
      <c r="J780" s="246">
        <v>0</v>
      </c>
      <c r="K780" s="193"/>
    </row>
    <row r="781" spans="1:11" ht="21.75" customHeight="1" x14ac:dyDescent="0.2">
      <c r="A781" s="193"/>
      <c r="B781" s="216" t="s">
        <v>190</v>
      </c>
      <c r="C781" s="215">
        <v>977</v>
      </c>
      <c r="D781" s="199">
        <v>7</v>
      </c>
      <c r="E781" s="199">
        <v>2</v>
      </c>
      <c r="F781" s="198" t="s">
        <v>189</v>
      </c>
      <c r="G781" s="197">
        <v>0</v>
      </c>
      <c r="H781" s="242">
        <v>59558.6</v>
      </c>
      <c r="I781" s="242">
        <v>31410.37</v>
      </c>
      <c r="J781" s="246">
        <v>0.52739000000000003</v>
      </c>
      <c r="K781" s="193"/>
    </row>
    <row r="782" spans="1:11" ht="12" customHeight="1" x14ac:dyDescent="0.2">
      <c r="A782" s="193"/>
      <c r="B782" s="216" t="s">
        <v>238</v>
      </c>
      <c r="C782" s="215">
        <v>977</v>
      </c>
      <c r="D782" s="199">
        <v>7</v>
      </c>
      <c r="E782" s="199">
        <v>2</v>
      </c>
      <c r="F782" s="198" t="s">
        <v>237</v>
      </c>
      <c r="G782" s="197">
        <v>0</v>
      </c>
      <c r="H782" s="242">
        <v>59558.6</v>
      </c>
      <c r="I782" s="242">
        <v>31410.37</v>
      </c>
      <c r="J782" s="246">
        <v>0.52739000000000003</v>
      </c>
      <c r="K782" s="193"/>
    </row>
    <row r="783" spans="1:11" ht="53.25" customHeight="1" x14ac:dyDescent="0.2">
      <c r="A783" s="193"/>
      <c r="B783" s="216" t="s">
        <v>242</v>
      </c>
      <c r="C783" s="215">
        <v>977</v>
      </c>
      <c r="D783" s="199">
        <v>7</v>
      </c>
      <c r="E783" s="199">
        <v>2</v>
      </c>
      <c r="F783" s="198" t="s">
        <v>241</v>
      </c>
      <c r="G783" s="197">
        <v>0</v>
      </c>
      <c r="H783" s="242">
        <v>37517.866999999998</v>
      </c>
      <c r="I783" s="242">
        <v>20415.48</v>
      </c>
      <c r="J783" s="246">
        <v>0.54415000000000002</v>
      </c>
      <c r="K783" s="193"/>
    </row>
    <row r="784" spans="1:11" ht="21.75" customHeight="1" x14ac:dyDescent="0.2">
      <c r="A784" s="193"/>
      <c r="B784" s="216" t="s">
        <v>78</v>
      </c>
      <c r="C784" s="215">
        <v>977</v>
      </c>
      <c r="D784" s="199">
        <v>7</v>
      </c>
      <c r="E784" s="199">
        <v>2</v>
      </c>
      <c r="F784" s="198" t="s">
        <v>241</v>
      </c>
      <c r="G784" s="197" t="s">
        <v>77</v>
      </c>
      <c r="H784" s="242">
        <v>37517.866999999998</v>
      </c>
      <c r="I784" s="242">
        <v>20415.48</v>
      </c>
      <c r="J784" s="246">
        <v>0.54415000000000002</v>
      </c>
      <c r="K784" s="193"/>
    </row>
    <row r="785" spans="1:11" ht="12" customHeight="1" x14ac:dyDescent="0.2">
      <c r="A785" s="193"/>
      <c r="B785" s="216" t="s">
        <v>76</v>
      </c>
      <c r="C785" s="215">
        <v>977</v>
      </c>
      <c r="D785" s="199">
        <v>7</v>
      </c>
      <c r="E785" s="199">
        <v>2</v>
      </c>
      <c r="F785" s="198" t="s">
        <v>241</v>
      </c>
      <c r="G785" s="197" t="s">
        <v>75</v>
      </c>
      <c r="H785" s="242">
        <v>37517.866999999998</v>
      </c>
      <c r="I785" s="242">
        <v>20415.48</v>
      </c>
      <c r="J785" s="246">
        <v>0.54415000000000002</v>
      </c>
      <c r="K785" s="193"/>
    </row>
    <row r="786" spans="1:11" ht="12" customHeight="1" x14ac:dyDescent="0.2">
      <c r="A786" s="193"/>
      <c r="B786" s="216" t="s">
        <v>88</v>
      </c>
      <c r="C786" s="215">
        <v>977</v>
      </c>
      <c r="D786" s="199">
        <v>7</v>
      </c>
      <c r="E786" s="199">
        <v>2</v>
      </c>
      <c r="F786" s="198" t="s">
        <v>241</v>
      </c>
      <c r="G786" s="197" t="s">
        <v>86</v>
      </c>
      <c r="H786" s="242">
        <v>37517.866999999998</v>
      </c>
      <c r="I786" s="242">
        <v>20415.48</v>
      </c>
      <c r="J786" s="246">
        <v>0.54415000000000002</v>
      </c>
      <c r="K786" s="193"/>
    </row>
    <row r="787" spans="1:11" ht="42.75" customHeight="1" x14ac:dyDescent="0.2">
      <c r="A787" s="193"/>
      <c r="B787" s="216" t="s">
        <v>240</v>
      </c>
      <c r="C787" s="215">
        <v>977</v>
      </c>
      <c r="D787" s="199">
        <v>7</v>
      </c>
      <c r="E787" s="199">
        <v>2</v>
      </c>
      <c r="F787" s="198" t="s">
        <v>239</v>
      </c>
      <c r="G787" s="197">
        <v>0</v>
      </c>
      <c r="H787" s="242">
        <v>22040.733</v>
      </c>
      <c r="I787" s="242">
        <v>10994.89</v>
      </c>
      <c r="J787" s="246">
        <v>0.49884000000000001</v>
      </c>
      <c r="K787" s="193"/>
    </row>
    <row r="788" spans="1:11" ht="21.75" customHeight="1" x14ac:dyDescent="0.2">
      <c r="A788" s="193"/>
      <c r="B788" s="216" t="s">
        <v>78</v>
      </c>
      <c r="C788" s="215">
        <v>977</v>
      </c>
      <c r="D788" s="199">
        <v>7</v>
      </c>
      <c r="E788" s="199">
        <v>2</v>
      </c>
      <c r="F788" s="198" t="s">
        <v>239</v>
      </c>
      <c r="G788" s="197" t="s">
        <v>77</v>
      </c>
      <c r="H788" s="242">
        <v>22040.733</v>
      </c>
      <c r="I788" s="242">
        <v>10994.89</v>
      </c>
      <c r="J788" s="246">
        <v>0.49884000000000001</v>
      </c>
      <c r="K788" s="193"/>
    </row>
    <row r="789" spans="1:11" ht="12" customHeight="1" x14ac:dyDescent="0.2">
      <c r="A789" s="193"/>
      <c r="B789" s="216" t="s">
        <v>76</v>
      </c>
      <c r="C789" s="215">
        <v>977</v>
      </c>
      <c r="D789" s="199">
        <v>7</v>
      </c>
      <c r="E789" s="199">
        <v>2</v>
      </c>
      <c r="F789" s="198" t="s">
        <v>239</v>
      </c>
      <c r="G789" s="197" t="s">
        <v>75</v>
      </c>
      <c r="H789" s="242">
        <v>22040.733</v>
      </c>
      <c r="I789" s="242">
        <v>10994.89</v>
      </c>
      <c r="J789" s="246">
        <v>0.49884000000000001</v>
      </c>
      <c r="K789" s="193"/>
    </row>
    <row r="790" spans="1:11" ht="12" customHeight="1" x14ac:dyDescent="0.2">
      <c r="A790" s="193"/>
      <c r="B790" s="216" t="s">
        <v>88</v>
      </c>
      <c r="C790" s="215">
        <v>977</v>
      </c>
      <c r="D790" s="199">
        <v>7</v>
      </c>
      <c r="E790" s="199">
        <v>2</v>
      </c>
      <c r="F790" s="198" t="s">
        <v>239</v>
      </c>
      <c r="G790" s="197" t="s">
        <v>86</v>
      </c>
      <c r="H790" s="242">
        <v>22040.733</v>
      </c>
      <c r="I790" s="242">
        <v>10994.89</v>
      </c>
      <c r="J790" s="246">
        <v>0.49884000000000001</v>
      </c>
      <c r="K790" s="193"/>
    </row>
    <row r="791" spans="1:11" ht="21.75" customHeight="1" x14ac:dyDescent="0.2">
      <c r="A791" s="193"/>
      <c r="B791" s="216" t="s">
        <v>190</v>
      </c>
      <c r="C791" s="215">
        <v>977</v>
      </c>
      <c r="D791" s="199">
        <v>7</v>
      </c>
      <c r="E791" s="199">
        <v>2</v>
      </c>
      <c r="F791" s="198" t="s">
        <v>189</v>
      </c>
      <c r="G791" s="197">
        <v>0</v>
      </c>
      <c r="H791" s="242">
        <v>3740.085</v>
      </c>
      <c r="I791" s="242">
        <v>1320.86</v>
      </c>
      <c r="J791" s="246">
        <v>0.35315999999999997</v>
      </c>
      <c r="K791" s="193"/>
    </row>
    <row r="792" spans="1:11" ht="12" customHeight="1" x14ac:dyDescent="0.2">
      <c r="A792" s="193"/>
      <c r="B792" s="216" t="s">
        <v>238</v>
      </c>
      <c r="C792" s="215">
        <v>977</v>
      </c>
      <c r="D792" s="199">
        <v>7</v>
      </c>
      <c r="E792" s="199">
        <v>2</v>
      </c>
      <c r="F792" s="198" t="s">
        <v>237</v>
      </c>
      <c r="G792" s="197">
        <v>0</v>
      </c>
      <c r="H792" s="242">
        <v>3740.085</v>
      </c>
      <c r="I792" s="242">
        <v>1320.86</v>
      </c>
      <c r="J792" s="246">
        <v>0.35315999999999997</v>
      </c>
      <c r="K792" s="193"/>
    </row>
    <row r="793" spans="1:11" ht="32.25" customHeight="1" x14ac:dyDescent="0.2">
      <c r="A793" s="193"/>
      <c r="B793" s="216" t="s">
        <v>236</v>
      </c>
      <c r="C793" s="215">
        <v>977</v>
      </c>
      <c r="D793" s="199">
        <v>7</v>
      </c>
      <c r="E793" s="199">
        <v>2</v>
      </c>
      <c r="F793" s="198" t="s">
        <v>235</v>
      </c>
      <c r="G793" s="197">
        <v>0</v>
      </c>
      <c r="H793" s="242">
        <v>3740.085</v>
      </c>
      <c r="I793" s="242">
        <v>1320.86</v>
      </c>
      <c r="J793" s="246">
        <v>0.35315999999999997</v>
      </c>
      <c r="K793" s="193"/>
    </row>
    <row r="794" spans="1:11" ht="21.75" customHeight="1" x14ac:dyDescent="0.2">
      <c r="A794" s="193"/>
      <c r="B794" s="216" t="s">
        <v>78</v>
      </c>
      <c r="C794" s="215">
        <v>977</v>
      </c>
      <c r="D794" s="199">
        <v>7</v>
      </c>
      <c r="E794" s="199">
        <v>2</v>
      </c>
      <c r="F794" s="198" t="s">
        <v>235</v>
      </c>
      <c r="G794" s="197" t="s">
        <v>77</v>
      </c>
      <c r="H794" s="242">
        <v>3740.085</v>
      </c>
      <c r="I794" s="242">
        <v>1320.86</v>
      </c>
      <c r="J794" s="246">
        <v>0.35315999999999997</v>
      </c>
      <c r="K794" s="193"/>
    </row>
    <row r="795" spans="1:11" ht="12" customHeight="1" x14ac:dyDescent="0.2">
      <c r="A795" s="193"/>
      <c r="B795" s="216" t="s">
        <v>76</v>
      </c>
      <c r="C795" s="215">
        <v>977</v>
      </c>
      <c r="D795" s="199">
        <v>7</v>
      </c>
      <c r="E795" s="199">
        <v>2</v>
      </c>
      <c r="F795" s="198" t="s">
        <v>235</v>
      </c>
      <c r="G795" s="197" t="s">
        <v>75</v>
      </c>
      <c r="H795" s="242">
        <v>3740.085</v>
      </c>
      <c r="I795" s="242">
        <v>1320.86</v>
      </c>
      <c r="J795" s="246">
        <v>0.35315999999999997</v>
      </c>
      <c r="K795" s="193"/>
    </row>
    <row r="796" spans="1:11" ht="12" customHeight="1" x14ac:dyDescent="0.2">
      <c r="A796" s="193"/>
      <c r="B796" s="216" t="s">
        <v>88</v>
      </c>
      <c r="C796" s="215">
        <v>977</v>
      </c>
      <c r="D796" s="199">
        <v>7</v>
      </c>
      <c r="E796" s="199">
        <v>2</v>
      </c>
      <c r="F796" s="198" t="s">
        <v>235</v>
      </c>
      <c r="G796" s="197" t="s">
        <v>86</v>
      </c>
      <c r="H796" s="242">
        <v>3740.085</v>
      </c>
      <c r="I796" s="242">
        <v>1320.86</v>
      </c>
      <c r="J796" s="246">
        <v>0.35315999999999997</v>
      </c>
      <c r="K796" s="193"/>
    </row>
    <row r="797" spans="1:11" ht="21.75" customHeight="1" x14ac:dyDescent="0.2">
      <c r="A797" s="193"/>
      <c r="B797" s="216" t="s">
        <v>190</v>
      </c>
      <c r="C797" s="215">
        <v>977</v>
      </c>
      <c r="D797" s="199">
        <v>7</v>
      </c>
      <c r="E797" s="199">
        <v>2</v>
      </c>
      <c r="F797" s="198" t="s">
        <v>189</v>
      </c>
      <c r="G797" s="197">
        <v>0</v>
      </c>
      <c r="H797" s="242">
        <v>50</v>
      </c>
      <c r="I797" s="242">
        <v>12.2</v>
      </c>
      <c r="J797" s="246">
        <v>0.24399999999999999</v>
      </c>
      <c r="K797" s="193"/>
    </row>
    <row r="798" spans="1:11" ht="21.75" customHeight="1" x14ac:dyDescent="0.2">
      <c r="A798" s="193"/>
      <c r="B798" s="216" t="s">
        <v>234</v>
      </c>
      <c r="C798" s="215">
        <v>977</v>
      </c>
      <c r="D798" s="199">
        <v>7</v>
      </c>
      <c r="E798" s="199">
        <v>2</v>
      </c>
      <c r="F798" s="198" t="s">
        <v>233</v>
      </c>
      <c r="G798" s="197">
        <v>0</v>
      </c>
      <c r="H798" s="242">
        <v>50</v>
      </c>
      <c r="I798" s="242">
        <v>12.2</v>
      </c>
      <c r="J798" s="246">
        <v>0.24399999999999999</v>
      </c>
      <c r="K798" s="193"/>
    </row>
    <row r="799" spans="1:11" ht="12" customHeight="1" x14ac:dyDescent="0.2">
      <c r="A799" s="193"/>
      <c r="B799" s="216" t="s">
        <v>226</v>
      </c>
      <c r="C799" s="215">
        <v>977</v>
      </c>
      <c r="D799" s="199">
        <v>7</v>
      </c>
      <c r="E799" s="199">
        <v>2</v>
      </c>
      <c r="F799" s="198" t="s">
        <v>232</v>
      </c>
      <c r="G799" s="197">
        <v>0</v>
      </c>
      <c r="H799" s="242">
        <v>50</v>
      </c>
      <c r="I799" s="242">
        <v>12.2</v>
      </c>
      <c r="J799" s="246">
        <v>0.24399999999999999</v>
      </c>
      <c r="K799" s="193"/>
    </row>
    <row r="800" spans="1:11" ht="21.75" customHeight="1" x14ac:dyDescent="0.2">
      <c r="A800" s="193"/>
      <c r="B800" s="216" t="s">
        <v>78</v>
      </c>
      <c r="C800" s="215">
        <v>977</v>
      </c>
      <c r="D800" s="199">
        <v>7</v>
      </c>
      <c r="E800" s="199">
        <v>2</v>
      </c>
      <c r="F800" s="198" t="s">
        <v>232</v>
      </c>
      <c r="G800" s="197" t="s">
        <v>77</v>
      </c>
      <c r="H800" s="242">
        <v>50</v>
      </c>
      <c r="I800" s="242">
        <v>12.2</v>
      </c>
      <c r="J800" s="246">
        <v>0.24399999999999999</v>
      </c>
      <c r="K800" s="193"/>
    </row>
    <row r="801" spans="1:11" ht="12" customHeight="1" x14ac:dyDescent="0.2">
      <c r="A801" s="193"/>
      <c r="B801" s="216" t="s">
        <v>76</v>
      </c>
      <c r="C801" s="215">
        <v>977</v>
      </c>
      <c r="D801" s="199">
        <v>7</v>
      </c>
      <c r="E801" s="199">
        <v>2</v>
      </c>
      <c r="F801" s="198" t="s">
        <v>232</v>
      </c>
      <c r="G801" s="197" t="s">
        <v>75</v>
      </c>
      <c r="H801" s="242">
        <v>50</v>
      </c>
      <c r="I801" s="242">
        <v>12.2</v>
      </c>
      <c r="J801" s="246">
        <v>0.24399999999999999</v>
      </c>
      <c r="K801" s="193"/>
    </row>
    <row r="802" spans="1:11" ht="42.75" customHeight="1" x14ac:dyDescent="0.2">
      <c r="A802" s="193"/>
      <c r="B802" s="216" t="s">
        <v>74</v>
      </c>
      <c r="C802" s="215">
        <v>977</v>
      </c>
      <c r="D802" s="199">
        <v>7</v>
      </c>
      <c r="E802" s="199">
        <v>2</v>
      </c>
      <c r="F802" s="198" t="s">
        <v>232</v>
      </c>
      <c r="G802" s="197" t="s">
        <v>72</v>
      </c>
      <c r="H802" s="242">
        <v>50</v>
      </c>
      <c r="I802" s="242">
        <v>12.2</v>
      </c>
      <c r="J802" s="246">
        <v>0.24399999999999999</v>
      </c>
      <c r="K802" s="193"/>
    </row>
    <row r="803" spans="1:11" ht="21.75" customHeight="1" x14ac:dyDescent="0.2">
      <c r="A803" s="193"/>
      <c r="B803" s="216" t="s">
        <v>190</v>
      </c>
      <c r="C803" s="215">
        <v>977</v>
      </c>
      <c r="D803" s="199">
        <v>7</v>
      </c>
      <c r="E803" s="199">
        <v>2</v>
      </c>
      <c r="F803" s="198" t="s">
        <v>189</v>
      </c>
      <c r="G803" s="197">
        <v>0</v>
      </c>
      <c r="H803" s="242">
        <v>30</v>
      </c>
      <c r="I803" s="242">
        <v>30</v>
      </c>
      <c r="J803" s="246">
        <v>1</v>
      </c>
      <c r="K803" s="193"/>
    </row>
    <row r="804" spans="1:11" ht="21.75" customHeight="1" x14ac:dyDescent="0.2">
      <c r="A804" s="193"/>
      <c r="B804" s="216" t="s">
        <v>231</v>
      </c>
      <c r="C804" s="215">
        <v>977</v>
      </c>
      <c r="D804" s="199">
        <v>7</v>
      </c>
      <c r="E804" s="199">
        <v>2</v>
      </c>
      <c r="F804" s="198" t="s">
        <v>230</v>
      </c>
      <c r="G804" s="197">
        <v>0</v>
      </c>
      <c r="H804" s="242">
        <v>30</v>
      </c>
      <c r="I804" s="242">
        <v>30</v>
      </c>
      <c r="J804" s="246">
        <v>1</v>
      </c>
      <c r="K804" s="193"/>
    </row>
    <row r="805" spans="1:11" ht="12" customHeight="1" x14ac:dyDescent="0.2">
      <c r="A805" s="193"/>
      <c r="B805" s="216" t="s">
        <v>226</v>
      </c>
      <c r="C805" s="215">
        <v>977</v>
      </c>
      <c r="D805" s="199">
        <v>7</v>
      </c>
      <c r="E805" s="199">
        <v>2</v>
      </c>
      <c r="F805" s="198" t="s">
        <v>229</v>
      </c>
      <c r="G805" s="197">
        <v>0</v>
      </c>
      <c r="H805" s="242">
        <v>30</v>
      </c>
      <c r="I805" s="242">
        <v>30</v>
      </c>
      <c r="J805" s="246">
        <v>1</v>
      </c>
      <c r="K805" s="193"/>
    </row>
    <row r="806" spans="1:11" ht="21.75" customHeight="1" x14ac:dyDescent="0.2">
      <c r="A806" s="193"/>
      <c r="B806" s="216" t="s">
        <v>78</v>
      </c>
      <c r="C806" s="215">
        <v>977</v>
      </c>
      <c r="D806" s="199">
        <v>7</v>
      </c>
      <c r="E806" s="199">
        <v>2</v>
      </c>
      <c r="F806" s="198" t="s">
        <v>229</v>
      </c>
      <c r="G806" s="197" t="s">
        <v>77</v>
      </c>
      <c r="H806" s="242">
        <v>30</v>
      </c>
      <c r="I806" s="242">
        <v>30</v>
      </c>
      <c r="J806" s="246">
        <v>1</v>
      </c>
      <c r="K806" s="193"/>
    </row>
    <row r="807" spans="1:11" ht="12" customHeight="1" x14ac:dyDescent="0.2">
      <c r="A807" s="193"/>
      <c r="B807" s="216" t="s">
        <v>76</v>
      </c>
      <c r="C807" s="215">
        <v>977</v>
      </c>
      <c r="D807" s="199">
        <v>7</v>
      </c>
      <c r="E807" s="199">
        <v>2</v>
      </c>
      <c r="F807" s="198" t="s">
        <v>229</v>
      </c>
      <c r="G807" s="197" t="s">
        <v>75</v>
      </c>
      <c r="H807" s="242">
        <v>30</v>
      </c>
      <c r="I807" s="242">
        <v>30</v>
      </c>
      <c r="J807" s="246">
        <v>1</v>
      </c>
      <c r="K807" s="193"/>
    </row>
    <row r="808" spans="1:11" ht="42.75" customHeight="1" x14ac:dyDescent="0.2">
      <c r="A808" s="193"/>
      <c r="B808" s="216" t="s">
        <v>74</v>
      </c>
      <c r="C808" s="215">
        <v>977</v>
      </c>
      <c r="D808" s="199">
        <v>7</v>
      </c>
      <c r="E808" s="199">
        <v>2</v>
      </c>
      <c r="F808" s="198" t="s">
        <v>229</v>
      </c>
      <c r="G808" s="197" t="s">
        <v>72</v>
      </c>
      <c r="H808" s="242">
        <v>30</v>
      </c>
      <c r="I808" s="242">
        <v>30</v>
      </c>
      <c r="J808" s="246">
        <v>1</v>
      </c>
      <c r="K808" s="193"/>
    </row>
    <row r="809" spans="1:11" ht="21.75" customHeight="1" x14ac:dyDescent="0.2">
      <c r="A809" s="193"/>
      <c r="B809" s="216" t="s">
        <v>190</v>
      </c>
      <c r="C809" s="215">
        <v>977</v>
      </c>
      <c r="D809" s="199">
        <v>7</v>
      </c>
      <c r="E809" s="199">
        <v>2</v>
      </c>
      <c r="F809" s="198" t="s">
        <v>189</v>
      </c>
      <c r="G809" s="197">
        <v>0</v>
      </c>
      <c r="H809" s="242">
        <v>140</v>
      </c>
      <c r="I809" s="242">
        <v>95.17</v>
      </c>
      <c r="J809" s="246">
        <v>0.67981000000000003</v>
      </c>
      <c r="K809" s="193"/>
    </row>
    <row r="810" spans="1:11" ht="21.75" customHeight="1" x14ac:dyDescent="0.2">
      <c r="A810" s="193"/>
      <c r="B810" s="216" t="s">
        <v>228</v>
      </c>
      <c r="C810" s="215">
        <v>977</v>
      </c>
      <c r="D810" s="199">
        <v>7</v>
      </c>
      <c r="E810" s="199">
        <v>2</v>
      </c>
      <c r="F810" s="198" t="s">
        <v>227</v>
      </c>
      <c r="G810" s="197">
        <v>0</v>
      </c>
      <c r="H810" s="242">
        <v>140</v>
      </c>
      <c r="I810" s="242">
        <v>95.17</v>
      </c>
      <c r="J810" s="246">
        <v>0.67981000000000003</v>
      </c>
      <c r="K810" s="193"/>
    </row>
    <row r="811" spans="1:11" ht="12" customHeight="1" x14ac:dyDescent="0.2">
      <c r="A811" s="193"/>
      <c r="B811" s="216" t="s">
        <v>226</v>
      </c>
      <c r="C811" s="215">
        <v>977</v>
      </c>
      <c r="D811" s="199">
        <v>7</v>
      </c>
      <c r="E811" s="199">
        <v>2</v>
      </c>
      <c r="F811" s="198" t="s">
        <v>225</v>
      </c>
      <c r="G811" s="197">
        <v>0</v>
      </c>
      <c r="H811" s="242">
        <v>140</v>
      </c>
      <c r="I811" s="242">
        <v>95.17</v>
      </c>
      <c r="J811" s="246">
        <v>0.67981000000000003</v>
      </c>
      <c r="K811" s="193"/>
    </row>
    <row r="812" spans="1:11" ht="21.75" customHeight="1" x14ac:dyDescent="0.2">
      <c r="A812" s="193"/>
      <c r="B812" s="216" t="s">
        <v>78</v>
      </c>
      <c r="C812" s="215">
        <v>977</v>
      </c>
      <c r="D812" s="199">
        <v>7</v>
      </c>
      <c r="E812" s="199">
        <v>2</v>
      </c>
      <c r="F812" s="198" t="s">
        <v>225</v>
      </c>
      <c r="G812" s="197" t="s">
        <v>77</v>
      </c>
      <c r="H812" s="242">
        <v>140</v>
      </c>
      <c r="I812" s="242">
        <v>95.17</v>
      </c>
      <c r="J812" s="246">
        <v>0.67981000000000003</v>
      </c>
      <c r="K812" s="193"/>
    </row>
    <row r="813" spans="1:11" ht="12" customHeight="1" x14ac:dyDescent="0.2">
      <c r="A813" s="193"/>
      <c r="B813" s="216" t="s">
        <v>76</v>
      </c>
      <c r="C813" s="215">
        <v>977</v>
      </c>
      <c r="D813" s="199">
        <v>7</v>
      </c>
      <c r="E813" s="199">
        <v>2</v>
      </c>
      <c r="F813" s="198" t="s">
        <v>225</v>
      </c>
      <c r="G813" s="197" t="s">
        <v>75</v>
      </c>
      <c r="H813" s="242">
        <v>140</v>
      </c>
      <c r="I813" s="242">
        <v>95.17</v>
      </c>
      <c r="J813" s="246">
        <v>0.67981000000000003</v>
      </c>
      <c r="K813" s="193"/>
    </row>
    <row r="814" spans="1:11" ht="42.75" customHeight="1" x14ac:dyDescent="0.2">
      <c r="A814" s="193"/>
      <c r="B814" s="216" t="s">
        <v>74</v>
      </c>
      <c r="C814" s="215">
        <v>977</v>
      </c>
      <c r="D814" s="199">
        <v>7</v>
      </c>
      <c r="E814" s="199">
        <v>2</v>
      </c>
      <c r="F814" s="198" t="s">
        <v>225</v>
      </c>
      <c r="G814" s="197" t="s">
        <v>72</v>
      </c>
      <c r="H814" s="242">
        <v>140</v>
      </c>
      <c r="I814" s="242">
        <v>95.17</v>
      </c>
      <c r="J814" s="246">
        <v>0.67981000000000003</v>
      </c>
      <c r="K814" s="193"/>
    </row>
    <row r="815" spans="1:11" ht="21.75" customHeight="1" x14ac:dyDescent="0.2">
      <c r="A815" s="193"/>
      <c r="B815" s="216" t="s">
        <v>190</v>
      </c>
      <c r="C815" s="215">
        <v>977</v>
      </c>
      <c r="D815" s="199">
        <v>7</v>
      </c>
      <c r="E815" s="199">
        <v>2</v>
      </c>
      <c r="F815" s="198" t="s">
        <v>189</v>
      </c>
      <c r="G815" s="197">
        <v>0</v>
      </c>
      <c r="H815" s="242">
        <v>400</v>
      </c>
      <c r="I815" s="242">
        <v>257.33999999999997</v>
      </c>
      <c r="J815" s="246">
        <v>0.64334000000000002</v>
      </c>
      <c r="K815" s="193"/>
    </row>
    <row r="816" spans="1:11" ht="32.25" customHeight="1" x14ac:dyDescent="0.2">
      <c r="A816" s="193"/>
      <c r="B816" s="216" t="s">
        <v>224</v>
      </c>
      <c r="C816" s="215">
        <v>977</v>
      </c>
      <c r="D816" s="199">
        <v>7</v>
      </c>
      <c r="E816" s="199">
        <v>2</v>
      </c>
      <c r="F816" s="198" t="s">
        <v>223</v>
      </c>
      <c r="G816" s="197">
        <v>0</v>
      </c>
      <c r="H816" s="242">
        <v>400</v>
      </c>
      <c r="I816" s="242">
        <v>257.33999999999997</v>
      </c>
      <c r="J816" s="246">
        <v>0.64334000000000002</v>
      </c>
      <c r="K816" s="193"/>
    </row>
    <row r="817" spans="1:11" ht="12" customHeight="1" x14ac:dyDescent="0.2">
      <c r="A817" s="193"/>
      <c r="B817" s="216" t="s">
        <v>222</v>
      </c>
      <c r="C817" s="215">
        <v>977</v>
      </c>
      <c r="D817" s="199">
        <v>7</v>
      </c>
      <c r="E817" s="199">
        <v>2</v>
      </c>
      <c r="F817" s="198" t="s">
        <v>221</v>
      </c>
      <c r="G817" s="197">
        <v>0</v>
      </c>
      <c r="H817" s="242">
        <v>400</v>
      </c>
      <c r="I817" s="242">
        <v>257.33999999999997</v>
      </c>
      <c r="J817" s="246">
        <v>0.64334000000000002</v>
      </c>
      <c r="K817" s="193"/>
    </row>
    <row r="818" spans="1:11" ht="21.75" customHeight="1" x14ac:dyDescent="0.2">
      <c r="A818" s="193"/>
      <c r="B818" s="216" t="s">
        <v>78</v>
      </c>
      <c r="C818" s="215">
        <v>977</v>
      </c>
      <c r="D818" s="199">
        <v>7</v>
      </c>
      <c r="E818" s="199">
        <v>2</v>
      </c>
      <c r="F818" s="198" t="s">
        <v>221</v>
      </c>
      <c r="G818" s="197" t="s">
        <v>77</v>
      </c>
      <c r="H818" s="242">
        <v>400</v>
      </c>
      <c r="I818" s="242">
        <v>257.33999999999997</v>
      </c>
      <c r="J818" s="246">
        <v>0.64334000000000002</v>
      </c>
      <c r="K818" s="193"/>
    </row>
    <row r="819" spans="1:11" ht="12" customHeight="1" x14ac:dyDescent="0.2">
      <c r="A819" s="193"/>
      <c r="B819" s="216" t="s">
        <v>76</v>
      </c>
      <c r="C819" s="215">
        <v>977</v>
      </c>
      <c r="D819" s="199">
        <v>7</v>
      </c>
      <c r="E819" s="199">
        <v>2</v>
      </c>
      <c r="F819" s="198" t="s">
        <v>221</v>
      </c>
      <c r="G819" s="197" t="s">
        <v>75</v>
      </c>
      <c r="H819" s="242">
        <v>400</v>
      </c>
      <c r="I819" s="242">
        <v>257.33999999999997</v>
      </c>
      <c r="J819" s="246">
        <v>0.64334000000000002</v>
      </c>
      <c r="K819" s="193"/>
    </row>
    <row r="820" spans="1:11" ht="42.75" customHeight="1" x14ac:dyDescent="0.2">
      <c r="A820" s="193"/>
      <c r="B820" s="216" t="s">
        <v>74</v>
      </c>
      <c r="C820" s="215">
        <v>977</v>
      </c>
      <c r="D820" s="199">
        <v>7</v>
      </c>
      <c r="E820" s="199">
        <v>2</v>
      </c>
      <c r="F820" s="198" t="s">
        <v>221</v>
      </c>
      <c r="G820" s="197" t="s">
        <v>72</v>
      </c>
      <c r="H820" s="242">
        <v>400</v>
      </c>
      <c r="I820" s="242">
        <v>257.33999999999997</v>
      </c>
      <c r="J820" s="246">
        <v>0.64334000000000002</v>
      </c>
      <c r="K820" s="193"/>
    </row>
    <row r="821" spans="1:11" ht="32.25" customHeight="1" x14ac:dyDescent="0.2">
      <c r="A821" s="193"/>
      <c r="B821" s="216" t="s">
        <v>278</v>
      </c>
      <c r="C821" s="215">
        <v>977</v>
      </c>
      <c r="D821" s="199">
        <v>7</v>
      </c>
      <c r="E821" s="199">
        <v>2</v>
      </c>
      <c r="F821" s="198" t="s">
        <v>277</v>
      </c>
      <c r="G821" s="197">
        <v>0</v>
      </c>
      <c r="H821" s="242">
        <v>350</v>
      </c>
      <c r="I821" s="242">
        <v>350</v>
      </c>
      <c r="J821" s="246">
        <v>1</v>
      </c>
      <c r="K821" s="193"/>
    </row>
    <row r="822" spans="1:11" ht="42.75" customHeight="1" x14ac:dyDescent="0.2">
      <c r="A822" s="193"/>
      <c r="B822" s="216" t="s">
        <v>274</v>
      </c>
      <c r="C822" s="215">
        <v>977</v>
      </c>
      <c r="D822" s="199">
        <v>7</v>
      </c>
      <c r="E822" s="199">
        <v>2</v>
      </c>
      <c r="F822" s="198" t="s">
        <v>276</v>
      </c>
      <c r="G822" s="197">
        <v>0</v>
      </c>
      <c r="H822" s="242">
        <v>350</v>
      </c>
      <c r="I822" s="242">
        <v>350</v>
      </c>
      <c r="J822" s="246">
        <v>1</v>
      </c>
      <c r="K822" s="193"/>
    </row>
    <row r="823" spans="1:11" ht="42.75" customHeight="1" x14ac:dyDescent="0.2">
      <c r="A823" s="193"/>
      <c r="B823" s="216" t="s">
        <v>274</v>
      </c>
      <c r="C823" s="215">
        <v>977</v>
      </c>
      <c r="D823" s="199">
        <v>7</v>
      </c>
      <c r="E823" s="199">
        <v>2</v>
      </c>
      <c r="F823" s="198" t="s">
        <v>272</v>
      </c>
      <c r="G823" s="197">
        <v>0</v>
      </c>
      <c r="H823" s="242">
        <v>350</v>
      </c>
      <c r="I823" s="242">
        <v>350</v>
      </c>
      <c r="J823" s="246">
        <v>1</v>
      </c>
      <c r="K823" s="193"/>
    </row>
    <row r="824" spans="1:11" ht="21.75" customHeight="1" x14ac:dyDescent="0.2">
      <c r="A824" s="193"/>
      <c r="B824" s="216" t="s">
        <v>78</v>
      </c>
      <c r="C824" s="215">
        <v>977</v>
      </c>
      <c r="D824" s="199">
        <v>7</v>
      </c>
      <c r="E824" s="199">
        <v>2</v>
      </c>
      <c r="F824" s="198" t="s">
        <v>272</v>
      </c>
      <c r="G824" s="197" t="s">
        <v>77</v>
      </c>
      <c r="H824" s="242">
        <v>350</v>
      </c>
      <c r="I824" s="242">
        <v>350</v>
      </c>
      <c r="J824" s="246">
        <v>1</v>
      </c>
      <c r="K824" s="193"/>
    </row>
    <row r="825" spans="1:11" ht="12" customHeight="1" x14ac:dyDescent="0.2">
      <c r="A825" s="193"/>
      <c r="B825" s="216" t="s">
        <v>76</v>
      </c>
      <c r="C825" s="215">
        <v>977</v>
      </c>
      <c r="D825" s="199">
        <v>7</v>
      </c>
      <c r="E825" s="199">
        <v>2</v>
      </c>
      <c r="F825" s="198" t="s">
        <v>272</v>
      </c>
      <c r="G825" s="197" t="s">
        <v>75</v>
      </c>
      <c r="H825" s="242">
        <v>350</v>
      </c>
      <c r="I825" s="242">
        <v>350</v>
      </c>
      <c r="J825" s="246">
        <v>1</v>
      </c>
      <c r="K825" s="193"/>
    </row>
    <row r="826" spans="1:11" ht="42.75" customHeight="1" x14ac:dyDescent="0.2">
      <c r="A826" s="193"/>
      <c r="B826" s="216" t="s">
        <v>74</v>
      </c>
      <c r="C826" s="215">
        <v>977</v>
      </c>
      <c r="D826" s="199">
        <v>7</v>
      </c>
      <c r="E826" s="199">
        <v>2</v>
      </c>
      <c r="F826" s="198" t="s">
        <v>272</v>
      </c>
      <c r="G826" s="197" t="s">
        <v>72</v>
      </c>
      <c r="H826" s="242">
        <v>350</v>
      </c>
      <c r="I826" s="242">
        <v>350</v>
      </c>
      <c r="J826" s="246">
        <v>1</v>
      </c>
      <c r="K826" s="193"/>
    </row>
    <row r="827" spans="1:11" ht="32.25" customHeight="1" x14ac:dyDescent="0.2">
      <c r="A827" s="193"/>
      <c r="B827" s="216" t="s">
        <v>85</v>
      </c>
      <c r="C827" s="215">
        <v>977</v>
      </c>
      <c r="D827" s="199">
        <v>7</v>
      </c>
      <c r="E827" s="199">
        <v>2</v>
      </c>
      <c r="F827" s="198" t="s">
        <v>84</v>
      </c>
      <c r="G827" s="197">
        <v>0</v>
      </c>
      <c r="H827" s="242">
        <v>150</v>
      </c>
      <c r="I827" s="242">
        <v>56.5</v>
      </c>
      <c r="J827" s="246">
        <v>0.37667</v>
      </c>
      <c r="K827" s="193"/>
    </row>
    <row r="828" spans="1:11" ht="32.25" customHeight="1" x14ac:dyDescent="0.2">
      <c r="A828" s="193"/>
      <c r="B828" s="216" t="s">
        <v>83</v>
      </c>
      <c r="C828" s="215">
        <v>977</v>
      </c>
      <c r="D828" s="199">
        <v>7</v>
      </c>
      <c r="E828" s="199">
        <v>2</v>
      </c>
      <c r="F828" s="198" t="s">
        <v>82</v>
      </c>
      <c r="G828" s="197">
        <v>0</v>
      </c>
      <c r="H828" s="242">
        <v>150</v>
      </c>
      <c r="I828" s="242">
        <v>56.5</v>
      </c>
      <c r="J828" s="246">
        <v>0.37667</v>
      </c>
      <c r="K828" s="193"/>
    </row>
    <row r="829" spans="1:11" ht="21.75" customHeight="1" x14ac:dyDescent="0.2">
      <c r="A829" s="193"/>
      <c r="B829" s="216" t="s">
        <v>78</v>
      </c>
      <c r="C829" s="215">
        <v>977</v>
      </c>
      <c r="D829" s="199">
        <v>7</v>
      </c>
      <c r="E829" s="199">
        <v>2</v>
      </c>
      <c r="F829" s="198" t="s">
        <v>82</v>
      </c>
      <c r="G829" s="197" t="s">
        <v>77</v>
      </c>
      <c r="H829" s="242">
        <v>150</v>
      </c>
      <c r="I829" s="242">
        <v>56.5</v>
      </c>
      <c r="J829" s="246">
        <v>0.37667</v>
      </c>
      <c r="K829" s="193"/>
    </row>
    <row r="830" spans="1:11" ht="12" customHeight="1" x14ac:dyDescent="0.2">
      <c r="A830" s="193"/>
      <c r="B830" s="216" t="s">
        <v>76</v>
      </c>
      <c r="C830" s="215">
        <v>977</v>
      </c>
      <c r="D830" s="199">
        <v>7</v>
      </c>
      <c r="E830" s="199">
        <v>2</v>
      </c>
      <c r="F830" s="198" t="s">
        <v>82</v>
      </c>
      <c r="G830" s="197" t="s">
        <v>75</v>
      </c>
      <c r="H830" s="242">
        <v>150</v>
      </c>
      <c r="I830" s="242">
        <v>56.5</v>
      </c>
      <c r="J830" s="246">
        <v>0.37667</v>
      </c>
      <c r="K830" s="193"/>
    </row>
    <row r="831" spans="1:11" ht="42.75" customHeight="1" x14ac:dyDescent="0.2">
      <c r="A831" s="193"/>
      <c r="B831" s="216" t="s">
        <v>74</v>
      </c>
      <c r="C831" s="215">
        <v>977</v>
      </c>
      <c r="D831" s="199">
        <v>7</v>
      </c>
      <c r="E831" s="199">
        <v>2</v>
      </c>
      <c r="F831" s="198" t="s">
        <v>82</v>
      </c>
      <c r="G831" s="197" t="s">
        <v>72</v>
      </c>
      <c r="H831" s="242">
        <v>150</v>
      </c>
      <c r="I831" s="242">
        <v>56.5</v>
      </c>
      <c r="J831" s="246">
        <v>0.37667</v>
      </c>
      <c r="K831" s="193"/>
    </row>
    <row r="832" spans="1:11" ht="12" customHeight="1" x14ac:dyDescent="0.2">
      <c r="A832" s="193"/>
      <c r="B832" s="216" t="s">
        <v>128</v>
      </c>
      <c r="C832" s="215">
        <v>977</v>
      </c>
      <c r="D832" s="199">
        <v>7</v>
      </c>
      <c r="E832" s="199">
        <v>3</v>
      </c>
      <c r="F832" s="198">
        <v>0</v>
      </c>
      <c r="G832" s="197">
        <v>0</v>
      </c>
      <c r="H832" s="242">
        <v>8342.0040000000008</v>
      </c>
      <c r="I832" s="242">
        <v>2678.11</v>
      </c>
      <c r="J832" s="246">
        <v>0.32103999999999999</v>
      </c>
      <c r="K832" s="193"/>
    </row>
    <row r="833" spans="1:11" ht="21.75" customHeight="1" x14ac:dyDescent="0.2">
      <c r="A833" s="193"/>
      <c r="B833" s="216" t="s">
        <v>190</v>
      </c>
      <c r="C833" s="215">
        <v>977</v>
      </c>
      <c r="D833" s="199">
        <v>7</v>
      </c>
      <c r="E833" s="199">
        <v>3</v>
      </c>
      <c r="F833" s="198" t="s">
        <v>189</v>
      </c>
      <c r="G833" s="197">
        <v>0</v>
      </c>
      <c r="H833" s="242">
        <v>54</v>
      </c>
      <c r="I833" s="242">
        <v>33.159999999999997</v>
      </c>
      <c r="J833" s="246">
        <v>0.61399999999999999</v>
      </c>
      <c r="K833" s="193"/>
    </row>
    <row r="834" spans="1:11" ht="21.75" customHeight="1" x14ac:dyDescent="0.2">
      <c r="A834" s="193"/>
      <c r="B834" s="216" t="s">
        <v>218</v>
      </c>
      <c r="C834" s="215">
        <v>977</v>
      </c>
      <c r="D834" s="199">
        <v>7</v>
      </c>
      <c r="E834" s="199">
        <v>3</v>
      </c>
      <c r="F834" s="198" t="s">
        <v>217</v>
      </c>
      <c r="G834" s="197">
        <v>0</v>
      </c>
      <c r="H834" s="242">
        <v>54</v>
      </c>
      <c r="I834" s="242">
        <v>33.159999999999997</v>
      </c>
      <c r="J834" s="246">
        <v>0.61399999999999999</v>
      </c>
      <c r="K834" s="193"/>
    </row>
    <row r="835" spans="1:11" ht="21.75" customHeight="1" x14ac:dyDescent="0.2">
      <c r="A835" s="193"/>
      <c r="B835" s="216" t="s">
        <v>220</v>
      </c>
      <c r="C835" s="215">
        <v>977</v>
      </c>
      <c r="D835" s="199">
        <v>7</v>
      </c>
      <c r="E835" s="199">
        <v>3</v>
      </c>
      <c r="F835" s="198" t="s">
        <v>219</v>
      </c>
      <c r="G835" s="197">
        <v>0</v>
      </c>
      <c r="H835" s="242">
        <v>54</v>
      </c>
      <c r="I835" s="242">
        <v>33.159999999999997</v>
      </c>
      <c r="J835" s="246">
        <v>0.61399999999999999</v>
      </c>
      <c r="K835" s="193"/>
    </row>
    <row r="836" spans="1:11" ht="21.75" customHeight="1" x14ac:dyDescent="0.2">
      <c r="A836" s="193"/>
      <c r="B836" s="216" t="s">
        <v>78</v>
      </c>
      <c r="C836" s="215">
        <v>977</v>
      </c>
      <c r="D836" s="199">
        <v>7</v>
      </c>
      <c r="E836" s="199">
        <v>3</v>
      </c>
      <c r="F836" s="198" t="s">
        <v>219</v>
      </c>
      <c r="G836" s="197" t="s">
        <v>77</v>
      </c>
      <c r="H836" s="242">
        <v>54</v>
      </c>
      <c r="I836" s="242">
        <v>33.159999999999997</v>
      </c>
      <c r="J836" s="246">
        <v>0.61399999999999999</v>
      </c>
      <c r="K836" s="193"/>
    </row>
    <row r="837" spans="1:11" ht="12" customHeight="1" x14ac:dyDescent="0.2">
      <c r="A837" s="193"/>
      <c r="B837" s="216" t="s">
        <v>209</v>
      </c>
      <c r="C837" s="215">
        <v>977</v>
      </c>
      <c r="D837" s="199">
        <v>7</v>
      </c>
      <c r="E837" s="199">
        <v>3</v>
      </c>
      <c r="F837" s="198" t="s">
        <v>219</v>
      </c>
      <c r="G837" s="197" t="s">
        <v>208</v>
      </c>
      <c r="H837" s="242">
        <v>54</v>
      </c>
      <c r="I837" s="242">
        <v>33.159999999999997</v>
      </c>
      <c r="J837" s="246">
        <v>0.61399999999999999</v>
      </c>
      <c r="K837" s="193"/>
    </row>
    <row r="838" spans="1:11" ht="42.75" customHeight="1" x14ac:dyDescent="0.2">
      <c r="A838" s="193"/>
      <c r="B838" s="216" t="s">
        <v>207</v>
      </c>
      <c r="C838" s="215">
        <v>977</v>
      </c>
      <c r="D838" s="199">
        <v>7</v>
      </c>
      <c r="E838" s="199">
        <v>3</v>
      </c>
      <c r="F838" s="198" t="s">
        <v>219</v>
      </c>
      <c r="G838" s="197" t="s">
        <v>4</v>
      </c>
      <c r="H838" s="242">
        <v>54</v>
      </c>
      <c r="I838" s="242">
        <v>33.159999999999997</v>
      </c>
      <c r="J838" s="246">
        <v>0.61399999999999999</v>
      </c>
      <c r="K838" s="193"/>
    </row>
    <row r="839" spans="1:11" ht="21.75" customHeight="1" x14ac:dyDescent="0.2">
      <c r="A839" s="193"/>
      <c r="B839" s="216" t="s">
        <v>190</v>
      </c>
      <c r="C839" s="215">
        <v>977</v>
      </c>
      <c r="D839" s="199">
        <v>7</v>
      </c>
      <c r="E839" s="199">
        <v>3</v>
      </c>
      <c r="F839" s="198" t="s">
        <v>189</v>
      </c>
      <c r="G839" s="197">
        <v>0</v>
      </c>
      <c r="H839" s="242">
        <v>8288.0040000000008</v>
      </c>
      <c r="I839" s="242">
        <v>2644.95</v>
      </c>
      <c r="J839" s="246">
        <v>0.31913000000000002</v>
      </c>
      <c r="K839" s="193"/>
    </row>
    <row r="840" spans="1:11" ht="21.75" customHeight="1" x14ac:dyDescent="0.2">
      <c r="A840" s="193"/>
      <c r="B840" s="216" t="s">
        <v>218</v>
      </c>
      <c r="C840" s="215">
        <v>977</v>
      </c>
      <c r="D840" s="199">
        <v>7</v>
      </c>
      <c r="E840" s="199">
        <v>3</v>
      </c>
      <c r="F840" s="198" t="s">
        <v>217</v>
      </c>
      <c r="G840" s="197">
        <v>0</v>
      </c>
      <c r="H840" s="242">
        <v>8288.0040000000008</v>
      </c>
      <c r="I840" s="242">
        <v>2644.95</v>
      </c>
      <c r="J840" s="246">
        <v>0.31913000000000002</v>
      </c>
      <c r="K840" s="193"/>
    </row>
    <row r="841" spans="1:11" ht="21.75" customHeight="1" x14ac:dyDescent="0.2">
      <c r="A841" s="193"/>
      <c r="B841" s="216" t="s">
        <v>107</v>
      </c>
      <c r="C841" s="215">
        <v>977</v>
      </c>
      <c r="D841" s="199">
        <v>7</v>
      </c>
      <c r="E841" s="199">
        <v>3</v>
      </c>
      <c r="F841" s="198" t="s">
        <v>216</v>
      </c>
      <c r="G841" s="197">
        <v>0</v>
      </c>
      <c r="H841" s="242">
        <v>8288.0040000000008</v>
      </c>
      <c r="I841" s="242">
        <v>2644.95</v>
      </c>
      <c r="J841" s="246">
        <v>0.31913000000000002</v>
      </c>
      <c r="K841" s="193"/>
    </row>
    <row r="842" spans="1:11" ht="21.75" customHeight="1" x14ac:dyDescent="0.2">
      <c r="A842" s="193"/>
      <c r="B842" s="216" t="s">
        <v>78</v>
      </c>
      <c r="C842" s="215">
        <v>977</v>
      </c>
      <c r="D842" s="199">
        <v>7</v>
      </c>
      <c r="E842" s="199">
        <v>3</v>
      </c>
      <c r="F842" s="198" t="s">
        <v>216</v>
      </c>
      <c r="G842" s="197" t="s">
        <v>77</v>
      </c>
      <c r="H842" s="242">
        <v>8288.0040000000008</v>
      </c>
      <c r="I842" s="242">
        <v>2644.95</v>
      </c>
      <c r="J842" s="246">
        <v>0.31913000000000002</v>
      </c>
      <c r="K842" s="193"/>
    </row>
    <row r="843" spans="1:11" ht="12" customHeight="1" x14ac:dyDescent="0.2">
      <c r="A843" s="193"/>
      <c r="B843" s="216" t="s">
        <v>209</v>
      </c>
      <c r="C843" s="215">
        <v>977</v>
      </c>
      <c r="D843" s="199">
        <v>7</v>
      </c>
      <c r="E843" s="199">
        <v>3</v>
      </c>
      <c r="F843" s="198" t="s">
        <v>216</v>
      </c>
      <c r="G843" s="197" t="s">
        <v>208</v>
      </c>
      <c r="H843" s="242">
        <v>8288.0040000000008</v>
      </c>
      <c r="I843" s="242">
        <v>2644.95</v>
      </c>
      <c r="J843" s="246">
        <v>0.31913000000000002</v>
      </c>
      <c r="K843" s="193"/>
    </row>
    <row r="844" spans="1:11" ht="42.75" customHeight="1" x14ac:dyDescent="0.2">
      <c r="A844" s="193"/>
      <c r="B844" s="216" t="s">
        <v>207</v>
      </c>
      <c r="C844" s="215">
        <v>977</v>
      </c>
      <c r="D844" s="199">
        <v>7</v>
      </c>
      <c r="E844" s="199">
        <v>3</v>
      </c>
      <c r="F844" s="198" t="s">
        <v>216</v>
      </c>
      <c r="G844" s="197" t="s">
        <v>4</v>
      </c>
      <c r="H844" s="242">
        <v>8288.0040000000008</v>
      </c>
      <c r="I844" s="242">
        <v>2644.95</v>
      </c>
      <c r="J844" s="246">
        <v>0.31913000000000002</v>
      </c>
      <c r="K844" s="193"/>
    </row>
    <row r="845" spans="1:11" ht="12" customHeight="1" x14ac:dyDescent="0.2">
      <c r="A845" s="193"/>
      <c r="B845" s="216" t="s">
        <v>215</v>
      </c>
      <c r="C845" s="215">
        <v>977</v>
      </c>
      <c r="D845" s="199">
        <v>7</v>
      </c>
      <c r="E845" s="199">
        <v>7</v>
      </c>
      <c r="F845" s="198">
        <v>0</v>
      </c>
      <c r="G845" s="197">
        <v>0</v>
      </c>
      <c r="H845" s="242">
        <v>3735.51</v>
      </c>
      <c r="I845" s="242">
        <v>3735.5</v>
      </c>
      <c r="J845" s="246">
        <v>1</v>
      </c>
      <c r="K845" s="193"/>
    </row>
    <row r="846" spans="1:11" ht="21.75" customHeight="1" x14ac:dyDescent="0.2">
      <c r="A846" s="193"/>
      <c r="B846" s="216" t="s">
        <v>190</v>
      </c>
      <c r="C846" s="215">
        <v>977</v>
      </c>
      <c r="D846" s="199">
        <v>7</v>
      </c>
      <c r="E846" s="199">
        <v>7</v>
      </c>
      <c r="F846" s="198" t="s">
        <v>189</v>
      </c>
      <c r="G846" s="197">
        <v>0</v>
      </c>
      <c r="H846" s="242">
        <v>720.51</v>
      </c>
      <c r="I846" s="242">
        <v>720.5</v>
      </c>
      <c r="J846" s="246">
        <v>0.99997999999999998</v>
      </c>
      <c r="K846" s="193"/>
    </row>
    <row r="847" spans="1:11" ht="21.75" customHeight="1" x14ac:dyDescent="0.2">
      <c r="A847" s="193"/>
      <c r="B847" s="216" t="s">
        <v>212</v>
      </c>
      <c r="C847" s="215">
        <v>977</v>
      </c>
      <c r="D847" s="199">
        <v>7</v>
      </c>
      <c r="E847" s="199">
        <v>7</v>
      </c>
      <c r="F847" s="198" t="s">
        <v>211</v>
      </c>
      <c r="G847" s="197">
        <v>0</v>
      </c>
      <c r="H847" s="242">
        <v>720.51</v>
      </c>
      <c r="I847" s="242">
        <v>720.5</v>
      </c>
      <c r="J847" s="246">
        <v>0.99997999999999998</v>
      </c>
      <c r="K847" s="193"/>
    </row>
    <row r="848" spans="1:11" ht="21.75" customHeight="1" x14ac:dyDescent="0.2">
      <c r="A848" s="193"/>
      <c r="B848" s="216" t="s">
        <v>214</v>
      </c>
      <c r="C848" s="215">
        <v>977</v>
      </c>
      <c r="D848" s="199">
        <v>7</v>
      </c>
      <c r="E848" s="199">
        <v>7</v>
      </c>
      <c r="F848" s="198" t="s">
        <v>213</v>
      </c>
      <c r="G848" s="197">
        <v>0</v>
      </c>
      <c r="H848" s="242">
        <v>720.51</v>
      </c>
      <c r="I848" s="242">
        <v>720.5</v>
      </c>
      <c r="J848" s="246">
        <v>0.99997999999999998</v>
      </c>
      <c r="K848" s="193"/>
    </row>
    <row r="849" spans="1:11" ht="21.75" customHeight="1" x14ac:dyDescent="0.2">
      <c r="A849" s="193"/>
      <c r="B849" s="216" t="s">
        <v>78</v>
      </c>
      <c r="C849" s="215">
        <v>977</v>
      </c>
      <c r="D849" s="199">
        <v>7</v>
      </c>
      <c r="E849" s="199">
        <v>7</v>
      </c>
      <c r="F849" s="198" t="s">
        <v>213</v>
      </c>
      <c r="G849" s="197" t="s">
        <v>77</v>
      </c>
      <c r="H849" s="242">
        <v>720.51</v>
      </c>
      <c r="I849" s="242">
        <v>720.5</v>
      </c>
      <c r="J849" s="246">
        <v>0.99997999999999998</v>
      </c>
      <c r="K849" s="193"/>
    </row>
    <row r="850" spans="1:11" ht="12" customHeight="1" x14ac:dyDescent="0.2">
      <c r="A850" s="193"/>
      <c r="B850" s="216" t="s">
        <v>209</v>
      </c>
      <c r="C850" s="215">
        <v>977</v>
      </c>
      <c r="D850" s="199">
        <v>7</v>
      </c>
      <c r="E850" s="199">
        <v>7</v>
      </c>
      <c r="F850" s="198" t="s">
        <v>213</v>
      </c>
      <c r="G850" s="197" t="s">
        <v>208</v>
      </c>
      <c r="H850" s="242">
        <v>720.51</v>
      </c>
      <c r="I850" s="242">
        <v>720.5</v>
      </c>
      <c r="J850" s="246">
        <v>0.99997999999999998</v>
      </c>
      <c r="K850" s="193"/>
    </row>
    <row r="851" spans="1:11" ht="42.75" customHeight="1" x14ac:dyDescent="0.2">
      <c r="A851" s="193"/>
      <c r="B851" s="216" t="s">
        <v>207</v>
      </c>
      <c r="C851" s="215">
        <v>977</v>
      </c>
      <c r="D851" s="199">
        <v>7</v>
      </c>
      <c r="E851" s="199">
        <v>7</v>
      </c>
      <c r="F851" s="198" t="s">
        <v>213</v>
      </c>
      <c r="G851" s="197" t="s">
        <v>4</v>
      </c>
      <c r="H851" s="242">
        <v>720.51</v>
      </c>
      <c r="I851" s="242">
        <v>720.5</v>
      </c>
      <c r="J851" s="246">
        <v>0.99997999999999998</v>
      </c>
      <c r="K851" s="193"/>
    </row>
    <row r="852" spans="1:11" ht="21.75" customHeight="1" x14ac:dyDescent="0.2">
      <c r="A852" s="193"/>
      <c r="B852" s="216" t="s">
        <v>190</v>
      </c>
      <c r="C852" s="215">
        <v>977</v>
      </c>
      <c r="D852" s="199">
        <v>7</v>
      </c>
      <c r="E852" s="199">
        <v>7</v>
      </c>
      <c r="F852" s="198" t="s">
        <v>189</v>
      </c>
      <c r="G852" s="197">
        <v>0</v>
      </c>
      <c r="H852" s="242">
        <v>3015</v>
      </c>
      <c r="I852" s="242">
        <v>3015</v>
      </c>
      <c r="J852" s="246">
        <v>1</v>
      </c>
      <c r="K852" s="193"/>
    </row>
    <row r="853" spans="1:11" ht="21.75" customHeight="1" x14ac:dyDescent="0.2">
      <c r="A853" s="193"/>
      <c r="B853" s="216" t="s">
        <v>212</v>
      </c>
      <c r="C853" s="215">
        <v>977</v>
      </c>
      <c r="D853" s="199">
        <v>7</v>
      </c>
      <c r="E853" s="199">
        <v>7</v>
      </c>
      <c r="F853" s="198" t="s">
        <v>211</v>
      </c>
      <c r="G853" s="197">
        <v>0</v>
      </c>
      <c r="H853" s="242">
        <v>3015</v>
      </c>
      <c r="I853" s="242">
        <v>3015</v>
      </c>
      <c r="J853" s="246">
        <v>1</v>
      </c>
      <c r="K853" s="193"/>
    </row>
    <row r="854" spans="1:11" ht="21.75" customHeight="1" x14ac:dyDescent="0.2">
      <c r="A854" s="193"/>
      <c r="B854" s="216" t="s">
        <v>210</v>
      </c>
      <c r="C854" s="215">
        <v>977</v>
      </c>
      <c r="D854" s="199">
        <v>7</v>
      </c>
      <c r="E854" s="199">
        <v>7</v>
      </c>
      <c r="F854" s="198" t="s">
        <v>206</v>
      </c>
      <c r="G854" s="197">
        <v>0</v>
      </c>
      <c r="H854" s="242">
        <v>3015</v>
      </c>
      <c r="I854" s="242">
        <v>3015</v>
      </c>
      <c r="J854" s="246">
        <v>1</v>
      </c>
      <c r="K854" s="193"/>
    </row>
    <row r="855" spans="1:11" ht="21.75" customHeight="1" x14ac:dyDescent="0.2">
      <c r="A855" s="193"/>
      <c r="B855" s="216" t="s">
        <v>78</v>
      </c>
      <c r="C855" s="215">
        <v>977</v>
      </c>
      <c r="D855" s="199">
        <v>7</v>
      </c>
      <c r="E855" s="199">
        <v>7</v>
      </c>
      <c r="F855" s="198" t="s">
        <v>206</v>
      </c>
      <c r="G855" s="197" t="s">
        <v>77</v>
      </c>
      <c r="H855" s="242">
        <v>3015</v>
      </c>
      <c r="I855" s="242">
        <v>3015</v>
      </c>
      <c r="J855" s="246">
        <v>1</v>
      </c>
      <c r="K855" s="193"/>
    </row>
    <row r="856" spans="1:11" ht="12" customHeight="1" x14ac:dyDescent="0.2">
      <c r="A856" s="193"/>
      <c r="B856" s="216" t="s">
        <v>76</v>
      </c>
      <c r="C856" s="215">
        <v>977</v>
      </c>
      <c r="D856" s="199">
        <v>7</v>
      </c>
      <c r="E856" s="199">
        <v>7</v>
      </c>
      <c r="F856" s="198" t="s">
        <v>206</v>
      </c>
      <c r="G856" s="197" t="s">
        <v>75</v>
      </c>
      <c r="H856" s="242">
        <v>1015</v>
      </c>
      <c r="I856" s="242">
        <v>1015</v>
      </c>
      <c r="J856" s="246">
        <v>1</v>
      </c>
      <c r="K856" s="193"/>
    </row>
    <row r="857" spans="1:11" ht="42.75" customHeight="1" x14ac:dyDescent="0.2">
      <c r="A857" s="193"/>
      <c r="B857" s="216" t="s">
        <v>74</v>
      </c>
      <c r="C857" s="215">
        <v>977</v>
      </c>
      <c r="D857" s="199">
        <v>7</v>
      </c>
      <c r="E857" s="199">
        <v>7</v>
      </c>
      <c r="F857" s="198" t="s">
        <v>206</v>
      </c>
      <c r="G857" s="197" t="s">
        <v>72</v>
      </c>
      <c r="H857" s="242">
        <v>1015</v>
      </c>
      <c r="I857" s="242">
        <v>1015</v>
      </c>
      <c r="J857" s="246">
        <v>1</v>
      </c>
      <c r="K857" s="193"/>
    </row>
    <row r="858" spans="1:11" ht="12" customHeight="1" x14ac:dyDescent="0.2">
      <c r="A858" s="193"/>
      <c r="B858" s="216" t="s">
        <v>209</v>
      </c>
      <c r="C858" s="215">
        <v>977</v>
      </c>
      <c r="D858" s="199">
        <v>7</v>
      </c>
      <c r="E858" s="199">
        <v>7</v>
      </c>
      <c r="F858" s="198" t="s">
        <v>206</v>
      </c>
      <c r="G858" s="197" t="s">
        <v>208</v>
      </c>
      <c r="H858" s="242">
        <v>2000</v>
      </c>
      <c r="I858" s="242">
        <v>2000</v>
      </c>
      <c r="J858" s="246">
        <v>1</v>
      </c>
      <c r="K858" s="193"/>
    </row>
    <row r="859" spans="1:11" ht="42.75" customHeight="1" x14ac:dyDescent="0.2">
      <c r="A859" s="193"/>
      <c r="B859" s="216" t="s">
        <v>207</v>
      </c>
      <c r="C859" s="215">
        <v>977</v>
      </c>
      <c r="D859" s="199">
        <v>7</v>
      </c>
      <c r="E859" s="199">
        <v>7</v>
      </c>
      <c r="F859" s="198" t="s">
        <v>206</v>
      </c>
      <c r="G859" s="197" t="s">
        <v>4</v>
      </c>
      <c r="H859" s="242">
        <v>2000</v>
      </c>
      <c r="I859" s="242">
        <v>2000</v>
      </c>
      <c r="J859" s="246">
        <v>1</v>
      </c>
      <c r="K859" s="193"/>
    </row>
    <row r="860" spans="1:11" ht="12" customHeight="1" x14ac:dyDescent="0.2">
      <c r="A860" s="193"/>
      <c r="B860" s="216" t="s">
        <v>205</v>
      </c>
      <c r="C860" s="215">
        <v>977</v>
      </c>
      <c r="D860" s="199">
        <v>7</v>
      </c>
      <c r="E860" s="199">
        <v>9</v>
      </c>
      <c r="F860" s="198">
        <v>0</v>
      </c>
      <c r="G860" s="197">
        <v>0</v>
      </c>
      <c r="H860" s="242">
        <v>33013.328999999998</v>
      </c>
      <c r="I860" s="242">
        <v>16485.87</v>
      </c>
      <c r="J860" s="246">
        <v>0.49936999999999998</v>
      </c>
      <c r="K860" s="193"/>
    </row>
    <row r="861" spans="1:11" ht="21.75" customHeight="1" x14ac:dyDescent="0.2">
      <c r="A861" s="193"/>
      <c r="B861" s="216" t="s">
        <v>190</v>
      </c>
      <c r="C861" s="215">
        <v>977</v>
      </c>
      <c r="D861" s="199">
        <v>7</v>
      </c>
      <c r="E861" s="199">
        <v>9</v>
      </c>
      <c r="F861" s="198" t="s">
        <v>189</v>
      </c>
      <c r="G861" s="197">
        <v>0</v>
      </c>
      <c r="H861" s="242">
        <v>1948.7</v>
      </c>
      <c r="I861" s="242">
        <v>940.13</v>
      </c>
      <c r="J861" s="246">
        <v>0.48243999999999998</v>
      </c>
      <c r="K861" s="193"/>
    </row>
    <row r="862" spans="1:11" ht="21.75" customHeight="1" x14ac:dyDescent="0.2">
      <c r="A862" s="193"/>
      <c r="B862" s="216" t="s">
        <v>151</v>
      </c>
      <c r="C862" s="215">
        <v>977</v>
      </c>
      <c r="D862" s="199">
        <v>7</v>
      </c>
      <c r="E862" s="199">
        <v>9</v>
      </c>
      <c r="F862" s="198" t="s">
        <v>194</v>
      </c>
      <c r="G862" s="197">
        <v>0</v>
      </c>
      <c r="H862" s="242">
        <v>1948.7</v>
      </c>
      <c r="I862" s="242">
        <v>940.13</v>
      </c>
      <c r="J862" s="246">
        <v>0.48243999999999998</v>
      </c>
      <c r="K862" s="193"/>
    </row>
    <row r="863" spans="1:11" ht="21.75" customHeight="1" x14ac:dyDescent="0.2">
      <c r="A863" s="193"/>
      <c r="B863" s="216" t="s">
        <v>204</v>
      </c>
      <c r="C863" s="215">
        <v>977</v>
      </c>
      <c r="D863" s="199">
        <v>7</v>
      </c>
      <c r="E863" s="199">
        <v>9</v>
      </c>
      <c r="F863" s="198" t="s">
        <v>203</v>
      </c>
      <c r="G863" s="197">
        <v>0</v>
      </c>
      <c r="H863" s="242">
        <v>1887.9</v>
      </c>
      <c r="I863" s="242">
        <v>940.13</v>
      </c>
      <c r="J863" s="246">
        <v>0.49797000000000002</v>
      </c>
      <c r="K863" s="193"/>
    </row>
    <row r="864" spans="1:11" ht="21.75" customHeight="1" x14ac:dyDescent="0.2">
      <c r="A864" s="193"/>
      <c r="B864" s="216" t="s">
        <v>27</v>
      </c>
      <c r="C864" s="215">
        <v>977</v>
      </c>
      <c r="D864" s="199">
        <v>7</v>
      </c>
      <c r="E864" s="199">
        <v>9</v>
      </c>
      <c r="F864" s="198" t="s">
        <v>203</v>
      </c>
      <c r="G864" s="197" t="s">
        <v>26</v>
      </c>
      <c r="H864" s="242">
        <v>1831</v>
      </c>
      <c r="I864" s="242">
        <v>930.63</v>
      </c>
      <c r="J864" s="246">
        <v>0.50826000000000005</v>
      </c>
      <c r="K864" s="193"/>
    </row>
    <row r="865" spans="1:11" ht="21.75" customHeight="1" x14ac:dyDescent="0.2">
      <c r="A865" s="193"/>
      <c r="B865" s="216" t="s">
        <v>25</v>
      </c>
      <c r="C865" s="215">
        <v>977</v>
      </c>
      <c r="D865" s="199">
        <v>7</v>
      </c>
      <c r="E865" s="199">
        <v>9</v>
      </c>
      <c r="F865" s="198" t="s">
        <v>203</v>
      </c>
      <c r="G865" s="197" t="s">
        <v>24</v>
      </c>
      <c r="H865" s="242">
        <v>1831</v>
      </c>
      <c r="I865" s="242">
        <v>930.63</v>
      </c>
      <c r="J865" s="246">
        <v>0.50826000000000005</v>
      </c>
      <c r="K865" s="193"/>
    </row>
    <row r="866" spans="1:11" ht="21.75" customHeight="1" x14ac:dyDescent="0.2">
      <c r="A866" s="193"/>
      <c r="B866" s="216" t="s">
        <v>41</v>
      </c>
      <c r="C866" s="215">
        <v>977</v>
      </c>
      <c r="D866" s="199">
        <v>7</v>
      </c>
      <c r="E866" s="199">
        <v>9</v>
      </c>
      <c r="F866" s="198" t="s">
        <v>203</v>
      </c>
      <c r="G866" s="197" t="s">
        <v>40</v>
      </c>
      <c r="H866" s="242">
        <v>683.9</v>
      </c>
      <c r="I866" s="242">
        <v>481.74</v>
      </c>
      <c r="J866" s="246">
        <v>0.70440000000000003</v>
      </c>
      <c r="K866" s="193"/>
    </row>
    <row r="867" spans="1:11" ht="12" customHeight="1" x14ac:dyDescent="0.2">
      <c r="A867" s="193"/>
      <c r="B867" s="216" t="s">
        <v>23</v>
      </c>
      <c r="C867" s="215">
        <v>977</v>
      </c>
      <c r="D867" s="199">
        <v>7</v>
      </c>
      <c r="E867" s="199">
        <v>9</v>
      </c>
      <c r="F867" s="198" t="s">
        <v>203</v>
      </c>
      <c r="G867" s="197" t="s">
        <v>22</v>
      </c>
      <c r="H867" s="242">
        <v>1147.0999999999999</v>
      </c>
      <c r="I867" s="242">
        <v>448.89</v>
      </c>
      <c r="J867" s="246">
        <v>0.39132</v>
      </c>
      <c r="K867" s="193"/>
    </row>
    <row r="868" spans="1:11" ht="12" customHeight="1" x14ac:dyDescent="0.2">
      <c r="A868" s="193"/>
      <c r="B868" s="216" t="s">
        <v>69</v>
      </c>
      <c r="C868" s="215">
        <v>977</v>
      </c>
      <c r="D868" s="199">
        <v>7</v>
      </c>
      <c r="E868" s="199">
        <v>9</v>
      </c>
      <c r="F868" s="198" t="s">
        <v>203</v>
      </c>
      <c r="G868" s="197" t="s">
        <v>68</v>
      </c>
      <c r="H868" s="242">
        <v>56.9</v>
      </c>
      <c r="I868" s="242">
        <v>9.5</v>
      </c>
      <c r="J868" s="246">
        <v>0.16697999999999999</v>
      </c>
      <c r="K868" s="193"/>
    </row>
    <row r="869" spans="1:11" ht="12" customHeight="1" x14ac:dyDescent="0.2">
      <c r="A869" s="193"/>
      <c r="B869" s="216" t="s">
        <v>67</v>
      </c>
      <c r="C869" s="215">
        <v>977</v>
      </c>
      <c r="D869" s="199">
        <v>7</v>
      </c>
      <c r="E869" s="199">
        <v>9</v>
      </c>
      <c r="F869" s="198" t="s">
        <v>203</v>
      </c>
      <c r="G869" s="197" t="s">
        <v>66</v>
      </c>
      <c r="H869" s="242">
        <v>56.9</v>
      </c>
      <c r="I869" s="242">
        <v>9.5</v>
      </c>
      <c r="J869" s="246">
        <v>0.16697999999999999</v>
      </c>
      <c r="K869" s="193"/>
    </row>
    <row r="870" spans="1:11" ht="21.75" customHeight="1" x14ac:dyDescent="0.2">
      <c r="A870" s="193"/>
      <c r="B870" s="216" t="s">
        <v>65</v>
      </c>
      <c r="C870" s="215">
        <v>977</v>
      </c>
      <c r="D870" s="199">
        <v>7</v>
      </c>
      <c r="E870" s="199">
        <v>9</v>
      </c>
      <c r="F870" s="198" t="s">
        <v>203</v>
      </c>
      <c r="G870" s="197" t="s">
        <v>64</v>
      </c>
      <c r="H870" s="242">
        <v>6.4</v>
      </c>
      <c r="I870" s="242">
        <v>2.82</v>
      </c>
      <c r="J870" s="246">
        <v>0.44046999999999997</v>
      </c>
      <c r="K870" s="193"/>
    </row>
    <row r="871" spans="1:11" ht="12" customHeight="1" x14ac:dyDescent="0.2">
      <c r="A871" s="193"/>
      <c r="B871" s="216" t="s">
        <v>63</v>
      </c>
      <c r="C871" s="215">
        <v>977</v>
      </c>
      <c r="D871" s="199">
        <v>7</v>
      </c>
      <c r="E871" s="199">
        <v>9</v>
      </c>
      <c r="F871" s="198" t="s">
        <v>203</v>
      </c>
      <c r="G871" s="197" t="s">
        <v>61</v>
      </c>
      <c r="H871" s="242">
        <v>13</v>
      </c>
      <c r="I871" s="242">
        <v>2.87</v>
      </c>
      <c r="J871" s="246">
        <v>0.22045999999999999</v>
      </c>
      <c r="K871" s="193"/>
    </row>
    <row r="872" spans="1:11" ht="12" customHeight="1" x14ac:dyDescent="0.2">
      <c r="A872" s="193"/>
      <c r="B872" s="216" t="s">
        <v>154</v>
      </c>
      <c r="C872" s="215">
        <v>977</v>
      </c>
      <c r="D872" s="199">
        <v>7</v>
      </c>
      <c r="E872" s="199">
        <v>9</v>
      </c>
      <c r="F872" s="198" t="s">
        <v>203</v>
      </c>
      <c r="G872" s="197" t="s">
        <v>152</v>
      </c>
      <c r="H872" s="242">
        <v>37.5</v>
      </c>
      <c r="I872" s="242">
        <v>3.81</v>
      </c>
      <c r="J872" s="246">
        <v>0.10176</v>
      </c>
      <c r="K872" s="193"/>
    </row>
    <row r="873" spans="1:11" ht="21.75" customHeight="1" x14ac:dyDescent="0.2">
      <c r="A873" s="193"/>
      <c r="B873" s="216" t="s">
        <v>111</v>
      </c>
      <c r="C873" s="215">
        <v>977</v>
      </c>
      <c r="D873" s="199">
        <v>7</v>
      </c>
      <c r="E873" s="199">
        <v>9</v>
      </c>
      <c r="F873" s="198" t="s">
        <v>202</v>
      </c>
      <c r="G873" s="197">
        <v>0</v>
      </c>
      <c r="H873" s="242">
        <v>60.8</v>
      </c>
      <c r="I873" s="242">
        <v>0</v>
      </c>
      <c r="J873" s="246">
        <v>0</v>
      </c>
      <c r="K873" s="193"/>
    </row>
    <row r="874" spans="1:11" ht="21.75" customHeight="1" x14ac:dyDescent="0.2">
      <c r="A874" s="193"/>
      <c r="B874" s="216" t="s">
        <v>27</v>
      </c>
      <c r="C874" s="215">
        <v>977</v>
      </c>
      <c r="D874" s="199">
        <v>7</v>
      </c>
      <c r="E874" s="199">
        <v>9</v>
      </c>
      <c r="F874" s="198" t="s">
        <v>202</v>
      </c>
      <c r="G874" s="197" t="s">
        <v>26</v>
      </c>
      <c r="H874" s="242">
        <v>60.8</v>
      </c>
      <c r="I874" s="242">
        <v>0</v>
      </c>
      <c r="J874" s="246">
        <v>0</v>
      </c>
      <c r="K874" s="193"/>
    </row>
    <row r="875" spans="1:11" ht="21.75" customHeight="1" x14ac:dyDescent="0.2">
      <c r="A875" s="193"/>
      <c r="B875" s="216" t="s">
        <v>25</v>
      </c>
      <c r="C875" s="215">
        <v>977</v>
      </c>
      <c r="D875" s="199">
        <v>7</v>
      </c>
      <c r="E875" s="199">
        <v>9</v>
      </c>
      <c r="F875" s="198" t="s">
        <v>202</v>
      </c>
      <c r="G875" s="197" t="s">
        <v>24</v>
      </c>
      <c r="H875" s="242">
        <v>60.8</v>
      </c>
      <c r="I875" s="242">
        <v>0</v>
      </c>
      <c r="J875" s="246">
        <v>0</v>
      </c>
      <c r="K875" s="193"/>
    </row>
    <row r="876" spans="1:11" ht="12" customHeight="1" x14ac:dyDescent="0.2">
      <c r="A876" s="193"/>
      <c r="B876" s="216" t="s">
        <v>21</v>
      </c>
      <c r="C876" s="215">
        <v>977</v>
      </c>
      <c r="D876" s="199">
        <v>7</v>
      </c>
      <c r="E876" s="199">
        <v>9</v>
      </c>
      <c r="F876" s="198" t="s">
        <v>202</v>
      </c>
      <c r="G876" s="197" t="s">
        <v>20</v>
      </c>
      <c r="H876" s="242">
        <v>60.8</v>
      </c>
      <c r="I876" s="242">
        <v>0</v>
      </c>
      <c r="J876" s="246">
        <v>0</v>
      </c>
      <c r="K876" s="193"/>
    </row>
    <row r="877" spans="1:11" ht="21.75" customHeight="1" x14ac:dyDescent="0.2">
      <c r="A877" s="193"/>
      <c r="B877" s="216" t="s">
        <v>190</v>
      </c>
      <c r="C877" s="215">
        <v>977</v>
      </c>
      <c r="D877" s="199">
        <v>7</v>
      </c>
      <c r="E877" s="199">
        <v>9</v>
      </c>
      <c r="F877" s="198" t="s">
        <v>189</v>
      </c>
      <c r="G877" s="197">
        <v>0</v>
      </c>
      <c r="H877" s="242">
        <v>45.143000000000001</v>
      </c>
      <c r="I877" s="242">
        <v>45.14</v>
      </c>
      <c r="J877" s="246">
        <v>1</v>
      </c>
      <c r="K877" s="193"/>
    </row>
    <row r="878" spans="1:11" ht="21.75" customHeight="1" x14ac:dyDescent="0.2">
      <c r="A878" s="193"/>
      <c r="B878" s="216" t="s">
        <v>151</v>
      </c>
      <c r="C878" s="215">
        <v>977</v>
      </c>
      <c r="D878" s="199">
        <v>7</v>
      </c>
      <c r="E878" s="199">
        <v>9</v>
      </c>
      <c r="F878" s="198" t="s">
        <v>194</v>
      </c>
      <c r="G878" s="197">
        <v>0</v>
      </c>
      <c r="H878" s="242">
        <v>45.143000000000001</v>
      </c>
      <c r="I878" s="242">
        <v>45.14</v>
      </c>
      <c r="J878" s="246">
        <v>1</v>
      </c>
      <c r="K878" s="193"/>
    </row>
    <row r="879" spans="1:11" ht="12" customHeight="1" x14ac:dyDescent="0.2">
      <c r="A879" s="193"/>
      <c r="B879" s="216" t="s">
        <v>742</v>
      </c>
      <c r="C879" s="215">
        <v>977</v>
      </c>
      <c r="D879" s="199">
        <v>7</v>
      </c>
      <c r="E879" s="199">
        <v>9</v>
      </c>
      <c r="F879" s="198" t="s">
        <v>754</v>
      </c>
      <c r="G879" s="197">
        <v>0</v>
      </c>
      <c r="H879" s="242">
        <v>45.143000000000001</v>
      </c>
      <c r="I879" s="242">
        <v>45.14</v>
      </c>
      <c r="J879" s="246">
        <v>1</v>
      </c>
      <c r="K879" s="193"/>
    </row>
    <row r="880" spans="1:11" ht="53.25" customHeight="1" x14ac:dyDescent="0.2">
      <c r="A880" s="193"/>
      <c r="B880" s="216" t="s">
        <v>35</v>
      </c>
      <c r="C880" s="215">
        <v>977</v>
      </c>
      <c r="D880" s="199">
        <v>7</v>
      </c>
      <c r="E880" s="199">
        <v>9</v>
      </c>
      <c r="F880" s="198" t="s">
        <v>754</v>
      </c>
      <c r="G880" s="197" t="s">
        <v>34</v>
      </c>
      <c r="H880" s="242">
        <v>45.143000000000001</v>
      </c>
      <c r="I880" s="242">
        <v>45.14</v>
      </c>
      <c r="J880" s="246">
        <v>1</v>
      </c>
      <c r="K880" s="193"/>
    </row>
    <row r="881" spans="1:11" ht="21.75" customHeight="1" x14ac:dyDescent="0.2">
      <c r="A881" s="193"/>
      <c r="B881" s="216" t="s">
        <v>53</v>
      </c>
      <c r="C881" s="215">
        <v>977</v>
      </c>
      <c r="D881" s="199">
        <v>7</v>
      </c>
      <c r="E881" s="199">
        <v>9</v>
      </c>
      <c r="F881" s="198" t="s">
        <v>754</v>
      </c>
      <c r="G881" s="197" t="s">
        <v>52</v>
      </c>
      <c r="H881" s="242">
        <v>45.143000000000001</v>
      </c>
      <c r="I881" s="242">
        <v>45.14</v>
      </c>
      <c r="J881" s="246">
        <v>1</v>
      </c>
      <c r="K881" s="193"/>
    </row>
    <row r="882" spans="1:11" ht="32.25" customHeight="1" x14ac:dyDescent="0.2">
      <c r="A882" s="193"/>
      <c r="B882" s="216" t="s">
        <v>51</v>
      </c>
      <c r="C882" s="215">
        <v>977</v>
      </c>
      <c r="D882" s="199">
        <v>7</v>
      </c>
      <c r="E882" s="199">
        <v>9</v>
      </c>
      <c r="F882" s="198" t="s">
        <v>754</v>
      </c>
      <c r="G882" s="197" t="s">
        <v>9</v>
      </c>
      <c r="H882" s="242">
        <v>34.671999999999997</v>
      </c>
      <c r="I882" s="242">
        <v>34.67</v>
      </c>
      <c r="J882" s="246">
        <v>1</v>
      </c>
      <c r="K882" s="193"/>
    </row>
    <row r="883" spans="1:11" ht="32.25" customHeight="1" x14ac:dyDescent="0.2">
      <c r="A883" s="193"/>
      <c r="B883" s="216" t="s">
        <v>50</v>
      </c>
      <c r="C883" s="215">
        <v>977</v>
      </c>
      <c r="D883" s="199">
        <v>7</v>
      </c>
      <c r="E883" s="199">
        <v>9</v>
      </c>
      <c r="F883" s="198" t="s">
        <v>754</v>
      </c>
      <c r="G883" s="197" t="s">
        <v>7</v>
      </c>
      <c r="H883" s="242">
        <v>10.471</v>
      </c>
      <c r="I883" s="242">
        <v>10.47</v>
      </c>
      <c r="J883" s="246">
        <v>1</v>
      </c>
      <c r="K883" s="193"/>
    </row>
    <row r="884" spans="1:11" ht="21.75" customHeight="1" x14ac:dyDescent="0.2">
      <c r="A884" s="193"/>
      <c r="B884" s="216" t="s">
        <v>190</v>
      </c>
      <c r="C884" s="215">
        <v>977</v>
      </c>
      <c r="D884" s="199">
        <v>7</v>
      </c>
      <c r="E884" s="199">
        <v>9</v>
      </c>
      <c r="F884" s="198" t="s">
        <v>189</v>
      </c>
      <c r="G884" s="197">
        <v>0</v>
      </c>
      <c r="H884" s="242">
        <v>1380.63</v>
      </c>
      <c r="I884" s="242">
        <v>698.57</v>
      </c>
      <c r="J884" s="246">
        <v>0.50597999999999999</v>
      </c>
      <c r="K884" s="193"/>
    </row>
    <row r="885" spans="1:11" ht="21.75" customHeight="1" x14ac:dyDescent="0.2">
      <c r="A885" s="193"/>
      <c r="B885" s="216" t="s">
        <v>151</v>
      </c>
      <c r="C885" s="215">
        <v>977</v>
      </c>
      <c r="D885" s="199">
        <v>7</v>
      </c>
      <c r="E885" s="199">
        <v>9</v>
      </c>
      <c r="F885" s="198" t="s">
        <v>194</v>
      </c>
      <c r="G885" s="197">
        <v>0</v>
      </c>
      <c r="H885" s="242">
        <v>1380.63</v>
      </c>
      <c r="I885" s="242">
        <v>698.57</v>
      </c>
      <c r="J885" s="246">
        <v>0.50597999999999999</v>
      </c>
      <c r="K885" s="193"/>
    </row>
    <row r="886" spans="1:11" ht="21.75" customHeight="1" x14ac:dyDescent="0.2">
      <c r="A886" s="193"/>
      <c r="B886" s="216" t="s">
        <v>193</v>
      </c>
      <c r="C886" s="215">
        <v>977</v>
      </c>
      <c r="D886" s="199">
        <v>7</v>
      </c>
      <c r="E886" s="199">
        <v>9</v>
      </c>
      <c r="F886" s="198" t="s">
        <v>201</v>
      </c>
      <c r="G886" s="197">
        <v>0</v>
      </c>
      <c r="H886" s="242">
        <v>911</v>
      </c>
      <c r="I886" s="242">
        <v>398.14</v>
      </c>
      <c r="J886" s="246">
        <v>0.43702999999999997</v>
      </c>
      <c r="K886" s="193"/>
    </row>
    <row r="887" spans="1:11" ht="53.25" customHeight="1" x14ac:dyDescent="0.2">
      <c r="A887" s="193"/>
      <c r="B887" s="216" t="s">
        <v>35</v>
      </c>
      <c r="C887" s="215">
        <v>977</v>
      </c>
      <c r="D887" s="199">
        <v>7</v>
      </c>
      <c r="E887" s="199">
        <v>9</v>
      </c>
      <c r="F887" s="198" t="s">
        <v>201</v>
      </c>
      <c r="G887" s="197" t="s">
        <v>34</v>
      </c>
      <c r="H887" s="242">
        <v>911</v>
      </c>
      <c r="I887" s="242">
        <v>398.14</v>
      </c>
      <c r="J887" s="246">
        <v>0.43702999999999997</v>
      </c>
      <c r="K887" s="193"/>
    </row>
    <row r="888" spans="1:11" ht="21.75" customHeight="1" x14ac:dyDescent="0.2">
      <c r="A888" s="193"/>
      <c r="B888" s="216" t="s">
        <v>53</v>
      </c>
      <c r="C888" s="215">
        <v>977</v>
      </c>
      <c r="D888" s="199">
        <v>7</v>
      </c>
      <c r="E888" s="199">
        <v>9</v>
      </c>
      <c r="F888" s="198" t="s">
        <v>201</v>
      </c>
      <c r="G888" s="197" t="s">
        <v>52</v>
      </c>
      <c r="H888" s="242">
        <v>911</v>
      </c>
      <c r="I888" s="242">
        <v>398.14</v>
      </c>
      <c r="J888" s="246">
        <v>0.43702999999999997</v>
      </c>
      <c r="K888" s="193"/>
    </row>
    <row r="889" spans="1:11" ht="32.25" customHeight="1" x14ac:dyDescent="0.2">
      <c r="A889" s="193"/>
      <c r="B889" s="216" t="s">
        <v>51</v>
      </c>
      <c r="C889" s="215">
        <v>977</v>
      </c>
      <c r="D889" s="199">
        <v>7</v>
      </c>
      <c r="E889" s="199">
        <v>9</v>
      </c>
      <c r="F889" s="198" t="s">
        <v>201</v>
      </c>
      <c r="G889" s="197" t="s">
        <v>9</v>
      </c>
      <c r="H889" s="242">
        <v>699.7</v>
      </c>
      <c r="I889" s="242">
        <v>314.48</v>
      </c>
      <c r="J889" s="246">
        <v>0.44944000000000001</v>
      </c>
      <c r="K889" s="193"/>
    </row>
    <row r="890" spans="1:11" ht="32.25" customHeight="1" x14ac:dyDescent="0.2">
      <c r="A890" s="193"/>
      <c r="B890" s="216" t="s">
        <v>50</v>
      </c>
      <c r="C890" s="215">
        <v>977</v>
      </c>
      <c r="D890" s="199">
        <v>7</v>
      </c>
      <c r="E890" s="199">
        <v>9</v>
      </c>
      <c r="F890" s="198" t="s">
        <v>201</v>
      </c>
      <c r="G890" s="197" t="s">
        <v>7</v>
      </c>
      <c r="H890" s="242">
        <v>211.3</v>
      </c>
      <c r="I890" s="242">
        <v>83.66</v>
      </c>
      <c r="J890" s="246">
        <v>0.39593</v>
      </c>
      <c r="K890" s="193"/>
    </row>
    <row r="891" spans="1:11" ht="21.75" customHeight="1" x14ac:dyDescent="0.2">
      <c r="A891" s="193"/>
      <c r="B891" s="216" t="s">
        <v>105</v>
      </c>
      <c r="C891" s="215">
        <v>977</v>
      </c>
      <c r="D891" s="199">
        <v>7</v>
      </c>
      <c r="E891" s="199">
        <v>9</v>
      </c>
      <c r="F891" s="198" t="s">
        <v>200</v>
      </c>
      <c r="G891" s="197">
        <v>0</v>
      </c>
      <c r="H891" s="242">
        <v>469.63</v>
      </c>
      <c r="I891" s="242">
        <v>300.43</v>
      </c>
      <c r="J891" s="246">
        <v>0.63973000000000002</v>
      </c>
      <c r="K891" s="193"/>
    </row>
    <row r="892" spans="1:11" ht="21.75" customHeight="1" x14ac:dyDescent="0.2">
      <c r="A892" s="193"/>
      <c r="B892" s="216" t="s">
        <v>27</v>
      </c>
      <c r="C892" s="215">
        <v>977</v>
      </c>
      <c r="D892" s="199">
        <v>7</v>
      </c>
      <c r="E892" s="199">
        <v>9</v>
      </c>
      <c r="F892" s="198" t="s">
        <v>200</v>
      </c>
      <c r="G892" s="197" t="s">
        <v>26</v>
      </c>
      <c r="H892" s="242">
        <v>469.63</v>
      </c>
      <c r="I892" s="242">
        <v>300.43</v>
      </c>
      <c r="J892" s="246">
        <v>0.63973000000000002</v>
      </c>
      <c r="K892" s="193"/>
    </row>
    <row r="893" spans="1:11" ht="21.75" customHeight="1" x14ac:dyDescent="0.2">
      <c r="A893" s="193"/>
      <c r="B893" s="216" t="s">
        <v>25</v>
      </c>
      <c r="C893" s="215">
        <v>977</v>
      </c>
      <c r="D893" s="199">
        <v>7</v>
      </c>
      <c r="E893" s="199">
        <v>9</v>
      </c>
      <c r="F893" s="198" t="s">
        <v>200</v>
      </c>
      <c r="G893" s="197" t="s">
        <v>24</v>
      </c>
      <c r="H893" s="242">
        <v>469.63</v>
      </c>
      <c r="I893" s="242">
        <v>300.43</v>
      </c>
      <c r="J893" s="246">
        <v>0.63973000000000002</v>
      </c>
      <c r="K893" s="193"/>
    </row>
    <row r="894" spans="1:11" ht="12" customHeight="1" x14ac:dyDescent="0.2">
      <c r="A894" s="193"/>
      <c r="B894" s="216" t="s">
        <v>21</v>
      </c>
      <c r="C894" s="215">
        <v>977</v>
      </c>
      <c r="D894" s="199">
        <v>7</v>
      </c>
      <c r="E894" s="199">
        <v>9</v>
      </c>
      <c r="F894" s="198" t="s">
        <v>200</v>
      </c>
      <c r="G894" s="197" t="s">
        <v>20</v>
      </c>
      <c r="H894" s="242">
        <v>469.63</v>
      </c>
      <c r="I894" s="242">
        <v>300.43</v>
      </c>
      <c r="J894" s="246">
        <v>0.63973000000000002</v>
      </c>
      <c r="K894" s="193"/>
    </row>
    <row r="895" spans="1:11" ht="21.75" customHeight="1" x14ac:dyDescent="0.2">
      <c r="A895" s="193"/>
      <c r="B895" s="216" t="s">
        <v>190</v>
      </c>
      <c r="C895" s="215">
        <v>977</v>
      </c>
      <c r="D895" s="199">
        <v>7</v>
      </c>
      <c r="E895" s="199">
        <v>9</v>
      </c>
      <c r="F895" s="198" t="s">
        <v>189</v>
      </c>
      <c r="G895" s="197">
        <v>0</v>
      </c>
      <c r="H895" s="242">
        <v>3897.65</v>
      </c>
      <c r="I895" s="242">
        <v>1959.42</v>
      </c>
      <c r="J895" s="246">
        <v>0.50271999999999994</v>
      </c>
      <c r="K895" s="193"/>
    </row>
    <row r="896" spans="1:11" ht="21.75" customHeight="1" x14ac:dyDescent="0.2">
      <c r="A896" s="193"/>
      <c r="B896" s="216" t="s">
        <v>151</v>
      </c>
      <c r="C896" s="215">
        <v>977</v>
      </c>
      <c r="D896" s="199">
        <v>7</v>
      </c>
      <c r="E896" s="199">
        <v>9</v>
      </c>
      <c r="F896" s="198" t="s">
        <v>194</v>
      </c>
      <c r="G896" s="197">
        <v>0</v>
      </c>
      <c r="H896" s="242">
        <v>3897.65</v>
      </c>
      <c r="I896" s="242">
        <v>1959.42</v>
      </c>
      <c r="J896" s="246">
        <v>0.50271999999999994</v>
      </c>
      <c r="K896" s="193"/>
    </row>
    <row r="897" spans="1:11" ht="21.75" customHeight="1" x14ac:dyDescent="0.2">
      <c r="A897" s="193"/>
      <c r="B897" s="216" t="s">
        <v>753</v>
      </c>
      <c r="C897" s="215">
        <v>977</v>
      </c>
      <c r="D897" s="199">
        <v>7</v>
      </c>
      <c r="E897" s="199">
        <v>9</v>
      </c>
      <c r="F897" s="198" t="s">
        <v>199</v>
      </c>
      <c r="G897" s="197">
        <v>0</v>
      </c>
      <c r="H897" s="242">
        <v>3897.65</v>
      </c>
      <c r="I897" s="242">
        <v>1959.42</v>
      </c>
      <c r="J897" s="246">
        <v>0.50271999999999994</v>
      </c>
      <c r="K897" s="193"/>
    </row>
    <row r="898" spans="1:11" ht="53.25" customHeight="1" x14ac:dyDescent="0.2">
      <c r="A898" s="193"/>
      <c r="B898" s="216" t="s">
        <v>35</v>
      </c>
      <c r="C898" s="215">
        <v>977</v>
      </c>
      <c r="D898" s="199">
        <v>7</v>
      </c>
      <c r="E898" s="199">
        <v>9</v>
      </c>
      <c r="F898" s="198" t="s">
        <v>199</v>
      </c>
      <c r="G898" s="197" t="s">
        <v>34</v>
      </c>
      <c r="H898" s="242">
        <v>3897.65</v>
      </c>
      <c r="I898" s="242">
        <v>1959.42</v>
      </c>
      <c r="J898" s="246">
        <v>0.50271999999999994</v>
      </c>
      <c r="K898" s="193"/>
    </row>
    <row r="899" spans="1:11" ht="12" customHeight="1" x14ac:dyDescent="0.2">
      <c r="A899" s="193"/>
      <c r="B899" s="216" t="s">
        <v>33</v>
      </c>
      <c r="C899" s="215">
        <v>977</v>
      </c>
      <c r="D899" s="199">
        <v>7</v>
      </c>
      <c r="E899" s="199">
        <v>9</v>
      </c>
      <c r="F899" s="198" t="s">
        <v>199</v>
      </c>
      <c r="G899" s="197" t="s">
        <v>32</v>
      </c>
      <c r="H899" s="242">
        <v>3897.65</v>
      </c>
      <c r="I899" s="242">
        <v>1959.42</v>
      </c>
      <c r="J899" s="246">
        <v>0.50271999999999994</v>
      </c>
      <c r="K899" s="193"/>
    </row>
    <row r="900" spans="1:11" ht="12" customHeight="1" x14ac:dyDescent="0.2">
      <c r="A900" s="193"/>
      <c r="B900" s="216" t="s">
        <v>31</v>
      </c>
      <c r="C900" s="215">
        <v>977</v>
      </c>
      <c r="D900" s="199">
        <v>7</v>
      </c>
      <c r="E900" s="199">
        <v>9</v>
      </c>
      <c r="F900" s="198" t="s">
        <v>199</v>
      </c>
      <c r="G900" s="197" t="s">
        <v>12</v>
      </c>
      <c r="H900" s="242">
        <v>2993.6</v>
      </c>
      <c r="I900" s="242">
        <v>1583.8</v>
      </c>
      <c r="J900" s="246">
        <v>0.52905999999999997</v>
      </c>
      <c r="K900" s="193"/>
    </row>
    <row r="901" spans="1:11" ht="32.25" customHeight="1" x14ac:dyDescent="0.2">
      <c r="A901" s="193"/>
      <c r="B901" s="216" t="s">
        <v>30</v>
      </c>
      <c r="C901" s="215">
        <v>977</v>
      </c>
      <c r="D901" s="199">
        <v>7</v>
      </c>
      <c r="E901" s="199">
        <v>9</v>
      </c>
      <c r="F901" s="198" t="s">
        <v>199</v>
      </c>
      <c r="G901" s="197" t="s">
        <v>10</v>
      </c>
      <c r="H901" s="242">
        <v>904.05</v>
      </c>
      <c r="I901" s="242">
        <v>375.62</v>
      </c>
      <c r="J901" s="246">
        <v>0.41548000000000002</v>
      </c>
      <c r="K901" s="193"/>
    </row>
    <row r="902" spans="1:11" ht="21.75" customHeight="1" x14ac:dyDescent="0.2">
      <c r="A902" s="193"/>
      <c r="B902" s="216" t="s">
        <v>190</v>
      </c>
      <c r="C902" s="215">
        <v>977</v>
      </c>
      <c r="D902" s="199">
        <v>7</v>
      </c>
      <c r="E902" s="199">
        <v>9</v>
      </c>
      <c r="F902" s="198" t="s">
        <v>189</v>
      </c>
      <c r="G902" s="197">
        <v>0</v>
      </c>
      <c r="H902" s="242">
        <v>4300.4759999999997</v>
      </c>
      <c r="I902" s="242">
        <v>2129.83</v>
      </c>
      <c r="J902" s="246">
        <v>0.49525000000000002</v>
      </c>
      <c r="K902" s="193"/>
    </row>
    <row r="903" spans="1:11" ht="21.75" customHeight="1" x14ac:dyDescent="0.2">
      <c r="A903" s="193"/>
      <c r="B903" s="216" t="s">
        <v>151</v>
      </c>
      <c r="C903" s="215">
        <v>977</v>
      </c>
      <c r="D903" s="199">
        <v>7</v>
      </c>
      <c r="E903" s="199">
        <v>9</v>
      </c>
      <c r="F903" s="198" t="s">
        <v>194</v>
      </c>
      <c r="G903" s="197">
        <v>0</v>
      </c>
      <c r="H903" s="242">
        <v>4300.4759999999997</v>
      </c>
      <c r="I903" s="242">
        <v>2129.83</v>
      </c>
      <c r="J903" s="246">
        <v>0.49525000000000002</v>
      </c>
      <c r="K903" s="193"/>
    </row>
    <row r="904" spans="1:11" ht="21.75" customHeight="1" x14ac:dyDescent="0.2">
      <c r="A904" s="193"/>
      <c r="B904" s="216" t="s">
        <v>54</v>
      </c>
      <c r="C904" s="215">
        <v>977</v>
      </c>
      <c r="D904" s="199">
        <v>7</v>
      </c>
      <c r="E904" s="199">
        <v>9</v>
      </c>
      <c r="F904" s="198" t="s">
        <v>752</v>
      </c>
      <c r="G904" s="197">
        <v>0</v>
      </c>
      <c r="H904" s="242">
        <v>42.875999999999998</v>
      </c>
      <c r="I904" s="242">
        <v>0</v>
      </c>
      <c r="J904" s="246">
        <v>0</v>
      </c>
      <c r="K904" s="193"/>
    </row>
    <row r="905" spans="1:11" ht="53.25" customHeight="1" x14ac:dyDescent="0.2">
      <c r="A905" s="193"/>
      <c r="B905" s="216" t="s">
        <v>35</v>
      </c>
      <c r="C905" s="215">
        <v>977</v>
      </c>
      <c r="D905" s="199">
        <v>7</v>
      </c>
      <c r="E905" s="199">
        <v>9</v>
      </c>
      <c r="F905" s="198" t="s">
        <v>752</v>
      </c>
      <c r="G905" s="197" t="s">
        <v>34</v>
      </c>
      <c r="H905" s="242">
        <v>42.875999999999998</v>
      </c>
      <c r="I905" s="242">
        <v>0</v>
      </c>
      <c r="J905" s="246">
        <v>0</v>
      </c>
      <c r="K905" s="193"/>
    </row>
    <row r="906" spans="1:11" ht="12" customHeight="1" x14ac:dyDescent="0.2">
      <c r="A906" s="193"/>
      <c r="B906" s="216" t="s">
        <v>33</v>
      </c>
      <c r="C906" s="215">
        <v>977</v>
      </c>
      <c r="D906" s="199">
        <v>7</v>
      </c>
      <c r="E906" s="199">
        <v>9</v>
      </c>
      <c r="F906" s="198" t="s">
        <v>752</v>
      </c>
      <c r="G906" s="197" t="s">
        <v>32</v>
      </c>
      <c r="H906" s="242">
        <v>42.875999999999998</v>
      </c>
      <c r="I906" s="242">
        <v>0</v>
      </c>
      <c r="J906" s="246">
        <v>0</v>
      </c>
      <c r="K906" s="193"/>
    </row>
    <row r="907" spans="1:11" ht="12" customHeight="1" x14ac:dyDescent="0.2">
      <c r="A907" s="193"/>
      <c r="B907" s="216" t="s">
        <v>31</v>
      </c>
      <c r="C907" s="215">
        <v>977</v>
      </c>
      <c r="D907" s="199">
        <v>7</v>
      </c>
      <c r="E907" s="199">
        <v>9</v>
      </c>
      <c r="F907" s="198" t="s">
        <v>752</v>
      </c>
      <c r="G907" s="197" t="s">
        <v>12</v>
      </c>
      <c r="H907" s="242">
        <v>32.930999999999997</v>
      </c>
      <c r="I907" s="242">
        <v>0</v>
      </c>
      <c r="J907" s="246">
        <v>0</v>
      </c>
      <c r="K907" s="193"/>
    </row>
    <row r="908" spans="1:11" ht="32.25" customHeight="1" x14ac:dyDescent="0.2">
      <c r="A908" s="193"/>
      <c r="B908" s="216" t="s">
        <v>30</v>
      </c>
      <c r="C908" s="215">
        <v>977</v>
      </c>
      <c r="D908" s="199">
        <v>7</v>
      </c>
      <c r="E908" s="199">
        <v>9</v>
      </c>
      <c r="F908" s="198" t="s">
        <v>752</v>
      </c>
      <c r="G908" s="197" t="s">
        <v>10</v>
      </c>
      <c r="H908" s="242">
        <v>9.9450000000000003</v>
      </c>
      <c r="I908" s="242">
        <v>0</v>
      </c>
      <c r="J908" s="246">
        <v>0</v>
      </c>
      <c r="K908" s="193"/>
    </row>
    <row r="909" spans="1:11" ht="21.75" customHeight="1" x14ac:dyDescent="0.2">
      <c r="A909" s="193"/>
      <c r="B909" s="216" t="s">
        <v>751</v>
      </c>
      <c r="C909" s="215">
        <v>977</v>
      </c>
      <c r="D909" s="199">
        <v>7</v>
      </c>
      <c r="E909" s="199">
        <v>9</v>
      </c>
      <c r="F909" s="198" t="s">
        <v>198</v>
      </c>
      <c r="G909" s="197">
        <v>0</v>
      </c>
      <c r="H909" s="242">
        <v>4257.6000000000004</v>
      </c>
      <c r="I909" s="242">
        <v>2129.83</v>
      </c>
      <c r="J909" s="246">
        <v>0.50024000000000002</v>
      </c>
      <c r="K909" s="193"/>
    </row>
    <row r="910" spans="1:11" ht="53.25" customHeight="1" x14ac:dyDescent="0.2">
      <c r="A910" s="193"/>
      <c r="B910" s="216" t="s">
        <v>35</v>
      </c>
      <c r="C910" s="215">
        <v>977</v>
      </c>
      <c r="D910" s="199">
        <v>7</v>
      </c>
      <c r="E910" s="199">
        <v>9</v>
      </c>
      <c r="F910" s="198" t="s">
        <v>198</v>
      </c>
      <c r="G910" s="197" t="s">
        <v>34</v>
      </c>
      <c r="H910" s="242">
        <v>4257.6000000000004</v>
      </c>
      <c r="I910" s="242">
        <v>2129.83</v>
      </c>
      <c r="J910" s="246">
        <v>0.50024000000000002</v>
      </c>
      <c r="K910" s="193"/>
    </row>
    <row r="911" spans="1:11" ht="12" customHeight="1" x14ac:dyDescent="0.2">
      <c r="A911" s="193"/>
      <c r="B911" s="216" t="s">
        <v>33</v>
      </c>
      <c r="C911" s="215">
        <v>977</v>
      </c>
      <c r="D911" s="199">
        <v>7</v>
      </c>
      <c r="E911" s="199">
        <v>9</v>
      </c>
      <c r="F911" s="198" t="s">
        <v>198</v>
      </c>
      <c r="G911" s="197" t="s">
        <v>32</v>
      </c>
      <c r="H911" s="242">
        <v>4257.6000000000004</v>
      </c>
      <c r="I911" s="242">
        <v>2129.83</v>
      </c>
      <c r="J911" s="246">
        <v>0.50024000000000002</v>
      </c>
      <c r="K911" s="193"/>
    </row>
    <row r="912" spans="1:11" ht="12" customHeight="1" x14ac:dyDescent="0.2">
      <c r="A912" s="193"/>
      <c r="B912" s="216" t="s">
        <v>31</v>
      </c>
      <c r="C912" s="215">
        <v>977</v>
      </c>
      <c r="D912" s="199">
        <v>7</v>
      </c>
      <c r="E912" s="199">
        <v>9</v>
      </c>
      <c r="F912" s="198" t="s">
        <v>198</v>
      </c>
      <c r="G912" s="197" t="s">
        <v>12</v>
      </c>
      <c r="H912" s="242">
        <v>3270</v>
      </c>
      <c r="I912" s="242">
        <v>1686.02</v>
      </c>
      <c r="J912" s="246">
        <v>0.51559999999999995</v>
      </c>
      <c r="K912" s="193"/>
    </row>
    <row r="913" spans="1:11" ht="32.25" customHeight="1" x14ac:dyDescent="0.2">
      <c r="A913" s="193"/>
      <c r="B913" s="216" t="s">
        <v>30</v>
      </c>
      <c r="C913" s="215">
        <v>977</v>
      </c>
      <c r="D913" s="199">
        <v>7</v>
      </c>
      <c r="E913" s="199">
        <v>9</v>
      </c>
      <c r="F913" s="198" t="s">
        <v>198</v>
      </c>
      <c r="G913" s="197" t="s">
        <v>10</v>
      </c>
      <c r="H913" s="242">
        <v>987.6</v>
      </c>
      <c r="I913" s="242">
        <v>443.81</v>
      </c>
      <c r="J913" s="246">
        <v>0.44938</v>
      </c>
      <c r="K913" s="193"/>
    </row>
    <row r="914" spans="1:11" ht="21.75" customHeight="1" x14ac:dyDescent="0.2">
      <c r="A914" s="193"/>
      <c r="B914" s="216" t="s">
        <v>190</v>
      </c>
      <c r="C914" s="215">
        <v>977</v>
      </c>
      <c r="D914" s="199">
        <v>7</v>
      </c>
      <c r="E914" s="199">
        <v>9</v>
      </c>
      <c r="F914" s="198" t="s">
        <v>189</v>
      </c>
      <c r="G914" s="197">
        <v>0</v>
      </c>
      <c r="H914" s="242">
        <v>2976.4</v>
      </c>
      <c r="I914" s="242">
        <v>1519.11</v>
      </c>
      <c r="J914" s="246">
        <v>0.51037999999999994</v>
      </c>
      <c r="K914" s="193"/>
    </row>
    <row r="915" spans="1:11" ht="21.75" customHeight="1" x14ac:dyDescent="0.2">
      <c r="A915" s="193"/>
      <c r="B915" s="216" t="s">
        <v>151</v>
      </c>
      <c r="C915" s="215">
        <v>977</v>
      </c>
      <c r="D915" s="199">
        <v>7</v>
      </c>
      <c r="E915" s="199">
        <v>9</v>
      </c>
      <c r="F915" s="198" t="s">
        <v>194</v>
      </c>
      <c r="G915" s="197">
        <v>0</v>
      </c>
      <c r="H915" s="242">
        <v>2976.4</v>
      </c>
      <c r="I915" s="242">
        <v>1519.11</v>
      </c>
      <c r="J915" s="246">
        <v>0.51037999999999994</v>
      </c>
      <c r="K915" s="193"/>
    </row>
    <row r="916" spans="1:11" ht="21.75" customHeight="1" x14ac:dyDescent="0.2">
      <c r="A916" s="193"/>
      <c r="B916" s="216" t="s">
        <v>750</v>
      </c>
      <c r="C916" s="215">
        <v>977</v>
      </c>
      <c r="D916" s="199">
        <v>7</v>
      </c>
      <c r="E916" s="199">
        <v>9</v>
      </c>
      <c r="F916" s="198" t="s">
        <v>197</v>
      </c>
      <c r="G916" s="197">
        <v>0</v>
      </c>
      <c r="H916" s="242">
        <v>2976.4</v>
      </c>
      <c r="I916" s="242">
        <v>1519.11</v>
      </c>
      <c r="J916" s="246">
        <v>0.51037999999999994</v>
      </c>
      <c r="K916" s="193"/>
    </row>
    <row r="917" spans="1:11" ht="53.25" customHeight="1" x14ac:dyDescent="0.2">
      <c r="A917" s="193"/>
      <c r="B917" s="216" t="s">
        <v>35</v>
      </c>
      <c r="C917" s="215">
        <v>977</v>
      </c>
      <c r="D917" s="199">
        <v>7</v>
      </c>
      <c r="E917" s="199">
        <v>9</v>
      </c>
      <c r="F917" s="198" t="s">
        <v>197</v>
      </c>
      <c r="G917" s="197" t="s">
        <v>34</v>
      </c>
      <c r="H917" s="242">
        <v>2976.4</v>
      </c>
      <c r="I917" s="242">
        <v>1519.11</v>
      </c>
      <c r="J917" s="246">
        <v>0.51037999999999994</v>
      </c>
      <c r="K917" s="193"/>
    </row>
    <row r="918" spans="1:11" ht="12" customHeight="1" x14ac:dyDescent="0.2">
      <c r="A918" s="193"/>
      <c r="B918" s="216" t="s">
        <v>33</v>
      </c>
      <c r="C918" s="215">
        <v>977</v>
      </c>
      <c r="D918" s="199">
        <v>7</v>
      </c>
      <c r="E918" s="199">
        <v>9</v>
      </c>
      <c r="F918" s="198" t="s">
        <v>197</v>
      </c>
      <c r="G918" s="197" t="s">
        <v>32</v>
      </c>
      <c r="H918" s="242">
        <v>2976.4</v>
      </c>
      <c r="I918" s="242">
        <v>1519.11</v>
      </c>
      <c r="J918" s="246">
        <v>0.51037999999999994</v>
      </c>
      <c r="K918" s="193"/>
    </row>
    <row r="919" spans="1:11" ht="12" customHeight="1" x14ac:dyDescent="0.2">
      <c r="A919" s="193"/>
      <c r="B919" s="216" t="s">
        <v>31</v>
      </c>
      <c r="C919" s="215">
        <v>977</v>
      </c>
      <c r="D919" s="199">
        <v>7</v>
      </c>
      <c r="E919" s="199">
        <v>9</v>
      </c>
      <c r="F919" s="198" t="s">
        <v>197</v>
      </c>
      <c r="G919" s="197" t="s">
        <v>12</v>
      </c>
      <c r="H919" s="242">
        <v>2286</v>
      </c>
      <c r="I919" s="242">
        <v>1205.06</v>
      </c>
      <c r="J919" s="246">
        <v>0.52715000000000001</v>
      </c>
      <c r="K919" s="193"/>
    </row>
    <row r="920" spans="1:11" ht="32.25" customHeight="1" x14ac:dyDescent="0.2">
      <c r="A920" s="193"/>
      <c r="B920" s="216" t="s">
        <v>30</v>
      </c>
      <c r="C920" s="215">
        <v>977</v>
      </c>
      <c r="D920" s="199">
        <v>7</v>
      </c>
      <c r="E920" s="199">
        <v>9</v>
      </c>
      <c r="F920" s="198" t="s">
        <v>197</v>
      </c>
      <c r="G920" s="197" t="s">
        <v>10</v>
      </c>
      <c r="H920" s="242">
        <v>690.4</v>
      </c>
      <c r="I920" s="242">
        <v>314.05</v>
      </c>
      <c r="J920" s="246">
        <v>0.45488000000000001</v>
      </c>
      <c r="K920" s="193"/>
    </row>
    <row r="921" spans="1:11" ht="21.75" customHeight="1" x14ac:dyDescent="0.2">
      <c r="A921" s="193"/>
      <c r="B921" s="216" t="s">
        <v>190</v>
      </c>
      <c r="C921" s="215">
        <v>977</v>
      </c>
      <c r="D921" s="199">
        <v>7</v>
      </c>
      <c r="E921" s="199">
        <v>9</v>
      </c>
      <c r="F921" s="198" t="s">
        <v>189</v>
      </c>
      <c r="G921" s="197">
        <v>0</v>
      </c>
      <c r="H921" s="242">
        <v>2255.14</v>
      </c>
      <c r="I921" s="242">
        <v>1106.5899999999999</v>
      </c>
      <c r="J921" s="246">
        <v>0.49070000000000003</v>
      </c>
      <c r="K921" s="193"/>
    </row>
    <row r="922" spans="1:11" ht="21.75" customHeight="1" x14ac:dyDescent="0.2">
      <c r="A922" s="193"/>
      <c r="B922" s="216" t="s">
        <v>151</v>
      </c>
      <c r="C922" s="215">
        <v>977</v>
      </c>
      <c r="D922" s="199">
        <v>7</v>
      </c>
      <c r="E922" s="199">
        <v>9</v>
      </c>
      <c r="F922" s="198" t="s">
        <v>194</v>
      </c>
      <c r="G922" s="197">
        <v>0</v>
      </c>
      <c r="H922" s="242">
        <v>2255.14</v>
      </c>
      <c r="I922" s="242">
        <v>1106.5899999999999</v>
      </c>
      <c r="J922" s="246">
        <v>0.49070000000000003</v>
      </c>
      <c r="K922" s="193"/>
    </row>
    <row r="923" spans="1:11" ht="21.75" customHeight="1" x14ac:dyDescent="0.2">
      <c r="A923" s="193"/>
      <c r="B923" s="216" t="s">
        <v>54</v>
      </c>
      <c r="C923" s="215">
        <v>977</v>
      </c>
      <c r="D923" s="199">
        <v>7</v>
      </c>
      <c r="E923" s="199">
        <v>9</v>
      </c>
      <c r="F923" s="198" t="s">
        <v>749</v>
      </c>
      <c r="G923" s="197">
        <v>0</v>
      </c>
      <c r="H923" s="242">
        <v>59.04</v>
      </c>
      <c r="I923" s="242">
        <v>0</v>
      </c>
      <c r="J923" s="246">
        <v>0</v>
      </c>
      <c r="K923" s="193"/>
    </row>
    <row r="924" spans="1:11" ht="53.25" customHeight="1" x14ac:dyDescent="0.2">
      <c r="A924" s="193"/>
      <c r="B924" s="216" t="s">
        <v>35</v>
      </c>
      <c r="C924" s="215">
        <v>977</v>
      </c>
      <c r="D924" s="199">
        <v>7</v>
      </c>
      <c r="E924" s="199">
        <v>9</v>
      </c>
      <c r="F924" s="198" t="s">
        <v>749</v>
      </c>
      <c r="G924" s="197" t="s">
        <v>34</v>
      </c>
      <c r="H924" s="242">
        <v>59.04</v>
      </c>
      <c r="I924" s="242">
        <v>0</v>
      </c>
      <c r="J924" s="246">
        <v>0</v>
      </c>
      <c r="K924" s="193"/>
    </row>
    <row r="925" spans="1:11" ht="12" customHeight="1" x14ac:dyDescent="0.2">
      <c r="A925" s="193"/>
      <c r="B925" s="216" t="s">
        <v>33</v>
      </c>
      <c r="C925" s="215">
        <v>977</v>
      </c>
      <c r="D925" s="199">
        <v>7</v>
      </c>
      <c r="E925" s="199">
        <v>9</v>
      </c>
      <c r="F925" s="198" t="s">
        <v>749</v>
      </c>
      <c r="G925" s="197" t="s">
        <v>32</v>
      </c>
      <c r="H925" s="242">
        <v>59.04</v>
      </c>
      <c r="I925" s="242">
        <v>0</v>
      </c>
      <c r="J925" s="246">
        <v>0</v>
      </c>
      <c r="K925" s="193"/>
    </row>
    <row r="926" spans="1:11" ht="12" customHeight="1" x14ac:dyDescent="0.2">
      <c r="A926" s="193"/>
      <c r="B926" s="216" t="s">
        <v>31</v>
      </c>
      <c r="C926" s="215">
        <v>977</v>
      </c>
      <c r="D926" s="199">
        <v>7</v>
      </c>
      <c r="E926" s="199">
        <v>9</v>
      </c>
      <c r="F926" s="198" t="s">
        <v>749</v>
      </c>
      <c r="G926" s="197" t="s">
        <v>12</v>
      </c>
      <c r="H926" s="242">
        <v>45.345999999999997</v>
      </c>
      <c r="I926" s="242">
        <v>0</v>
      </c>
      <c r="J926" s="246">
        <v>0</v>
      </c>
      <c r="K926" s="193"/>
    </row>
    <row r="927" spans="1:11" ht="32.25" customHeight="1" x14ac:dyDescent="0.2">
      <c r="A927" s="193"/>
      <c r="B927" s="216" t="s">
        <v>30</v>
      </c>
      <c r="C927" s="215">
        <v>977</v>
      </c>
      <c r="D927" s="199">
        <v>7</v>
      </c>
      <c r="E927" s="199">
        <v>9</v>
      </c>
      <c r="F927" s="198" t="s">
        <v>749</v>
      </c>
      <c r="G927" s="197" t="s">
        <v>10</v>
      </c>
      <c r="H927" s="242">
        <v>13.694000000000001</v>
      </c>
      <c r="I927" s="242">
        <v>0</v>
      </c>
      <c r="J927" s="246">
        <v>0</v>
      </c>
      <c r="K927" s="193"/>
    </row>
    <row r="928" spans="1:11" ht="21.75" customHeight="1" x14ac:dyDescent="0.2">
      <c r="A928" s="193"/>
      <c r="B928" s="216" t="s">
        <v>748</v>
      </c>
      <c r="C928" s="215">
        <v>977</v>
      </c>
      <c r="D928" s="199">
        <v>7</v>
      </c>
      <c r="E928" s="199">
        <v>9</v>
      </c>
      <c r="F928" s="198" t="s">
        <v>196</v>
      </c>
      <c r="G928" s="197">
        <v>0</v>
      </c>
      <c r="H928" s="242">
        <v>2196.1</v>
      </c>
      <c r="I928" s="242">
        <v>1106.5899999999999</v>
      </c>
      <c r="J928" s="246">
        <v>0.50388999999999995</v>
      </c>
      <c r="K928" s="193"/>
    </row>
    <row r="929" spans="1:11" ht="53.25" customHeight="1" x14ac:dyDescent="0.2">
      <c r="A929" s="193"/>
      <c r="B929" s="216" t="s">
        <v>35</v>
      </c>
      <c r="C929" s="215">
        <v>977</v>
      </c>
      <c r="D929" s="199">
        <v>7</v>
      </c>
      <c r="E929" s="199">
        <v>9</v>
      </c>
      <c r="F929" s="198" t="s">
        <v>196</v>
      </c>
      <c r="G929" s="197" t="s">
        <v>34</v>
      </c>
      <c r="H929" s="242">
        <v>2196.1</v>
      </c>
      <c r="I929" s="242">
        <v>1106.5899999999999</v>
      </c>
      <c r="J929" s="246">
        <v>0.50388999999999995</v>
      </c>
      <c r="K929" s="193"/>
    </row>
    <row r="930" spans="1:11" ht="12" customHeight="1" x14ac:dyDescent="0.2">
      <c r="A930" s="193"/>
      <c r="B930" s="216" t="s">
        <v>33</v>
      </c>
      <c r="C930" s="215">
        <v>977</v>
      </c>
      <c r="D930" s="199">
        <v>7</v>
      </c>
      <c r="E930" s="199">
        <v>9</v>
      </c>
      <c r="F930" s="198" t="s">
        <v>196</v>
      </c>
      <c r="G930" s="197" t="s">
        <v>32</v>
      </c>
      <c r="H930" s="242">
        <v>2196.1</v>
      </c>
      <c r="I930" s="242">
        <v>1106.5899999999999</v>
      </c>
      <c r="J930" s="246">
        <v>0.50388999999999995</v>
      </c>
      <c r="K930" s="193"/>
    </row>
    <row r="931" spans="1:11" ht="12" customHeight="1" x14ac:dyDescent="0.2">
      <c r="A931" s="193"/>
      <c r="B931" s="216" t="s">
        <v>31</v>
      </c>
      <c r="C931" s="215">
        <v>977</v>
      </c>
      <c r="D931" s="199">
        <v>7</v>
      </c>
      <c r="E931" s="199">
        <v>9</v>
      </c>
      <c r="F931" s="198" t="s">
        <v>196</v>
      </c>
      <c r="G931" s="197" t="s">
        <v>12</v>
      </c>
      <c r="H931" s="242">
        <v>1686.7</v>
      </c>
      <c r="I931" s="242">
        <v>864.53</v>
      </c>
      <c r="J931" s="246">
        <v>0.51256000000000002</v>
      </c>
      <c r="K931" s="193"/>
    </row>
    <row r="932" spans="1:11" ht="32.25" customHeight="1" x14ac:dyDescent="0.2">
      <c r="A932" s="193"/>
      <c r="B932" s="216" t="s">
        <v>30</v>
      </c>
      <c r="C932" s="215">
        <v>977</v>
      </c>
      <c r="D932" s="199">
        <v>7</v>
      </c>
      <c r="E932" s="199">
        <v>9</v>
      </c>
      <c r="F932" s="198" t="s">
        <v>196</v>
      </c>
      <c r="G932" s="197" t="s">
        <v>10</v>
      </c>
      <c r="H932" s="242">
        <v>509.4</v>
      </c>
      <c r="I932" s="242">
        <v>242.06</v>
      </c>
      <c r="J932" s="246">
        <v>0.47517999999999999</v>
      </c>
      <c r="K932" s="193"/>
    </row>
    <row r="933" spans="1:11" ht="21.75" customHeight="1" x14ac:dyDescent="0.2">
      <c r="A933" s="193"/>
      <c r="B933" s="216" t="s">
        <v>190</v>
      </c>
      <c r="C933" s="215">
        <v>977</v>
      </c>
      <c r="D933" s="199">
        <v>7</v>
      </c>
      <c r="E933" s="199">
        <v>9</v>
      </c>
      <c r="F933" s="198" t="s">
        <v>189</v>
      </c>
      <c r="G933" s="197">
        <v>0</v>
      </c>
      <c r="H933" s="242">
        <v>9921.5</v>
      </c>
      <c r="I933" s="242">
        <v>4808.38</v>
      </c>
      <c r="J933" s="246">
        <v>0.48464000000000002</v>
      </c>
      <c r="K933" s="193"/>
    </row>
    <row r="934" spans="1:11" ht="21.75" customHeight="1" x14ac:dyDescent="0.2">
      <c r="A934" s="193"/>
      <c r="B934" s="216" t="s">
        <v>151</v>
      </c>
      <c r="C934" s="215">
        <v>977</v>
      </c>
      <c r="D934" s="199">
        <v>7</v>
      </c>
      <c r="E934" s="199">
        <v>9</v>
      </c>
      <c r="F934" s="198" t="s">
        <v>194</v>
      </c>
      <c r="G934" s="197">
        <v>0</v>
      </c>
      <c r="H934" s="242">
        <v>9921.5</v>
      </c>
      <c r="I934" s="242">
        <v>4808.38</v>
      </c>
      <c r="J934" s="246">
        <v>0.48464000000000002</v>
      </c>
      <c r="K934" s="193"/>
    </row>
    <row r="935" spans="1:11" ht="21.75" customHeight="1" x14ac:dyDescent="0.2">
      <c r="A935" s="193"/>
      <c r="B935" s="216" t="s">
        <v>747</v>
      </c>
      <c r="C935" s="215">
        <v>977</v>
      </c>
      <c r="D935" s="199">
        <v>7</v>
      </c>
      <c r="E935" s="199">
        <v>9</v>
      </c>
      <c r="F935" s="198" t="s">
        <v>195</v>
      </c>
      <c r="G935" s="197">
        <v>0</v>
      </c>
      <c r="H935" s="242">
        <v>9921.5</v>
      </c>
      <c r="I935" s="242">
        <v>4808.38</v>
      </c>
      <c r="J935" s="246">
        <v>0.48464000000000002</v>
      </c>
      <c r="K935" s="193"/>
    </row>
    <row r="936" spans="1:11" ht="53.25" customHeight="1" x14ac:dyDescent="0.2">
      <c r="A936" s="193"/>
      <c r="B936" s="216" t="s">
        <v>35</v>
      </c>
      <c r="C936" s="215">
        <v>977</v>
      </c>
      <c r="D936" s="199">
        <v>7</v>
      </c>
      <c r="E936" s="199">
        <v>9</v>
      </c>
      <c r="F936" s="198" t="s">
        <v>195</v>
      </c>
      <c r="G936" s="197" t="s">
        <v>34</v>
      </c>
      <c r="H936" s="242">
        <v>9921.5</v>
      </c>
      <c r="I936" s="242">
        <v>4808.38</v>
      </c>
      <c r="J936" s="246">
        <v>0.48464000000000002</v>
      </c>
      <c r="K936" s="193"/>
    </row>
    <row r="937" spans="1:11" ht="12" customHeight="1" x14ac:dyDescent="0.2">
      <c r="A937" s="193"/>
      <c r="B937" s="216" t="s">
        <v>33</v>
      </c>
      <c r="C937" s="215">
        <v>977</v>
      </c>
      <c r="D937" s="199">
        <v>7</v>
      </c>
      <c r="E937" s="199">
        <v>9</v>
      </c>
      <c r="F937" s="198" t="s">
        <v>195</v>
      </c>
      <c r="G937" s="197" t="s">
        <v>32</v>
      </c>
      <c r="H937" s="242">
        <v>9921.5</v>
      </c>
      <c r="I937" s="242">
        <v>4808.38</v>
      </c>
      <c r="J937" s="246">
        <v>0.48464000000000002</v>
      </c>
      <c r="K937" s="193"/>
    </row>
    <row r="938" spans="1:11" ht="12" customHeight="1" x14ac:dyDescent="0.2">
      <c r="A938" s="193"/>
      <c r="B938" s="216" t="s">
        <v>31</v>
      </c>
      <c r="C938" s="215">
        <v>977</v>
      </c>
      <c r="D938" s="199">
        <v>7</v>
      </c>
      <c r="E938" s="199">
        <v>9</v>
      </c>
      <c r="F938" s="198" t="s">
        <v>195</v>
      </c>
      <c r="G938" s="197" t="s">
        <v>12</v>
      </c>
      <c r="H938" s="242">
        <v>7620.2</v>
      </c>
      <c r="I938" s="242">
        <v>3809.79</v>
      </c>
      <c r="J938" s="246">
        <v>0.49996000000000002</v>
      </c>
      <c r="K938" s="193"/>
    </row>
    <row r="939" spans="1:11" ht="32.25" customHeight="1" x14ac:dyDescent="0.2">
      <c r="A939" s="193"/>
      <c r="B939" s="216" t="s">
        <v>30</v>
      </c>
      <c r="C939" s="215">
        <v>977</v>
      </c>
      <c r="D939" s="199">
        <v>7</v>
      </c>
      <c r="E939" s="199">
        <v>9</v>
      </c>
      <c r="F939" s="198" t="s">
        <v>195</v>
      </c>
      <c r="G939" s="197" t="s">
        <v>10</v>
      </c>
      <c r="H939" s="242">
        <v>2301.3000000000002</v>
      </c>
      <c r="I939" s="242">
        <v>998.59</v>
      </c>
      <c r="J939" s="246">
        <v>0.43392999999999998</v>
      </c>
      <c r="K939" s="193"/>
    </row>
    <row r="940" spans="1:11" ht="21.75" customHeight="1" x14ac:dyDescent="0.2">
      <c r="A940" s="193"/>
      <c r="B940" s="216" t="s">
        <v>190</v>
      </c>
      <c r="C940" s="215">
        <v>977</v>
      </c>
      <c r="D940" s="199">
        <v>7</v>
      </c>
      <c r="E940" s="199">
        <v>9</v>
      </c>
      <c r="F940" s="198" t="s">
        <v>189</v>
      </c>
      <c r="G940" s="197">
        <v>0</v>
      </c>
      <c r="H940" s="242">
        <v>6150.69</v>
      </c>
      <c r="I940" s="242">
        <v>3278.7</v>
      </c>
      <c r="J940" s="246">
        <v>0.53305999999999998</v>
      </c>
      <c r="K940" s="193"/>
    </row>
    <row r="941" spans="1:11" ht="21.75" customHeight="1" x14ac:dyDescent="0.2">
      <c r="A941" s="193"/>
      <c r="B941" s="216" t="s">
        <v>151</v>
      </c>
      <c r="C941" s="215">
        <v>977</v>
      </c>
      <c r="D941" s="199">
        <v>7</v>
      </c>
      <c r="E941" s="199">
        <v>9</v>
      </c>
      <c r="F941" s="198" t="s">
        <v>194</v>
      </c>
      <c r="G941" s="197">
        <v>0</v>
      </c>
      <c r="H941" s="242">
        <v>6150.69</v>
      </c>
      <c r="I941" s="242">
        <v>3278.7</v>
      </c>
      <c r="J941" s="246">
        <v>0.53305999999999998</v>
      </c>
      <c r="K941" s="193"/>
    </row>
    <row r="942" spans="1:11" ht="21.75" customHeight="1" x14ac:dyDescent="0.2">
      <c r="A942" s="193"/>
      <c r="B942" s="216" t="s">
        <v>54</v>
      </c>
      <c r="C942" s="215">
        <v>977</v>
      </c>
      <c r="D942" s="199">
        <v>7</v>
      </c>
      <c r="E942" s="199">
        <v>9</v>
      </c>
      <c r="F942" s="198" t="s">
        <v>746</v>
      </c>
      <c r="G942" s="197">
        <v>0</v>
      </c>
      <c r="H942" s="242">
        <v>15.04</v>
      </c>
      <c r="I942" s="242">
        <v>0</v>
      </c>
      <c r="J942" s="246">
        <v>0</v>
      </c>
      <c r="K942" s="193"/>
    </row>
    <row r="943" spans="1:11" ht="53.25" customHeight="1" x14ac:dyDescent="0.2">
      <c r="A943" s="193"/>
      <c r="B943" s="216" t="s">
        <v>35</v>
      </c>
      <c r="C943" s="215">
        <v>977</v>
      </c>
      <c r="D943" s="199">
        <v>7</v>
      </c>
      <c r="E943" s="199">
        <v>9</v>
      </c>
      <c r="F943" s="198" t="s">
        <v>746</v>
      </c>
      <c r="G943" s="197" t="s">
        <v>34</v>
      </c>
      <c r="H943" s="242">
        <v>15.04</v>
      </c>
      <c r="I943" s="242">
        <v>0</v>
      </c>
      <c r="J943" s="246">
        <v>0</v>
      </c>
      <c r="K943" s="193"/>
    </row>
    <row r="944" spans="1:11" ht="12" customHeight="1" x14ac:dyDescent="0.2">
      <c r="A944" s="193"/>
      <c r="B944" s="216" t="s">
        <v>33</v>
      </c>
      <c r="C944" s="215">
        <v>977</v>
      </c>
      <c r="D944" s="199">
        <v>7</v>
      </c>
      <c r="E944" s="199">
        <v>9</v>
      </c>
      <c r="F944" s="198" t="s">
        <v>746</v>
      </c>
      <c r="G944" s="197" t="s">
        <v>32</v>
      </c>
      <c r="H944" s="242">
        <v>15.04</v>
      </c>
      <c r="I944" s="242">
        <v>0</v>
      </c>
      <c r="J944" s="246">
        <v>0</v>
      </c>
      <c r="K944" s="193"/>
    </row>
    <row r="945" spans="1:11" ht="12" customHeight="1" x14ac:dyDescent="0.2">
      <c r="A945" s="193"/>
      <c r="B945" s="216" t="s">
        <v>31</v>
      </c>
      <c r="C945" s="215">
        <v>977</v>
      </c>
      <c r="D945" s="199">
        <v>7</v>
      </c>
      <c r="E945" s="199">
        <v>9</v>
      </c>
      <c r="F945" s="198" t="s">
        <v>746</v>
      </c>
      <c r="G945" s="197" t="s">
        <v>12</v>
      </c>
      <c r="H945" s="242">
        <v>11.552</v>
      </c>
      <c r="I945" s="242">
        <v>0</v>
      </c>
      <c r="J945" s="246">
        <v>0</v>
      </c>
      <c r="K945" s="193"/>
    </row>
    <row r="946" spans="1:11" ht="32.25" customHeight="1" x14ac:dyDescent="0.2">
      <c r="A946" s="193"/>
      <c r="B946" s="216" t="s">
        <v>30</v>
      </c>
      <c r="C946" s="215">
        <v>977</v>
      </c>
      <c r="D946" s="199">
        <v>7</v>
      </c>
      <c r="E946" s="199">
        <v>9</v>
      </c>
      <c r="F946" s="198" t="s">
        <v>746</v>
      </c>
      <c r="G946" s="197" t="s">
        <v>10</v>
      </c>
      <c r="H946" s="242">
        <v>3.488</v>
      </c>
      <c r="I946" s="242">
        <v>0</v>
      </c>
      <c r="J946" s="246">
        <v>0</v>
      </c>
      <c r="K946" s="193"/>
    </row>
    <row r="947" spans="1:11" ht="21.75" customHeight="1" x14ac:dyDescent="0.2">
      <c r="A947" s="193"/>
      <c r="B947" s="216" t="s">
        <v>745</v>
      </c>
      <c r="C947" s="215">
        <v>977</v>
      </c>
      <c r="D947" s="199">
        <v>7</v>
      </c>
      <c r="E947" s="199">
        <v>9</v>
      </c>
      <c r="F947" s="198" t="s">
        <v>192</v>
      </c>
      <c r="G947" s="197">
        <v>0</v>
      </c>
      <c r="H947" s="242">
        <v>6135.65</v>
      </c>
      <c r="I947" s="242">
        <v>3278.7</v>
      </c>
      <c r="J947" s="246">
        <v>0.53437000000000001</v>
      </c>
      <c r="K947" s="193"/>
    </row>
    <row r="948" spans="1:11" ht="53.25" customHeight="1" x14ac:dyDescent="0.2">
      <c r="A948" s="193"/>
      <c r="B948" s="216" t="s">
        <v>35</v>
      </c>
      <c r="C948" s="215">
        <v>977</v>
      </c>
      <c r="D948" s="199">
        <v>7</v>
      </c>
      <c r="E948" s="199">
        <v>9</v>
      </c>
      <c r="F948" s="198" t="s">
        <v>192</v>
      </c>
      <c r="G948" s="197" t="s">
        <v>34</v>
      </c>
      <c r="H948" s="242">
        <v>6135.65</v>
      </c>
      <c r="I948" s="242">
        <v>3278.7</v>
      </c>
      <c r="J948" s="246">
        <v>0.53437000000000001</v>
      </c>
      <c r="K948" s="193"/>
    </row>
    <row r="949" spans="1:11" ht="12" customHeight="1" x14ac:dyDescent="0.2">
      <c r="A949" s="193"/>
      <c r="B949" s="216" t="s">
        <v>33</v>
      </c>
      <c r="C949" s="215">
        <v>977</v>
      </c>
      <c r="D949" s="199">
        <v>7</v>
      </c>
      <c r="E949" s="199">
        <v>9</v>
      </c>
      <c r="F949" s="198" t="s">
        <v>192</v>
      </c>
      <c r="G949" s="197" t="s">
        <v>32</v>
      </c>
      <c r="H949" s="242">
        <v>6135.65</v>
      </c>
      <c r="I949" s="242">
        <v>3278.7</v>
      </c>
      <c r="J949" s="246">
        <v>0.53437000000000001</v>
      </c>
      <c r="K949" s="193"/>
    </row>
    <row r="950" spans="1:11" ht="12" customHeight="1" x14ac:dyDescent="0.2">
      <c r="A950" s="193"/>
      <c r="B950" s="216" t="s">
        <v>31</v>
      </c>
      <c r="C950" s="215">
        <v>977</v>
      </c>
      <c r="D950" s="199">
        <v>7</v>
      </c>
      <c r="E950" s="199">
        <v>9</v>
      </c>
      <c r="F950" s="198" t="s">
        <v>192</v>
      </c>
      <c r="G950" s="197" t="s">
        <v>12</v>
      </c>
      <c r="H950" s="242">
        <v>4681.7</v>
      </c>
      <c r="I950" s="242">
        <v>2679.13</v>
      </c>
      <c r="J950" s="246">
        <v>0.57225999999999999</v>
      </c>
      <c r="K950" s="193"/>
    </row>
    <row r="951" spans="1:11" ht="32.25" customHeight="1" x14ac:dyDescent="0.2">
      <c r="A951" s="193"/>
      <c r="B951" s="216" t="s">
        <v>30</v>
      </c>
      <c r="C951" s="215">
        <v>977</v>
      </c>
      <c r="D951" s="199">
        <v>7</v>
      </c>
      <c r="E951" s="199">
        <v>9</v>
      </c>
      <c r="F951" s="198" t="s">
        <v>192</v>
      </c>
      <c r="G951" s="197" t="s">
        <v>10</v>
      </c>
      <c r="H951" s="242">
        <v>1453.95</v>
      </c>
      <c r="I951" s="242">
        <v>599.57000000000005</v>
      </c>
      <c r="J951" s="246">
        <v>0.41237000000000001</v>
      </c>
      <c r="K951" s="193"/>
    </row>
    <row r="952" spans="1:11" ht="21.75" customHeight="1" x14ac:dyDescent="0.2">
      <c r="A952" s="193"/>
      <c r="B952" s="216" t="s">
        <v>45</v>
      </c>
      <c r="C952" s="215">
        <v>977</v>
      </c>
      <c r="D952" s="199">
        <v>7</v>
      </c>
      <c r="E952" s="199">
        <v>9</v>
      </c>
      <c r="F952" s="198" t="s">
        <v>44</v>
      </c>
      <c r="G952" s="197">
        <v>0</v>
      </c>
      <c r="H952" s="242">
        <v>137</v>
      </c>
      <c r="I952" s="242">
        <v>0</v>
      </c>
      <c r="J952" s="246">
        <v>0</v>
      </c>
      <c r="K952" s="193"/>
    </row>
    <row r="953" spans="1:11" ht="21.75" customHeight="1" x14ac:dyDescent="0.2">
      <c r="A953" s="193"/>
      <c r="B953" s="216" t="s">
        <v>43</v>
      </c>
      <c r="C953" s="215">
        <v>977</v>
      </c>
      <c r="D953" s="199">
        <v>7</v>
      </c>
      <c r="E953" s="199">
        <v>9</v>
      </c>
      <c r="F953" s="198" t="s">
        <v>42</v>
      </c>
      <c r="G953" s="197">
        <v>0</v>
      </c>
      <c r="H953" s="242">
        <v>137</v>
      </c>
      <c r="I953" s="242">
        <v>0</v>
      </c>
      <c r="J953" s="246">
        <v>0</v>
      </c>
      <c r="K953" s="193"/>
    </row>
    <row r="954" spans="1:11" ht="21.75" customHeight="1" x14ac:dyDescent="0.2">
      <c r="A954" s="193"/>
      <c r="B954" s="216" t="s">
        <v>27</v>
      </c>
      <c r="C954" s="215">
        <v>977</v>
      </c>
      <c r="D954" s="199">
        <v>7</v>
      </c>
      <c r="E954" s="199">
        <v>9</v>
      </c>
      <c r="F954" s="198" t="s">
        <v>42</v>
      </c>
      <c r="G954" s="197" t="s">
        <v>26</v>
      </c>
      <c r="H954" s="242">
        <v>137</v>
      </c>
      <c r="I954" s="242">
        <v>0</v>
      </c>
      <c r="J954" s="246">
        <v>0</v>
      </c>
      <c r="K954" s="193"/>
    </row>
    <row r="955" spans="1:11" ht="21.75" customHeight="1" x14ac:dyDescent="0.2">
      <c r="A955" s="193"/>
      <c r="B955" s="216" t="s">
        <v>25</v>
      </c>
      <c r="C955" s="215">
        <v>977</v>
      </c>
      <c r="D955" s="199">
        <v>7</v>
      </c>
      <c r="E955" s="199">
        <v>9</v>
      </c>
      <c r="F955" s="198" t="s">
        <v>42</v>
      </c>
      <c r="G955" s="197" t="s">
        <v>24</v>
      </c>
      <c r="H955" s="242">
        <v>137</v>
      </c>
      <c r="I955" s="242">
        <v>0</v>
      </c>
      <c r="J955" s="246">
        <v>0</v>
      </c>
      <c r="K955" s="193"/>
    </row>
    <row r="956" spans="1:11" ht="12" customHeight="1" x14ac:dyDescent="0.2">
      <c r="A956" s="193"/>
      <c r="B956" s="216" t="s">
        <v>23</v>
      </c>
      <c r="C956" s="215">
        <v>977</v>
      </c>
      <c r="D956" s="199">
        <v>7</v>
      </c>
      <c r="E956" s="199">
        <v>9</v>
      </c>
      <c r="F956" s="198" t="s">
        <v>42</v>
      </c>
      <c r="G956" s="197" t="s">
        <v>22</v>
      </c>
      <c r="H956" s="242">
        <v>137</v>
      </c>
      <c r="I956" s="242">
        <v>0</v>
      </c>
      <c r="J956" s="246">
        <v>0</v>
      </c>
      <c r="K956" s="193"/>
    </row>
    <row r="957" spans="1:11" ht="12" customHeight="1" x14ac:dyDescent="0.2">
      <c r="A957" s="193"/>
      <c r="B957" s="216" t="s">
        <v>47</v>
      </c>
      <c r="C957" s="215">
        <v>977</v>
      </c>
      <c r="D957" s="199">
        <v>10</v>
      </c>
      <c r="E957" s="199">
        <v>0</v>
      </c>
      <c r="F957" s="198">
        <v>0</v>
      </c>
      <c r="G957" s="197">
        <v>0</v>
      </c>
      <c r="H957" s="242">
        <v>10578.1</v>
      </c>
      <c r="I957" s="242">
        <v>3998.08</v>
      </c>
      <c r="J957" s="246">
        <v>0.37796000000000002</v>
      </c>
      <c r="K957" s="193"/>
    </row>
    <row r="958" spans="1:11" ht="12" customHeight="1" x14ac:dyDescent="0.2">
      <c r="A958" s="193"/>
      <c r="B958" s="216" t="s">
        <v>191</v>
      </c>
      <c r="C958" s="215">
        <v>977</v>
      </c>
      <c r="D958" s="199">
        <v>10</v>
      </c>
      <c r="E958" s="199">
        <v>4</v>
      </c>
      <c r="F958" s="198">
        <v>0</v>
      </c>
      <c r="G958" s="197">
        <v>0</v>
      </c>
      <c r="H958" s="242">
        <v>10578.1</v>
      </c>
      <c r="I958" s="242">
        <v>3998.08</v>
      </c>
      <c r="J958" s="246">
        <v>0.37796000000000002</v>
      </c>
      <c r="K958" s="193"/>
    </row>
    <row r="959" spans="1:11" ht="21.75" customHeight="1" x14ac:dyDescent="0.2">
      <c r="A959" s="193"/>
      <c r="B959" s="216" t="s">
        <v>190</v>
      </c>
      <c r="C959" s="215">
        <v>977</v>
      </c>
      <c r="D959" s="199">
        <v>10</v>
      </c>
      <c r="E959" s="199">
        <v>4</v>
      </c>
      <c r="F959" s="198" t="s">
        <v>189</v>
      </c>
      <c r="G959" s="197">
        <v>0</v>
      </c>
      <c r="H959" s="242">
        <v>10578.1</v>
      </c>
      <c r="I959" s="242">
        <v>3998.08</v>
      </c>
      <c r="J959" s="246">
        <v>0.37796000000000002</v>
      </c>
      <c r="K959" s="193"/>
    </row>
    <row r="960" spans="1:11" ht="21.75" customHeight="1" x14ac:dyDescent="0.2">
      <c r="A960" s="193"/>
      <c r="B960" s="216" t="s">
        <v>188</v>
      </c>
      <c r="C960" s="215">
        <v>977</v>
      </c>
      <c r="D960" s="199">
        <v>10</v>
      </c>
      <c r="E960" s="199">
        <v>4</v>
      </c>
      <c r="F960" s="198" t="s">
        <v>187</v>
      </c>
      <c r="G960" s="197">
        <v>0</v>
      </c>
      <c r="H960" s="242">
        <v>10578.1</v>
      </c>
      <c r="I960" s="242">
        <v>3998.08</v>
      </c>
      <c r="J960" s="246">
        <v>0.37796000000000002</v>
      </c>
      <c r="K960" s="193"/>
    </row>
    <row r="961" spans="1:11" ht="32.25" customHeight="1" x14ac:dyDescent="0.2">
      <c r="A961" s="193"/>
      <c r="B961" s="216" t="s">
        <v>186</v>
      </c>
      <c r="C961" s="215">
        <v>977</v>
      </c>
      <c r="D961" s="199">
        <v>10</v>
      </c>
      <c r="E961" s="199">
        <v>4</v>
      </c>
      <c r="F961" s="198" t="s">
        <v>180</v>
      </c>
      <c r="G961" s="197">
        <v>0</v>
      </c>
      <c r="H961" s="242">
        <v>10578.1</v>
      </c>
      <c r="I961" s="242">
        <v>3998.08</v>
      </c>
      <c r="J961" s="246">
        <v>0.37796000000000002</v>
      </c>
      <c r="K961" s="193"/>
    </row>
    <row r="962" spans="1:11" ht="12" customHeight="1" x14ac:dyDescent="0.2">
      <c r="A962" s="193"/>
      <c r="B962" s="216" t="s">
        <v>185</v>
      </c>
      <c r="C962" s="215">
        <v>977</v>
      </c>
      <c r="D962" s="199">
        <v>10</v>
      </c>
      <c r="E962" s="199">
        <v>4</v>
      </c>
      <c r="F962" s="198" t="s">
        <v>180</v>
      </c>
      <c r="G962" s="197" t="s">
        <v>184</v>
      </c>
      <c r="H962" s="242">
        <v>10578.1</v>
      </c>
      <c r="I962" s="242">
        <v>3998.08</v>
      </c>
      <c r="J962" s="246">
        <v>0.37796000000000002</v>
      </c>
      <c r="K962" s="193"/>
    </row>
    <row r="963" spans="1:11" ht="12" customHeight="1" x14ac:dyDescent="0.2">
      <c r="A963" s="193"/>
      <c r="B963" s="216" t="s">
        <v>183</v>
      </c>
      <c r="C963" s="215">
        <v>977</v>
      </c>
      <c r="D963" s="199">
        <v>10</v>
      </c>
      <c r="E963" s="199">
        <v>4</v>
      </c>
      <c r="F963" s="198" t="s">
        <v>180</v>
      </c>
      <c r="G963" s="197" t="s">
        <v>182</v>
      </c>
      <c r="H963" s="242">
        <v>10578.1</v>
      </c>
      <c r="I963" s="242">
        <v>3998.08</v>
      </c>
      <c r="J963" s="246">
        <v>0.37796000000000002</v>
      </c>
      <c r="K963" s="193"/>
    </row>
    <row r="964" spans="1:11" ht="21.75" customHeight="1" x14ac:dyDescent="0.2">
      <c r="A964" s="193"/>
      <c r="B964" s="216" t="s">
        <v>181</v>
      </c>
      <c r="C964" s="215">
        <v>977</v>
      </c>
      <c r="D964" s="199">
        <v>10</v>
      </c>
      <c r="E964" s="199">
        <v>4</v>
      </c>
      <c r="F964" s="198" t="s">
        <v>180</v>
      </c>
      <c r="G964" s="197" t="s">
        <v>179</v>
      </c>
      <c r="H964" s="242">
        <v>10578.1</v>
      </c>
      <c r="I964" s="242">
        <v>3998.08</v>
      </c>
      <c r="J964" s="246">
        <v>0.37796000000000002</v>
      </c>
      <c r="K964" s="193"/>
    </row>
    <row r="965" spans="1:11" ht="12" customHeight="1" x14ac:dyDescent="0.2">
      <c r="A965" s="193"/>
      <c r="B965" s="216" t="s">
        <v>178</v>
      </c>
      <c r="C965" s="215">
        <v>982</v>
      </c>
      <c r="D965" s="199">
        <v>0</v>
      </c>
      <c r="E965" s="199">
        <v>0</v>
      </c>
      <c r="F965" s="198">
        <v>0</v>
      </c>
      <c r="G965" s="197">
        <v>0</v>
      </c>
      <c r="H965" s="242">
        <v>8060.1109999999999</v>
      </c>
      <c r="I965" s="242">
        <v>4116.1000000000004</v>
      </c>
      <c r="J965" s="246">
        <v>0.51068000000000002</v>
      </c>
      <c r="K965" s="193"/>
    </row>
    <row r="966" spans="1:11" ht="12" customHeight="1" x14ac:dyDescent="0.2">
      <c r="A966" s="193"/>
      <c r="B966" s="216" t="s">
        <v>177</v>
      </c>
      <c r="C966" s="215">
        <v>982</v>
      </c>
      <c r="D966" s="199">
        <v>4</v>
      </c>
      <c r="E966" s="199">
        <v>0</v>
      </c>
      <c r="F966" s="198">
        <v>0</v>
      </c>
      <c r="G966" s="197">
        <v>0</v>
      </c>
      <c r="H966" s="242">
        <v>8060.1109999999999</v>
      </c>
      <c r="I966" s="242">
        <v>4116.1000000000004</v>
      </c>
      <c r="J966" s="246">
        <v>0.51068000000000002</v>
      </c>
      <c r="K966" s="193"/>
    </row>
    <row r="967" spans="1:11" ht="12" customHeight="1" x14ac:dyDescent="0.2">
      <c r="A967" s="193"/>
      <c r="B967" s="216" t="s">
        <v>176</v>
      </c>
      <c r="C967" s="215">
        <v>982</v>
      </c>
      <c r="D967" s="199">
        <v>4</v>
      </c>
      <c r="E967" s="199">
        <v>5</v>
      </c>
      <c r="F967" s="198">
        <v>0</v>
      </c>
      <c r="G967" s="197">
        <v>0</v>
      </c>
      <c r="H967" s="242">
        <v>8060.1109999999999</v>
      </c>
      <c r="I967" s="242">
        <v>4116.1000000000004</v>
      </c>
      <c r="J967" s="246">
        <v>0.51068000000000002</v>
      </c>
      <c r="K967" s="193"/>
    </row>
    <row r="968" spans="1:11" ht="42.75" customHeight="1" x14ac:dyDescent="0.2">
      <c r="A968" s="193"/>
      <c r="B968" s="216" t="s">
        <v>144</v>
      </c>
      <c r="C968" s="215">
        <v>982</v>
      </c>
      <c r="D968" s="199">
        <v>4</v>
      </c>
      <c r="E968" s="199">
        <v>5</v>
      </c>
      <c r="F968" s="198" t="s">
        <v>143</v>
      </c>
      <c r="G968" s="197">
        <v>0</v>
      </c>
      <c r="H968" s="242">
        <v>220</v>
      </c>
      <c r="I968" s="242">
        <v>61.71</v>
      </c>
      <c r="J968" s="246">
        <v>0.28050000000000003</v>
      </c>
      <c r="K968" s="193"/>
    </row>
    <row r="969" spans="1:11" ht="21.75" customHeight="1" x14ac:dyDescent="0.2">
      <c r="A969" s="193"/>
      <c r="B969" s="216" t="s">
        <v>175</v>
      </c>
      <c r="C969" s="215">
        <v>982</v>
      </c>
      <c r="D969" s="199">
        <v>4</v>
      </c>
      <c r="E969" s="199">
        <v>5</v>
      </c>
      <c r="F969" s="198" t="s">
        <v>174</v>
      </c>
      <c r="G969" s="197">
        <v>0</v>
      </c>
      <c r="H969" s="242">
        <v>220</v>
      </c>
      <c r="I969" s="242">
        <v>61.71</v>
      </c>
      <c r="J969" s="246">
        <v>0.28050000000000003</v>
      </c>
      <c r="K969" s="193"/>
    </row>
    <row r="970" spans="1:11" ht="12" customHeight="1" x14ac:dyDescent="0.2">
      <c r="A970" s="193"/>
      <c r="B970" s="216" t="s">
        <v>140</v>
      </c>
      <c r="C970" s="215">
        <v>982</v>
      </c>
      <c r="D970" s="199">
        <v>4</v>
      </c>
      <c r="E970" s="199">
        <v>5</v>
      </c>
      <c r="F970" s="198" t="s">
        <v>173</v>
      </c>
      <c r="G970" s="197">
        <v>0</v>
      </c>
      <c r="H970" s="242">
        <v>220</v>
      </c>
      <c r="I970" s="242">
        <v>61.71</v>
      </c>
      <c r="J970" s="246">
        <v>0.28050000000000003</v>
      </c>
      <c r="K970" s="193"/>
    </row>
    <row r="971" spans="1:11" ht="12" customHeight="1" x14ac:dyDescent="0.2">
      <c r="A971" s="193"/>
      <c r="B971" s="216" t="s">
        <v>69</v>
      </c>
      <c r="C971" s="215">
        <v>982</v>
      </c>
      <c r="D971" s="199">
        <v>4</v>
      </c>
      <c r="E971" s="199">
        <v>5</v>
      </c>
      <c r="F971" s="198" t="s">
        <v>173</v>
      </c>
      <c r="G971" s="197" t="s">
        <v>68</v>
      </c>
      <c r="H971" s="242">
        <v>220</v>
      </c>
      <c r="I971" s="242">
        <v>61.71</v>
      </c>
      <c r="J971" s="246">
        <v>0.28050000000000003</v>
      </c>
      <c r="K971" s="193"/>
    </row>
    <row r="972" spans="1:11" ht="32.25" customHeight="1" x14ac:dyDescent="0.2">
      <c r="A972" s="193"/>
      <c r="B972" s="216" t="s">
        <v>135</v>
      </c>
      <c r="C972" s="215">
        <v>982</v>
      </c>
      <c r="D972" s="199">
        <v>4</v>
      </c>
      <c r="E972" s="199">
        <v>5</v>
      </c>
      <c r="F972" s="198" t="s">
        <v>173</v>
      </c>
      <c r="G972" s="197" t="s">
        <v>134</v>
      </c>
      <c r="H972" s="242">
        <v>220</v>
      </c>
      <c r="I972" s="242">
        <v>61.71</v>
      </c>
      <c r="J972" s="246">
        <v>0.28050000000000003</v>
      </c>
      <c r="K972" s="193"/>
    </row>
    <row r="973" spans="1:11" ht="74.25" customHeight="1" x14ac:dyDescent="0.2">
      <c r="A973" s="193"/>
      <c r="B973" s="216" t="s">
        <v>133</v>
      </c>
      <c r="C973" s="215">
        <v>982</v>
      </c>
      <c r="D973" s="199">
        <v>4</v>
      </c>
      <c r="E973" s="199">
        <v>5</v>
      </c>
      <c r="F973" s="198" t="s">
        <v>173</v>
      </c>
      <c r="G973" s="197" t="s">
        <v>131</v>
      </c>
      <c r="H973" s="242">
        <v>220</v>
      </c>
      <c r="I973" s="242">
        <v>61.71</v>
      </c>
      <c r="J973" s="246">
        <v>0.28050000000000003</v>
      </c>
      <c r="K973" s="193"/>
    </row>
    <row r="974" spans="1:11" ht="42.75" customHeight="1" x14ac:dyDescent="0.2">
      <c r="A974" s="193"/>
      <c r="B974" s="216" t="s">
        <v>144</v>
      </c>
      <c r="C974" s="215">
        <v>982</v>
      </c>
      <c r="D974" s="199">
        <v>4</v>
      </c>
      <c r="E974" s="199">
        <v>5</v>
      </c>
      <c r="F974" s="198" t="s">
        <v>143</v>
      </c>
      <c r="G974" s="197">
        <v>0</v>
      </c>
      <c r="H974" s="242">
        <v>240</v>
      </c>
      <c r="I974" s="242">
        <v>67.5</v>
      </c>
      <c r="J974" s="246">
        <v>0.28125</v>
      </c>
      <c r="K974" s="193"/>
    </row>
    <row r="975" spans="1:11" ht="21.75" customHeight="1" x14ac:dyDescent="0.2">
      <c r="A975" s="193"/>
      <c r="B975" s="216" t="s">
        <v>172</v>
      </c>
      <c r="C975" s="215">
        <v>982</v>
      </c>
      <c r="D975" s="199">
        <v>4</v>
      </c>
      <c r="E975" s="199">
        <v>5</v>
      </c>
      <c r="F975" s="198" t="s">
        <v>171</v>
      </c>
      <c r="G975" s="197">
        <v>0</v>
      </c>
      <c r="H975" s="242">
        <v>240</v>
      </c>
      <c r="I975" s="242">
        <v>67.5</v>
      </c>
      <c r="J975" s="246">
        <v>0.28125</v>
      </c>
      <c r="K975" s="193"/>
    </row>
    <row r="976" spans="1:11" ht="12" customHeight="1" x14ac:dyDescent="0.2">
      <c r="A976" s="193"/>
      <c r="B976" s="216" t="s">
        <v>140</v>
      </c>
      <c r="C976" s="215">
        <v>982</v>
      </c>
      <c r="D976" s="199">
        <v>4</v>
      </c>
      <c r="E976" s="199">
        <v>5</v>
      </c>
      <c r="F976" s="198" t="s">
        <v>170</v>
      </c>
      <c r="G976" s="197">
        <v>0</v>
      </c>
      <c r="H976" s="242">
        <v>240</v>
      </c>
      <c r="I976" s="242">
        <v>67.5</v>
      </c>
      <c r="J976" s="246">
        <v>0.28125</v>
      </c>
      <c r="K976" s="193"/>
    </row>
    <row r="977" spans="1:11" ht="12" customHeight="1" x14ac:dyDescent="0.2">
      <c r="A977" s="193"/>
      <c r="B977" s="216" t="s">
        <v>69</v>
      </c>
      <c r="C977" s="215">
        <v>982</v>
      </c>
      <c r="D977" s="199">
        <v>4</v>
      </c>
      <c r="E977" s="199">
        <v>5</v>
      </c>
      <c r="F977" s="198" t="s">
        <v>170</v>
      </c>
      <c r="G977" s="197" t="s">
        <v>68</v>
      </c>
      <c r="H977" s="242">
        <v>240</v>
      </c>
      <c r="I977" s="242">
        <v>67.5</v>
      </c>
      <c r="J977" s="246">
        <v>0.28125</v>
      </c>
      <c r="K977" s="193"/>
    </row>
    <row r="978" spans="1:11" ht="32.25" customHeight="1" x14ac:dyDescent="0.2">
      <c r="A978" s="193"/>
      <c r="B978" s="216" t="s">
        <v>135</v>
      </c>
      <c r="C978" s="215">
        <v>982</v>
      </c>
      <c r="D978" s="199">
        <v>4</v>
      </c>
      <c r="E978" s="199">
        <v>5</v>
      </c>
      <c r="F978" s="198" t="s">
        <v>170</v>
      </c>
      <c r="G978" s="197" t="s">
        <v>134</v>
      </c>
      <c r="H978" s="242">
        <v>240</v>
      </c>
      <c r="I978" s="242">
        <v>67.5</v>
      </c>
      <c r="J978" s="246">
        <v>0.28125</v>
      </c>
      <c r="K978" s="193"/>
    </row>
    <row r="979" spans="1:11" ht="74.25" customHeight="1" x14ac:dyDescent="0.2">
      <c r="A979" s="193"/>
      <c r="B979" s="216" t="s">
        <v>133</v>
      </c>
      <c r="C979" s="215">
        <v>982</v>
      </c>
      <c r="D979" s="199">
        <v>4</v>
      </c>
      <c r="E979" s="199">
        <v>5</v>
      </c>
      <c r="F979" s="198" t="s">
        <v>170</v>
      </c>
      <c r="G979" s="197" t="s">
        <v>131</v>
      </c>
      <c r="H979" s="242">
        <v>240</v>
      </c>
      <c r="I979" s="242">
        <v>67.5</v>
      </c>
      <c r="J979" s="246">
        <v>0.28125</v>
      </c>
      <c r="K979" s="193"/>
    </row>
    <row r="980" spans="1:11" ht="42.75" customHeight="1" x14ac:dyDescent="0.2">
      <c r="A980" s="193"/>
      <c r="B980" s="216" t="s">
        <v>144</v>
      </c>
      <c r="C980" s="215">
        <v>982</v>
      </c>
      <c r="D980" s="199">
        <v>4</v>
      </c>
      <c r="E980" s="199">
        <v>5</v>
      </c>
      <c r="F980" s="198" t="s">
        <v>143</v>
      </c>
      <c r="G980" s="197">
        <v>0</v>
      </c>
      <c r="H980" s="242">
        <v>50</v>
      </c>
      <c r="I980" s="242">
        <v>50</v>
      </c>
      <c r="J980" s="246">
        <v>1</v>
      </c>
      <c r="K980" s="193"/>
    </row>
    <row r="981" spans="1:11" ht="12" customHeight="1" x14ac:dyDescent="0.2">
      <c r="A981" s="193"/>
      <c r="B981" s="216" t="s">
        <v>169</v>
      </c>
      <c r="C981" s="215">
        <v>982</v>
      </c>
      <c r="D981" s="199">
        <v>4</v>
      </c>
      <c r="E981" s="199">
        <v>5</v>
      </c>
      <c r="F981" s="198" t="s">
        <v>168</v>
      </c>
      <c r="G981" s="197">
        <v>0</v>
      </c>
      <c r="H981" s="242">
        <v>50</v>
      </c>
      <c r="I981" s="242">
        <v>50</v>
      </c>
      <c r="J981" s="246">
        <v>1</v>
      </c>
      <c r="K981" s="193"/>
    </row>
    <row r="982" spans="1:11" ht="32.25" customHeight="1" x14ac:dyDescent="0.2">
      <c r="A982" s="193"/>
      <c r="B982" s="216" t="s">
        <v>167</v>
      </c>
      <c r="C982" s="215">
        <v>982</v>
      </c>
      <c r="D982" s="199">
        <v>4</v>
      </c>
      <c r="E982" s="199">
        <v>5</v>
      </c>
      <c r="F982" s="198" t="s">
        <v>166</v>
      </c>
      <c r="G982" s="197">
        <v>0</v>
      </c>
      <c r="H982" s="242">
        <v>50</v>
      </c>
      <c r="I982" s="242">
        <v>50</v>
      </c>
      <c r="J982" s="246">
        <v>1</v>
      </c>
      <c r="K982" s="193"/>
    </row>
    <row r="983" spans="1:11" ht="12" customHeight="1" x14ac:dyDescent="0.2">
      <c r="A983" s="193"/>
      <c r="B983" s="216" t="s">
        <v>69</v>
      </c>
      <c r="C983" s="215">
        <v>982</v>
      </c>
      <c r="D983" s="199">
        <v>4</v>
      </c>
      <c r="E983" s="199">
        <v>5</v>
      </c>
      <c r="F983" s="198" t="s">
        <v>166</v>
      </c>
      <c r="G983" s="197" t="s">
        <v>68</v>
      </c>
      <c r="H983" s="242">
        <v>50</v>
      </c>
      <c r="I983" s="242">
        <v>50</v>
      </c>
      <c r="J983" s="246">
        <v>1</v>
      </c>
      <c r="K983" s="193"/>
    </row>
    <row r="984" spans="1:11" ht="32.25" customHeight="1" x14ac:dyDescent="0.2">
      <c r="A984" s="193"/>
      <c r="B984" s="216" t="s">
        <v>135</v>
      </c>
      <c r="C984" s="215">
        <v>982</v>
      </c>
      <c r="D984" s="199">
        <v>4</v>
      </c>
      <c r="E984" s="199">
        <v>5</v>
      </c>
      <c r="F984" s="198" t="s">
        <v>166</v>
      </c>
      <c r="G984" s="197" t="s">
        <v>134</v>
      </c>
      <c r="H984" s="242">
        <v>50</v>
      </c>
      <c r="I984" s="242">
        <v>50</v>
      </c>
      <c r="J984" s="246">
        <v>1</v>
      </c>
      <c r="K984" s="193"/>
    </row>
    <row r="985" spans="1:11" ht="74.25" customHeight="1" x14ac:dyDescent="0.2">
      <c r="A985" s="193"/>
      <c r="B985" s="216" t="s">
        <v>133</v>
      </c>
      <c r="C985" s="215">
        <v>982</v>
      </c>
      <c r="D985" s="199">
        <v>4</v>
      </c>
      <c r="E985" s="199">
        <v>5</v>
      </c>
      <c r="F985" s="198" t="s">
        <v>166</v>
      </c>
      <c r="G985" s="197" t="s">
        <v>131</v>
      </c>
      <c r="H985" s="242">
        <v>50</v>
      </c>
      <c r="I985" s="242">
        <v>50</v>
      </c>
      <c r="J985" s="246">
        <v>1</v>
      </c>
      <c r="K985" s="193"/>
    </row>
    <row r="986" spans="1:11" ht="42.75" customHeight="1" x14ac:dyDescent="0.2">
      <c r="A986" s="193"/>
      <c r="B986" s="216" t="s">
        <v>144</v>
      </c>
      <c r="C986" s="215">
        <v>982</v>
      </c>
      <c r="D986" s="199">
        <v>4</v>
      </c>
      <c r="E986" s="199">
        <v>5</v>
      </c>
      <c r="F986" s="198" t="s">
        <v>143</v>
      </c>
      <c r="G986" s="197">
        <v>0</v>
      </c>
      <c r="H986" s="242">
        <v>50</v>
      </c>
      <c r="I986" s="242">
        <v>0</v>
      </c>
      <c r="J986" s="246">
        <v>0</v>
      </c>
      <c r="K986" s="193"/>
    </row>
    <row r="987" spans="1:11" ht="21.75" customHeight="1" x14ac:dyDescent="0.2">
      <c r="A987" s="193"/>
      <c r="B987" s="216" t="s">
        <v>165</v>
      </c>
      <c r="C987" s="215">
        <v>982</v>
      </c>
      <c r="D987" s="199">
        <v>4</v>
      </c>
      <c r="E987" s="199">
        <v>5</v>
      </c>
      <c r="F987" s="198" t="s">
        <v>164</v>
      </c>
      <c r="G987" s="197">
        <v>0</v>
      </c>
      <c r="H987" s="242">
        <v>50</v>
      </c>
      <c r="I987" s="242">
        <v>0</v>
      </c>
      <c r="J987" s="246">
        <v>0</v>
      </c>
      <c r="K987" s="193"/>
    </row>
    <row r="988" spans="1:11" ht="12" customHeight="1" x14ac:dyDescent="0.2">
      <c r="A988" s="193"/>
      <c r="B988" s="216" t="s">
        <v>163</v>
      </c>
      <c r="C988" s="215">
        <v>982</v>
      </c>
      <c r="D988" s="199">
        <v>4</v>
      </c>
      <c r="E988" s="199">
        <v>5</v>
      </c>
      <c r="F988" s="198" t="s">
        <v>162</v>
      </c>
      <c r="G988" s="197">
        <v>0</v>
      </c>
      <c r="H988" s="242">
        <v>50</v>
      </c>
      <c r="I988" s="242">
        <v>0</v>
      </c>
      <c r="J988" s="246">
        <v>0</v>
      </c>
      <c r="K988" s="193"/>
    </row>
    <row r="989" spans="1:11" ht="12" customHeight="1" x14ac:dyDescent="0.2">
      <c r="A989" s="193"/>
      <c r="B989" s="216" t="s">
        <v>69</v>
      </c>
      <c r="C989" s="215">
        <v>982</v>
      </c>
      <c r="D989" s="199">
        <v>4</v>
      </c>
      <c r="E989" s="199">
        <v>5</v>
      </c>
      <c r="F989" s="198" t="s">
        <v>162</v>
      </c>
      <c r="G989" s="197" t="s">
        <v>68</v>
      </c>
      <c r="H989" s="242">
        <v>50</v>
      </c>
      <c r="I989" s="242">
        <v>0</v>
      </c>
      <c r="J989" s="246">
        <v>0</v>
      </c>
      <c r="K989" s="193"/>
    </row>
    <row r="990" spans="1:11" ht="32.25" customHeight="1" x14ac:dyDescent="0.2">
      <c r="A990" s="193"/>
      <c r="B990" s="216" t="s">
        <v>135</v>
      </c>
      <c r="C990" s="215">
        <v>982</v>
      </c>
      <c r="D990" s="199">
        <v>4</v>
      </c>
      <c r="E990" s="199">
        <v>5</v>
      </c>
      <c r="F990" s="198" t="s">
        <v>162</v>
      </c>
      <c r="G990" s="197" t="s">
        <v>134</v>
      </c>
      <c r="H990" s="242">
        <v>50</v>
      </c>
      <c r="I990" s="242">
        <v>0</v>
      </c>
      <c r="J990" s="246">
        <v>0</v>
      </c>
      <c r="K990" s="193"/>
    </row>
    <row r="991" spans="1:11" ht="74.25" customHeight="1" x14ac:dyDescent="0.2">
      <c r="A991" s="193"/>
      <c r="B991" s="216" t="s">
        <v>133</v>
      </c>
      <c r="C991" s="215">
        <v>982</v>
      </c>
      <c r="D991" s="199">
        <v>4</v>
      </c>
      <c r="E991" s="199">
        <v>5</v>
      </c>
      <c r="F991" s="198" t="s">
        <v>162</v>
      </c>
      <c r="G991" s="197" t="s">
        <v>131</v>
      </c>
      <c r="H991" s="242">
        <v>50</v>
      </c>
      <c r="I991" s="242">
        <v>0</v>
      </c>
      <c r="J991" s="246">
        <v>0</v>
      </c>
      <c r="K991" s="193"/>
    </row>
    <row r="992" spans="1:11" ht="42.75" customHeight="1" x14ac:dyDescent="0.2">
      <c r="A992" s="193"/>
      <c r="B992" s="216" t="s">
        <v>144</v>
      </c>
      <c r="C992" s="215">
        <v>982</v>
      </c>
      <c r="D992" s="199">
        <v>4</v>
      </c>
      <c r="E992" s="199">
        <v>5</v>
      </c>
      <c r="F992" s="198" t="s">
        <v>143</v>
      </c>
      <c r="G992" s="197">
        <v>0</v>
      </c>
      <c r="H992" s="242">
        <v>210</v>
      </c>
      <c r="I992" s="242">
        <v>0</v>
      </c>
      <c r="J992" s="246">
        <v>0</v>
      </c>
      <c r="K992" s="193"/>
    </row>
    <row r="993" spans="1:11" ht="21.75" customHeight="1" x14ac:dyDescent="0.2">
      <c r="A993" s="193"/>
      <c r="B993" s="216" t="s">
        <v>161</v>
      </c>
      <c r="C993" s="215">
        <v>982</v>
      </c>
      <c r="D993" s="199">
        <v>4</v>
      </c>
      <c r="E993" s="199">
        <v>5</v>
      </c>
      <c r="F993" s="198" t="s">
        <v>160</v>
      </c>
      <c r="G993" s="197">
        <v>0</v>
      </c>
      <c r="H993" s="242">
        <v>210</v>
      </c>
      <c r="I993" s="242">
        <v>0</v>
      </c>
      <c r="J993" s="246">
        <v>0</v>
      </c>
      <c r="K993" s="193"/>
    </row>
    <row r="994" spans="1:11" ht="12" customHeight="1" x14ac:dyDescent="0.2">
      <c r="A994" s="193"/>
      <c r="B994" s="216" t="s">
        <v>159</v>
      </c>
      <c r="C994" s="215">
        <v>982</v>
      </c>
      <c r="D994" s="199">
        <v>4</v>
      </c>
      <c r="E994" s="199">
        <v>5</v>
      </c>
      <c r="F994" s="198" t="s">
        <v>158</v>
      </c>
      <c r="G994" s="197">
        <v>0</v>
      </c>
      <c r="H994" s="242">
        <v>210</v>
      </c>
      <c r="I994" s="242">
        <v>0</v>
      </c>
      <c r="J994" s="246">
        <v>0</v>
      </c>
      <c r="K994" s="193"/>
    </row>
    <row r="995" spans="1:11" ht="12" customHeight="1" x14ac:dyDescent="0.2">
      <c r="A995" s="193"/>
      <c r="B995" s="216" t="s">
        <v>69</v>
      </c>
      <c r="C995" s="215">
        <v>982</v>
      </c>
      <c r="D995" s="199">
        <v>4</v>
      </c>
      <c r="E995" s="199">
        <v>5</v>
      </c>
      <c r="F995" s="198" t="s">
        <v>158</v>
      </c>
      <c r="G995" s="197" t="s">
        <v>68</v>
      </c>
      <c r="H995" s="242">
        <v>210</v>
      </c>
      <c r="I995" s="242">
        <v>0</v>
      </c>
      <c r="J995" s="246">
        <v>0</v>
      </c>
      <c r="K995" s="193"/>
    </row>
    <row r="996" spans="1:11" ht="32.25" customHeight="1" x14ac:dyDescent="0.2">
      <c r="A996" s="193"/>
      <c r="B996" s="216" t="s">
        <v>135</v>
      </c>
      <c r="C996" s="215">
        <v>982</v>
      </c>
      <c r="D996" s="199">
        <v>4</v>
      </c>
      <c r="E996" s="199">
        <v>5</v>
      </c>
      <c r="F996" s="198" t="s">
        <v>158</v>
      </c>
      <c r="G996" s="197" t="s">
        <v>134</v>
      </c>
      <c r="H996" s="242">
        <v>210</v>
      </c>
      <c r="I996" s="242">
        <v>0</v>
      </c>
      <c r="J996" s="246">
        <v>0</v>
      </c>
      <c r="K996" s="193"/>
    </row>
    <row r="997" spans="1:11" ht="74.25" customHeight="1" x14ac:dyDescent="0.2">
      <c r="A997" s="193"/>
      <c r="B997" s="216" t="s">
        <v>133</v>
      </c>
      <c r="C997" s="215">
        <v>982</v>
      </c>
      <c r="D997" s="199">
        <v>4</v>
      </c>
      <c r="E997" s="199">
        <v>5</v>
      </c>
      <c r="F997" s="198" t="s">
        <v>158</v>
      </c>
      <c r="G997" s="197" t="s">
        <v>131</v>
      </c>
      <c r="H997" s="242">
        <v>210</v>
      </c>
      <c r="I997" s="242">
        <v>0</v>
      </c>
      <c r="J997" s="246">
        <v>0</v>
      </c>
      <c r="K997" s="193"/>
    </row>
    <row r="998" spans="1:11" ht="42.75" customHeight="1" x14ac:dyDescent="0.2">
      <c r="A998" s="193"/>
      <c r="B998" s="216" t="s">
        <v>144</v>
      </c>
      <c r="C998" s="215">
        <v>982</v>
      </c>
      <c r="D998" s="199">
        <v>4</v>
      </c>
      <c r="E998" s="199">
        <v>5</v>
      </c>
      <c r="F998" s="198" t="s">
        <v>143</v>
      </c>
      <c r="G998" s="197">
        <v>0</v>
      </c>
      <c r="H998" s="242">
        <v>1620</v>
      </c>
      <c r="I998" s="242">
        <v>458.57</v>
      </c>
      <c r="J998" s="246">
        <v>0.28306999999999999</v>
      </c>
      <c r="K998" s="193"/>
    </row>
    <row r="999" spans="1:11" ht="21.75" customHeight="1" x14ac:dyDescent="0.2">
      <c r="A999" s="193"/>
      <c r="B999" s="216" t="s">
        <v>151</v>
      </c>
      <c r="C999" s="215">
        <v>982</v>
      </c>
      <c r="D999" s="199">
        <v>4</v>
      </c>
      <c r="E999" s="199">
        <v>5</v>
      </c>
      <c r="F999" s="198" t="s">
        <v>150</v>
      </c>
      <c r="G999" s="197">
        <v>0</v>
      </c>
      <c r="H999" s="242">
        <v>1620</v>
      </c>
      <c r="I999" s="242">
        <v>458.57</v>
      </c>
      <c r="J999" s="246">
        <v>0.28306999999999999</v>
      </c>
      <c r="K999" s="193"/>
    </row>
    <row r="1000" spans="1:11" ht="21.75" customHeight="1" x14ac:dyDescent="0.2">
      <c r="A1000" s="193"/>
      <c r="B1000" s="216" t="s">
        <v>157</v>
      </c>
      <c r="C1000" s="215">
        <v>982</v>
      </c>
      <c r="D1000" s="199">
        <v>4</v>
      </c>
      <c r="E1000" s="199">
        <v>5</v>
      </c>
      <c r="F1000" s="198" t="s">
        <v>153</v>
      </c>
      <c r="G1000" s="197">
        <v>0</v>
      </c>
      <c r="H1000" s="242">
        <v>1620</v>
      </c>
      <c r="I1000" s="242">
        <v>458.57</v>
      </c>
      <c r="J1000" s="246">
        <v>0.28306999999999999</v>
      </c>
      <c r="K1000" s="193"/>
    </row>
    <row r="1001" spans="1:11" ht="53.25" customHeight="1" x14ac:dyDescent="0.2">
      <c r="A1001" s="193"/>
      <c r="B1001" s="216" t="s">
        <v>35</v>
      </c>
      <c r="C1001" s="215">
        <v>982</v>
      </c>
      <c r="D1001" s="199">
        <v>4</v>
      </c>
      <c r="E1001" s="199">
        <v>5</v>
      </c>
      <c r="F1001" s="198" t="s">
        <v>153</v>
      </c>
      <c r="G1001" s="197" t="s">
        <v>34</v>
      </c>
      <c r="H1001" s="242">
        <v>121</v>
      </c>
      <c r="I1001" s="242">
        <v>1.9</v>
      </c>
      <c r="J1001" s="246">
        <v>1.5699999999999999E-2</v>
      </c>
      <c r="K1001" s="193"/>
    </row>
    <row r="1002" spans="1:11" ht="21.75" customHeight="1" x14ac:dyDescent="0.2">
      <c r="A1002" s="193"/>
      <c r="B1002" s="216" t="s">
        <v>53</v>
      </c>
      <c r="C1002" s="215">
        <v>982</v>
      </c>
      <c r="D1002" s="199">
        <v>4</v>
      </c>
      <c r="E1002" s="199">
        <v>5</v>
      </c>
      <c r="F1002" s="198" t="s">
        <v>153</v>
      </c>
      <c r="G1002" s="197" t="s">
        <v>52</v>
      </c>
      <c r="H1002" s="242">
        <v>121</v>
      </c>
      <c r="I1002" s="242">
        <v>1.9</v>
      </c>
      <c r="J1002" s="246">
        <v>1.5699999999999999E-2</v>
      </c>
      <c r="K1002" s="193"/>
    </row>
    <row r="1003" spans="1:11" ht="32.25" customHeight="1" x14ac:dyDescent="0.2">
      <c r="A1003" s="193"/>
      <c r="B1003" s="216" t="s">
        <v>156</v>
      </c>
      <c r="C1003" s="215">
        <v>982</v>
      </c>
      <c r="D1003" s="199">
        <v>4</v>
      </c>
      <c r="E1003" s="199">
        <v>5</v>
      </c>
      <c r="F1003" s="198" t="s">
        <v>153</v>
      </c>
      <c r="G1003" s="197" t="s">
        <v>155</v>
      </c>
      <c r="H1003" s="242">
        <v>121</v>
      </c>
      <c r="I1003" s="242">
        <v>1.9</v>
      </c>
      <c r="J1003" s="246">
        <v>1.5699999999999999E-2</v>
      </c>
      <c r="K1003" s="193"/>
    </row>
    <row r="1004" spans="1:11" ht="21.75" customHeight="1" x14ac:dyDescent="0.2">
      <c r="A1004" s="193"/>
      <c r="B1004" s="216" t="s">
        <v>27</v>
      </c>
      <c r="C1004" s="215">
        <v>982</v>
      </c>
      <c r="D1004" s="199">
        <v>4</v>
      </c>
      <c r="E1004" s="199">
        <v>5</v>
      </c>
      <c r="F1004" s="198" t="s">
        <v>153</v>
      </c>
      <c r="G1004" s="197" t="s">
        <v>26</v>
      </c>
      <c r="H1004" s="242">
        <v>1466</v>
      </c>
      <c r="I1004" s="242">
        <v>456.67</v>
      </c>
      <c r="J1004" s="246">
        <v>0.31151000000000001</v>
      </c>
      <c r="K1004" s="193"/>
    </row>
    <row r="1005" spans="1:11" ht="21.75" customHeight="1" x14ac:dyDescent="0.2">
      <c r="A1005" s="193"/>
      <c r="B1005" s="216" t="s">
        <v>25</v>
      </c>
      <c r="C1005" s="215">
        <v>982</v>
      </c>
      <c r="D1005" s="199">
        <v>4</v>
      </c>
      <c r="E1005" s="199">
        <v>5</v>
      </c>
      <c r="F1005" s="198" t="s">
        <v>153</v>
      </c>
      <c r="G1005" s="197" t="s">
        <v>24</v>
      </c>
      <c r="H1005" s="242">
        <v>1466</v>
      </c>
      <c r="I1005" s="242">
        <v>456.67</v>
      </c>
      <c r="J1005" s="246">
        <v>0.31151000000000001</v>
      </c>
      <c r="K1005" s="193"/>
    </row>
    <row r="1006" spans="1:11" ht="21.75" customHeight="1" x14ac:dyDescent="0.2">
      <c r="A1006" s="193"/>
      <c r="B1006" s="216" t="s">
        <v>41</v>
      </c>
      <c r="C1006" s="215">
        <v>982</v>
      </c>
      <c r="D1006" s="199">
        <v>4</v>
      </c>
      <c r="E1006" s="199">
        <v>5</v>
      </c>
      <c r="F1006" s="198" t="s">
        <v>153</v>
      </c>
      <c r="G1006" s="197" t="s">
        <v>40</v>
      </c>
      <c r="H1006" s="242">
        <v>211</v>
      </c>
      <c r="I1006" s="242">
        <v>63.25</v>
      </c>
      <c r="J1006" s="246">
        <v>0.29976000000000003</v>
      </c>
      <c r="K1006" s="193"/>
    </row>
    <row r="1007" spans="1:11" ht="12" customHeight="1" x14ac:dyDescent="0.2">
      <c r="A1007" s="193"/>
      <c r="B1007" s="216" t="s">
        <v>23</v>
      </c>
      <c r="C1007" s="215">
        <v>982</v>
      </c>
      <c r="D1007" s="199">
        <v>4</v>
      </c>
      <c r="E1007" s="199">
        <v>5</v>
      </c>
      <c r="F1007" s="198" t="s">
        <v>153</v>
      </c>
      <c r="G1007" s="197" t="s">
        <v>22</v>
      </c>
      <c r="H1007" s="242">
        <v>1255</v>
      </c>
      <c r="I1007" s="242">
        <v>393.42</v>
      </c>
      <c r="J1007" s="246">
        <v>0.31347999999999998</v>
      </c>
      <c r="K1007" s="193"/>
    </row>
    <row r="1008" spans="1:11" ht="12" customHeight="1" x14ac:dyDescent="0.2">
      <c r="A1008" s="193"/>
      <c r="B1008" s="216" t="s">
        <v>69</v>
      </c>
      <c r="C1008" s="215">
        <v>982</v>
      </c>
      <c r="D1008" s="199">
        <v>4</v>
      </c>
      <c r="E1008" s="199">
        <v>5</v>
      </c>
      <c r="F1008" s="198" t="s">
        <v>153</v>
      </c>
      <c r="G1008" s="197" t="s">
        <v>68</v>
      </c>
      <c r="H1008" s="242">
        <v>33</v>
      </c>
      <c r="I1008" s="242">
        <v>0</v>
      </c>
      <c r="J1008" s="246">
        <v>0</v>
      </c>
      <c r="K1008" s="193"/>
    </row>
    <row r="1009" spans="1:11" ht="12" customHeight="1" x14ac:dyDescent="0.2">
      <c r="A1009" s="193"/>
      <c r="B1009" s="216" t="s">
        <v>67</v>
      </c>
      <c r="C1009" s="215">
        <v>982</v>
      </c>
      <c r="D1009" s="199">
        <v>4</v>
      </c>
      <c r="E1009" s="199">
        <v>5</v>
      </c>
      <c r="F1009" s="198" t="s">
        <v>153</v>
      </c>
      <c r="G1009" s="197" t="s">
        <v>66</v>
      </c>
      <c r="H1009" s="242">
        <v>33</v>
      </c>
      <c r="I1009" s="242">
        <v>0</v>
      </c>
      <c r="J1009" s="246">
        <v>0</v>
      </c>
      <c r="K1009" s="193"/>
    </row>
    <row r="1010" spans="1:11" ht="21.75" customHeight="1" x14ac:dyDescent="0.2">
      <c r="A1010" s="193"/>
      <c r="B1010" s="216" t="s">
        <v>65</v>
      </c>
      <c r="C1010" s="215">
        <v>982</v>
      </c>
      <c r="D1010" s="199">
        <v>4</v>
      </c>
      <c r="E1010" s="199">
        <v>5</v>
      </c>
      <c r="F1010" s="198" t="s">
        <v>153</v>
      </c>
      <c r="G1010" s="197" t="s">
        <v>64</v>
      </c>
      <c r="H1010" s="242">
        <v>20</v>
      </c>
      <c r="I1010" s="242">
        <v>0</v>
      </c>
      <c r="J1010" s="246">
        <v>0</v>
      </c>
      <c r="K1010" s="193"/>
    </row>
    <row r="1011" spans="1:11" ht="12" customHeight="1" x14ac:dyDescent="0.2">
      <c r="A1011" s="193"/>
      <c r="B1011" s="216" t="s">
        <v>63</v>
      </c>
      <c r="C1011" s="215">
        <v>982</v>
      </c>
      <c r="D1011" s="199">
        <v>4</v>
      </c>
      <c r="E1011" s="199">
        <v>5</v>
      </c>
      <c r="F1011" s="198" t="s">
        <v>153</v>
      </c>
      <c r="G1011" s="197" t="s">
        <v>61</v>
      </c>
      <c r="H1011" s="242">
        <v>5</v>
      </c>
      <c r="I1011" s="242">
        <v>0</v>
      </c>
      <c r="J1011" s="246">
        <v>0</v>
      </c>
      <c r="K1011" s="193"/>
    </row>
    <row r="1012" spans="1:11" ht="12" customHeight="1" x14ac:dyDescent="0.2">
      <c r="A1012" s="193"/>
      <c r="B1012" s="216" t="s">
        <v>154</v>
      </c>
      <c r="C1012" s="215">
        <v>982</v>
      </c>
      <c r="D1012" s="199">
        <v>4</v>
      </c>
      <c r="E1012" s="199">
        <v>5</v>
      </c>
      <c r="F1012" s="198" t="s">
        <v>153</v>
      </c>
      <c r="G1012" s="197" t="s">
        <v>152</v>
      </c>
      <c r="H1012" s="242">
        <v>8</v>
      </c>
      <c r="I1012" s="242">
        <v>0</v>
      </c>
      <c r="J1012" s="246">
        <v>0</v>
      </c>
      <c r="K1012" s="193"/>
    </row>
    <row r="1013" spans="1:11" ht="42.75" customHeight="1" x14ac:dyDescent="0.2">
      <c r="A1013" s="193"/>
      <c r="B1013" s="216" t="s">
        <v>144</v>
      </c>
      <c r="C1013" s="215">
        <v>982</v>
      </c>
      <c r="D1013" s="199">
        <v>4</v>
      </c>
      <c r="E1013" s="199">
        <v>5</v>
      </c>
      <c r="F1013" s="198" t="s">
        <v>143</v>
      </c>
      <c r="G1013" s="197">
        <v>0</v>
      </c>
      <c r="H1013" s="242">
        <v>214.291</v>
      </c>
      <c r="I1013" s="242">
        <v>214.29</v>
      </c>
      <c r="J1013" s="246">
        <v>1</v>
      </c>
      <c r="K1013" s="193"/>
    </row>
    <row r="1014" spans="1:11" ht="21.75" customHeight="1" x14ac:dyDescent="0.2">
      <c r="A1014" s="193"/>
      <c r="B1014" s="216" t="s">
        <v>151</v>
      </c>
      <c r="C1014" s="215">
        <v>982</v>
      </c>
      <c r="D1014" s="199">
        <v>4</v>
      </c>
      <c r="E1014" s="199">
        <v>5</v>
      </c>
      <c r="F1014" s="198" t="s">
        <v>150</v>
      </c>
      <c r="G1014" s="197">
        <v>0</v>
      </c>
      <c r="H1014" s="242">
        <v>214.291</v>
      </c>
      <c r="I1014" s="242">
        <v>214.29</v>
      </c>
      <c r="J1014" s="246">
        <v>1</v>
      </c>
      <c r="K1014" s="193"/>
    </row>
    <row r="1015" spans="1:11" ht="12" customHeight="1" x14ac:dyDescent="0.2">
      <c r="A1015" s="193"/>
      <c r="B1015" s="216" t="s">
        <v>742</v>
      </c>
      <c r="C1015" s="215">
        <v>982</v>
      </c>
      <c r="D1015" s="199">
        <v>4</v>
      </c>
      <c r="E1015" s="199">
        <v>5</v>
      </c>
      <c r="F1015" s="198" t="s">
        <v>760</v>
      </c>
      <c r="G1015" s="197">
        <v>0</v>
      </c>
      <c r="H1015" s="242">
        <v>214.291</v>
      </c>
      <c r="I1015" s="242">
        <v>214.29</v>
      </c>
      <c r="J1015" s="246">
        <v>1</v>
      </c>
      <c r="K1015" s="193"/>
    </row>
    <row r="1016" spans="1:11" ht="53.25" customHeight="1" x14ac:dyDescent="0.2">
      <c r="A1016" s="193"/>
      <c r="B1016" s="216" t="s">
        <v>35</v>
      </c>
      <c r="C1016" s="215">
        <v>982</v>
      </c>
      <c r="D1016" s="199">
        <v>4</v>
      </c>
      <c r="E1016" s="199">
        <v>5</v>
      </c>
      <c r="F1016" s="198" t="s">
        <v>760</v>
      </c>
      <c r="G1016" s="197" t="s">
        <v>34</v>
      </c>
      <c r="H1016" s="242">
        <v>214.291</v>
      </c>
      <c r="I1016" s="242">
        <v>214.29</v>
      </c>
      <c r="J1016" s="246">
        <v>1</v>
      </c>
      <c r="K1016" s="193"/>
    </row>
    <row r="1017" spans="1:11" ht="21.75" customHeight="1" x14ac:dyDescent="0.2">
      <c r="A1017" s="193"/>
      <c r="B1017" s="216" t="s">
        <v>53</v>
      </c>
      <c r="C1017" s="215">
        <v>982</v>
      </c>
      <c r="D1017" s="199">
        <v>4</v>
      </c>
      <c r="E1017" s="199">
        <v>5</v>
      </c>
      <c r="F1017" s="198" t="s">
        <v>760</v>
      </c>
      <c r="G1017" s="197" t="s">
        <v>52</v>
      </c>
      <c r="H1017" s="242">
        <v>214.291</v>
      </c>
      <c r="I1017" s="242">
        <v>214.29</v>
      </c>
      <c r="J1017" s="246">
        <v>1</v>
      </c>
      <c r="K1017" s="193"/>
    </row>
    <row r="1018" spans="1:11" ht="32.25" customHeight="1" x14ac:dyDescent="0.2">
      <c r="A1018" s="193"/>
      <c r="B1018" s="216" t="s">
        <v>51</v>
      </c>
      <c r="C1018" s="215">
        <v>982</v>
      </c>
      <c r="D1018" s="199">
        <v>4</v>
      </c>
      <c r="E1018" s="199">
        <v>5</v>
      </c>
      <c r="F1018" s="198" t="s">
        <v>760</v>
      </c>
      <c r="G1018" s="197" t="s">
        <v>9</v>
      </c>
      <c r="H1018" s="242">
        <v>164.58600000000001</v>
      </c>
      <c r="I1018" s="242">
        <v>164.59</v>
      </c>
      <c r="J1018" s="246">
        <v>1</v>
      </c>
      <c r="K1018" s="193"/>
    </row>
    <row r="1019" spans="1:11" ht="32.25" customHeight="1" x14ac:dyDescent="0.2">
      <c r="A1019" s="193"/>
      <c r="B1019" s="216" t="s">
        <v>50</v>
      </c>
      <c r="C1019" s="215">
        <v>982</v>
      </c>
      <c r="D1019" s="199">
        <v>4</v>
      </c>
      <c r="E1019" s="199">
        <v>5</v>
      </c>
      <c r="F1019" s="198" t="s">
        <v>760</v>
      </c>
      <c r="G1019" s="197" t="s">
        <v>7</v>
      </c>
      <c r="H1019" s="242">
        <v>49.704999999999998</v>
      </c>
      <c r="I1019" s="242">
        <v>49.7</v>
      </c>
      <c r="J1019" s="246">
        <v>1</v>
      </c>
      <c r="K1019" s="193"/>
    </row>
    <row r="1020" spans="1:11" ht="42.75" customHeight="1" x14ac:dyDescent="0.2">
      <c r="A1020" s="193"/>
      <c r="B1020" s="216" t="s">
        <v>144</v>
      </c>
      <c r="C1020" s="215">
        <v>982</v>
      </c>
      <c r="D1020" s="199">
        <v>4</v>
      </c>
      <c r="E1020" s="199">
        <v>5</v>
      </c>
      <c r="F1020" s="198" t="s">
        <v>143</v>
      </c>
      <c r="G1020" s="197">
        <v>0</v>
      </c>
      <c r="H1020" s="242">
        <v>5195.82</v>
      </c>
      <c r="I1020" s="242">
        <v>3264.03</v>
      </c>
      <c r="J1020" s="246">
        <v>0.62819999999999998</v>
      </c>
      <c r="K1020" s="193"/>
    </row>
    <row r="1021" spans="1:11" ht="21.75" customHeight="1" x14ac:dyDescent="0.2">
      <c r="A1021" s="193"/>
      <c r="B1021" s="216" t="s">
        <v>151</v>
      </c>
      <c r="C1021" s="215">
        <v>982</v>
      </c>
      <c r="D1021" s="199">
        <v>4</v>
      </c>
      <c r="E1021" s="199">
        <v>5</v>
      </c>
      <c r="F1021" s="198" t="s">
        <v>150</v>
      </c>
      <c r="G1021" s="197">
        <v>0</v>
      </c>
      <c r="H1021" s="242">
        <v>5195.82</v>
      </c>
      <c r="I1021" s="242">
        <v>3264.03</v>
      </c>
      <c r="J1021" s="246">
        <v>0.62819999999999998</v>
      </c>
      <c r="K1021" s="193"/>
    </row>
    <row r="1022" spans="1:11" ht="21.75" customHeight="1" x14ac:dyDescent="0.2">
      <c r="A1022" s="193"/>
      <c r="B1022" s="216" t="s">
        <v>54</v>
      </c>
      <c r="C1022" s="215">
        <v>982</v>
      </c>
      <c r="D1022" s="199">
        <v>4</v>
      </c>
      <c r="E1022" s="199">
        <v>5</v>
      </c>
      <c r="F1022" s="198" t="s">
        <v>149</v>
      </c>
      <c r="G1022" s="197">
        <v>0</v>
      </c>
      <c r="H1022" s="242">
        <v>5111.3999999999996</v>
      </c>
      <c r="I1022" s="242">
        <v>3233.4</v>
      </c>
      <c r="J1022" s="246">
        <v>0.63258999999999999</v>
      </c>
      <c r="K1022" s="193"/>
    </row>
    <row r="1023" spans="1:11" ht="53.25" customHeight="1" x14ac:dyDescent="0.2">
      <c r="A1023" s="193"/>
      <c r="B1023" s="216" t="s">
        <v>35</v>
      </c>
      <c r="C1023" s="215">
        <v>982</v>
      </c>
      <c r="D1023" s="199">
        <v>4</v>
      </c>
      <c r="E1023" s="199">
        <v>5</v>
      </c>
      <c r="F1023" s="198" t="s">
        <v>149</v>
      </c>
      <c r="G1023" s="197" t="s">
        <v>34</v>
      </c>
      <c r="H1023" s="242">
        <v>5111.3999999999996</v>
      </c>
      <c r="I1023" s="242">
        <v>3233.4</v>
      </c>
      <c r="J1023" s="246">
        <v>0.63258999999999999</v>
      </c>
      <c r="K1023" s="193"/>
    </row>
    <row r="1024" spans="1:11" ht="21.75" customHeight="1" x14ac:dyDescent="0.2">
      <c r="A1024" s="193"/>
      <c r="B1024" s="216" t="s">
        <v>53</v>
      </c>
      <c r="C1024" s="215">
        <v>982</v>
      </c>
      <c r="D1024" s="199">
        <v>4</v>
      </c>
      <c r="E1024" s="199">
        <v>5</v>
      </c>
      <c r="F1024" s="198" t="s">
        <v>149</v>
      </c>
      <c r="G1024" s="197" t="s">
        <v>52</v>
      </c>
      <c r="H1024" s="242">
        <v>5111.3999999999996</v>
      </c>
      <c r="I1024" s="242">
        <v>3233.4</v>
      </c>
      <c r="J1024" s="246">
        <v>0.63258999999999999</v>
      </c>
      <c r="K1024" s="193"/>
    </row>
    <row r="1025" spans="1:11" ht="32.25" customHeight="1" x14ac:dyDescent="0.2">
      <c r="A1025" s="193"/>
      <c r="B1025" s="216" t="s">
        <v>51</v>
      </c>
      <c r="C1025" s="215">
        <v>982</v>
      </c>
      <c r="D1025" s="199">
        <v>4</v>
      </c>
      <c r="E1025" s="199">
        <v>5</v>
      </c>
      <c r="F1025" s="198" t="s">
        <v>149</v>
      </c>
      <c r="G1025" s="197" t="s">
        <v>9</v>
      </c>
      <c r="H1025" s="242">
        <v>3925.8</v>
      </c>
      <c r="I1025" s="242">
        <v>2447.31</v>
      </c>
      <c r="J1025" s="246">
        <v>0.62339</v>
      </c>
      <c r="K1025" s="193"/>
    </row>
    <row r="1026" spans="1:11" ht="32.25" customHeight="1" x14ac:dyDescent="0.2">
      <c r="A1026" s="193"/>
      <c r="B1026" s="216" t="s">
        <v>50</v>
      </c>
      <c r="C1026" s="215">
        <v>982</v>
      </c>
      <c r="D1026" s="199">
        <v>4</v>
      </c>
      <c r="E1026" s="199">
        <v>5</v>
      </c>
      <c r="F1026" s="198" t="s">
        <v>149</v>
      </c>
      <c r="G1026" s="197" t="s">
        <v>7</v>
      </c>
      <c r="H1026" s="242">
        <v>1185.5999999999999</v>
      </c>
      <c r="I1026" s="242">
        <v>786.09</v>
      </c>
      <c r="J1026" s="246">
        <v>0.66303000000000001</v>
      </c>
      <c r="K1026" s="193"/>
    </row>
    <row r="1027" spans="1:11" ht="21.75" customHeight="1" x14ac:dyDescent="0.2">
      <c r="A1027" s="193"/>
      <c r="B1027" s="216" t="s">
        <v>105</v>
      </c>
      <c r="C1027" s="215">
        <v>982</v>
      </c>
      <c r="D1027" s="199">
        <v>4</v>
      </c>
      <c r="E1027" s="199">
        <v>5</v>
      </c>
      <c r="F1027" s="198" t="s">
        <v>148</v>
      </c>
      <c r="G1027" s="197">
        <v>0</v>
      </c>
      <c r="H1027" s="242">
        <v>84.42</v>
      </c>
      <c r="I1027" s="242">
        <v>30.63</v>
      </c>
      <c r="J1027" s="246">
        <v>0.36277999999999999</v>
      </c>
      <c r="K1027" s="193"/>
    </row>
    <row r="1028" spans="1:11" ht="21.75" customHeight="1" x14ac:dyDescent="0.2">
      <c r="A1028" s="193"/>
      <c r="B1028" s="216" t="s">
        <v>27</v>
      </c>
      <c r="C1028" s="215">
        <v>982</v>
      </c>
      <c r="D1028" s="199">
        <v>4</v>
      </c>
      <c r="E1028" s="199">
        <v>5</v>
      </c>
      <c r="F1028" s="198" t="s">
        <v>148</v>
      </c>
      <c r="G1028" s="197" t="s">
        <v>26</v>
      </c>
      <c r="H1028" s="242">
        <v>84.42</v>
      </c>
      <c r="I1028" s="242">
        <v>30.63</v>
      </c>
      <c r="J1028" s="246">
        <v>0.36277999999999999</v>
      </c>
      <c r="K1028" s="193"/>
    </row>
    <row r="1029" spans="1:11" ht="21.75" customHeight="1" x14ac:dyDescent="0.2">
      <c r="A1029" s="193"/>
      <c r="B1029" s="216" t="s">
        <v>25</v>
      </c>
      <c r="C1029" s="215">
        <v>982</v>
      </c>
      <c r="D1029" s="199">
        <v>4</v>
      </c>
      <c r="E1029" s="199">
        <v>5</v>
      </c>
      <c r="F1029" s="198" t="s">
        <v>148</v>
      </c>
      <c r="G1029" s="197" t="s">
        <v>24</v>
      </c>
      <c r="H1029" s="242">
        <v>84.42</v>
      </c>
      <c r="I1029" s="242">
        <v>30.63</v>
      </c>
      <c r="J1029" s="246">
        <v>0.36277999999999999</v>
      </c>
      <c r="K1029" s="193"/>
    </row>
    <row r="1030" spans="1:11" ht="12" customHeight="1" x14ac:dyDescent="0.2">
      <c r="A1030" s="193"/>
      <c r="B1030" s="216" t="s">
        <v>21</v>
      </c>
      <c r="C1030" s="215">
        <v>982</v>
      </c>
      <c r="D1030" s="199">
        <v>4</v>
      </c>
      <c r="E1030" s="199">
        <v>5</v>
      </c>
      <c r="F1030" s="198" t="s">
        <v>148</v>
      </c>
      <c r="G1030" s="197" t="s">
        <v>20</v>
      </c>
      <c r="H1030" s="242">
        <v>84.42</v>
      </c>
      <c r="I1030" s="242">
        <v>30.63</v>
      </c>
      <c r="J1030" s="246">
        <v>0.36277999999999999</v>
      </c>
      <c r="K1030" s="193"/>
    </row>
    <row r="1031" spans="1:11" ht="42.75" customHeight="1" x14ac:dyDescent="0.2">
      <c r="A1031" s="193"/>
      <c r="B1031" s="216" t="s">
        <v>144</v>
      </c>
      <c r="C1031" s="215">
        <v>982</v>
      </c>
      <c r="D1031" s="199">
        <v>4</v>
      </c>
      <c r="E1031" s="199">
        <v>5</v>
      </c>
      <c r="F1031" s="198" t="s">
        <v>143</v>
      </c>
      <c r="G1031" s="197">
        <v>0</v>
      </c>
      <c r="H1031" s="242">
        <v>120</v>
      </c>
      <c r="I1031" s="242">
        <v>0</v>
      </c>
      <c r="J1031" s="246">
        <v>0</v>
      </c>
      <c r="K1031" s="193"/>
    </row>
    <row r="1032" spans="1:11" ht="21.75" customHeight="1" x14ac:dyDescent="0.2">
      <c r="A1032" s="193"/>
      <c r="B1032" s="216" t="s">
        <v>147</v>
      </c>
      <c r="C1032" s="215">
        <v>982</v>
      </c>
      <c r="D1032" s="199">
        <v>4</v>
      </c>
      <c r="E1032" s="199">
        <v>5</v>
      </c>
      <c r="F1032" s="198" t="s">
        <v>146</v>
      </c>
      <c r="G1032" s="197">
        <v>0</v>
      </c>
      <c r="H1032" s="242">
        <v>120</v>
      </c>
      <c r="I1032" s="242">
        <v>0</v>
      </c>
      <c r="J1032" s="246">
        <v>0</v>
      </c>
      <c r="K1032" s="193"/>
    </row>
    <row r="1033" spans="1:11" ht="12" customHeight="1" x14ac:dyDescent="0.2">
      <c r="A1033" s="193"/>
      <c r="B1033" s="216" t="s">
        <v>140</v>
      </c>
      <c r="C1033" s="215">
        <v>982</v>
      </c>
      <c r="D1033" s="199">
        <v>4</v>
      </c>
      <c r="E1033" s="199">
        <v>5</v>
      </c>
      <c r="F1033" s="198" t="s">
        <v>145</v>
      </c>
      <c r="G1033" s="197">
        <v>0</v>
      </c>
      <c r="H1033" s="242">
        <v>120</v>
      </c>
      <c r="I1033" s="242">
        <v>0</v>
      </c>
      <c r="J1033" s="246">
        <v>0</v>
      </c>
      <c r="K1033" s="193"/>
    </row>
    <row r="1034" spans="1:11" ht="12" customHeight="1" x14ac:dyDescent="0.2">
      <c r="A1034" s="193"/>
      <c r="B1034" s="216" t="s">
        <v>69</v>
      </c>
      <c r="C1034" s="215">
        <v>982</v>
      </c>
      <c r="D1034" s="199">
        <v>4</v>
      </c>
      <c r="E1034" s="199">
        <v>5</v>
      </c>
      <c r="F1034" s="198" t="s">
        <v>145</v>
      </c>
      <c r="G1034" s="197" t="s">
        <v>68</v>
      </c>
      <c r="H1034" s="242">
        <v>120</v>
      </c>
      <c r="I1034" s="242">
        <v>0</v>
      </c>
      <c r="J1034" s="246">
        <v>0</v>
      </c>
      <c r="K1034" s="193"/>
    </row>
    <row r="1035" spans="1:11" ht="32.25" customHeight="1" x14ac:dyDescent="0.2">
      <c r="A1035" s="193"/>
      <c r="B1035" s="216" t="s">
        <v>135</v>
      </c>
      <c r="C1035" s="215">
        <v>982</v>
      </c>
      <c r="D1035" s="199">
        <v>4</v>
      </c>
      <c r="E1035" s="199">
        <v>5</v>
      </c>
      <c r="F1035" s="198" t="s">
        <v>145</v>
      </c>
      <c r="G1035" s="197" t="s">
        <v>134</v>
      </c>
      <c r="H1035" s="242">
        <v>120</v>
      </c>
      <c r="I1035" s="242">
        <v>0</v>
      </c>
      <c r="J1035" s="246">
        <v>0</v>
      </c>
      <c r="K1035" s="193"/>
    </row>
    <row r="1036" spans="1:11" ht="74.25" customHeight="1" x14ac:dyDescent="0.2">
      <c r="A1036" s="193"/>
      <c r="B1036" s="216" t="s">
        <v>133</v>
      </c>
      <c r="C1036" s="215">
        <v>982</v>
      </c>
      <c r="D1036" s="199">
        <v>4</v>
      </c>
      <c r="E1036" s="199">
        <v>5</v>
      </c>
      <c r="F1036" s="198" t="s">
        <v>145</v>
      </c>
      <c r="G1036" s="197" t="s">
        <v>131</v>
      </c>
      <c r="H1036" s="242">
        <v>120</v>
      </c>
      <c r="I1036" s="242">
        <v>0</v>
      </c>
      <c r="J1036" s="246">
        <v>0</v>
      </c>
      <c r="K1036" s="193"/>
    </row>
    <row r="1037" spans="1:11" ht="42.75" customHeight="1" x14ac:dyDescent="0.2">
      <c r="A1037" s="193"/>
      <c r="B1037" s="216" t="s">
        <v>144</v>
      </c>
      <c r="C1037" s="215">
        <v>982</v>
      </c>
      <c r="D1037" s="199">
        <v>4</v>
      </c>
      <c r="E1037" s="199">
        <v>5</v>
      </c>
      <c r="F1037" s="198" t="s">
        <v>143</v>
      </c>
      <c r="G1037" s="197">
        <v>0</v>
      </c>
      <c r="H1037" s="242">
        <v>50</v>
      </c>
      <c r="I1037" s="242">
        <v>0</v>
      </c>
      <c r="J1037" s="246">
        <v>0</v>
      </c>
      <c r="K1037" s="193"/>
    </row>
    <row r="1038" spans="1:11" ht="12" customHeight="1" x14ac:dyDescent="0.2">
      <c r="A1038" s="193"/>
      <c r="B1038" s="216" t="s">
        <v>142</v>
      </c>
      <c r="C1038" s="215">
        <v>982</v>
      </c>
      <c r="D1038" s="199">
        <v>4</v>
      </c>
      <c r="E1038" s="199">
        <v>5</v>
      </c>
      <c r="F1038" s="198" t="s">
        <v>141</v>
      </c>
      <c r="G1038" s="197">
        <v>0</v>
      </c>
      <c r="H1038" s="242">
        <v>50</v>
      </c>
      <c r="I1038" s="242">
        <v>0</v>
      </c>
      <c r="J1038" s="246">
        <v>0</v>
      </c>
      <c r="K1038" s="193"/>
    </row>
    <row r="1039" spans="1:11" ht="12" customHeight="1" x14ac:dyDescent="0.2">
      <c r="A1039" s="193"/>
      <c r="B1039" s="216" t="s">
        <v>140</v>
      </c>
      <c r="C1039" s="215">
        <v>982</v>
      </c>
      <c r="D1039" s="199">
        <v>4</v>
      </c>
      <c r="E1039" s="199">
        <v>5</v>
      </c>
      <c r="F1039" s="198" t="s">
        <v>139</v>
      </c>
      <c r="G1039" s="197">
        <v>0</v>
      </c>
      <c r="H1039" s="242">
        <v>50</v>
      </c>
      <c r="I1039" s="242">
        <v>0</v>
      </c>
      <c r="J1039" s="246">
        <v>0</v>
      </c>
      <c r="K1039" s="193"/>
    </row>
    <row r="1040" spans="1:11" ht="12" customHeight="1" x14ac:dyDescent="0.2">
      <c r="A1040" s="193"/>
      <c r="B1040" s="216" t="s">
        <v>69</v>
      </c>
      <c r="C1040" s="215">
        <v>982</v>
      </c>
      <c r="D1040" s="199">
        <v>4</v>
      </c>
      <c r="E1040" s="199">
        <v>5</v>
      </c>
      <c r="F1040" s="198" t="s">
        <v>139</v>
      </c>
      <c r="G1040" s="197" t="s">
        <v>68</v>
      </c>
      <c r="H1040" s="242">
        <v>50</v>
      </c>
      <c r="I1040" s="242">
        <v>0</v>
      </c>
      <c r="J1040" s="246">
        <v>0</v>
      </c>
      <c r="K1040" s="193"/>
    </row>
    <row r="1041" spans="1:11" ht="32.25" customHeight="1" x14ac:dyDescent="0.2">
      <c r="A1041" s="193"/>
      <c r="B1041" s="216" t="s">
        <v>135</v>
      </c>
      <c r="C1041" s="215">
        <v>982</v>
      </c>
      <c r="D1041" s="199">
        <v>4</v>
      </c>
      <c r="E1041" s="199">
        <v>5</v>
      </c>
      <c r="F1041" s="198" t="s">
        <v>139</v>
      </c>
      <c r="G1041" s="197" t="s">
        <v>134</v>
      </c>
      <c r="H1041" s="242">
        <v>50</v>
      </c>
      <c r="I1041" s="242">
        <v>0</v>
      </c>
      <c r="J1041" s="246">
        <v>0</v>
      </c>
      <c r="K1041" s="193"/>
    </row>
    <row r="1042" spans="1:11" ht="74.25" customHeight="1" x14ac:dyDescent="0.2">
      <c r="A1042" s="193"/>
      <c r="B1042" s="216" t="s">
        <v>133</v>
      </c>
      <c r="C1042" s="215">
        <v>982</v>
      </c>
      <c r="D1042" s="199">
        <v>4</v>
      </c>
      <c r="E1042" s="199">
        <v>5</v>
      </c>
      <c r="F1042" s="198" t="s">
        <v>139</v>
      </c>
      <c r="G1042" s="197" t="s">
        <v>131</v>
      </c>
      <c r="H1042" s="242">
        <v>50</v>
      </c>
      <c r="I1042" s="242">
        <v>0</v>
      </c>
      <c r="J1042" s="246">
        <v>0</v>
      </c>
      <c r="K1042" s="193"/>
    </row>
    <row r="1043" spans="1:11" ht="32.25" customHeight="1" x14ac:dyDescent="0.2">
      <c r="A1043" s="193"/>
      <c r="B1043" s="216" t="s">
        <v>138</v>
      </c>
      <c r="C1043" s="215">
        <v>982</v>
      </c>
      <c r="D1043" s="199">
        <v>4</v>
      </c>
      <c r="E1043" s="199">
        <v>5</v>
      </c>
      <c r="F1043" s="198" t="s">
        <v>137</v>
      </c>
      <c r="G1043" s="197">
        <v>0</v>
      </c>
      <c r="H1043" s="242">
        <v>90</v>
      </c>
      <c r="I1043" s="242">
        <v>0</v>
      </c>
      <c r="J1043" s="246">
        <v>0</v>
      </c>
      <c r="K1043" s="193"/>
    </row>
    <row r="1044" spans="1:11" ht="32.25" customHeight="1" x14ac:dyDescent="0.2">
      <c r="A1044" s="193"/>
      <c r="B1044" s="216" t="s">
        <v>136</v>
      </c>
      <c r="C1044" s="215">
        <v>982</v>
      </c>
      <c r="D1044" s="199">
        <v>4</v>
      </c>
      <c r="E1044" s="199">
        <v>5</v>
      </c>
      <c r="F1044" s="198" t="s">
        <v>132</v>
      </c>
      <c r="G1044" s="197">
        <v>0</v>
      </c>
      <c r="H1044" s="242">
        <v>90</v>
      </c>
      <c r="I1044" s="242">
        <v>0</v>
      </c>
      <c r="J1044" s="246">
        <v>0</v>
      </c>
      <c r="K1044" s="193"/>
    </row>
    <row r="1045" spans="1:11" ht="12" customHeight="1" x14ac:dyDescent="0.2">
      <c r="A1045" s="193"/>
      <c r="B1045" s="216" t="s">
        <v>69</v>
      </c>
      <c r="C1045" s="215">
        <v>982</v>
      </c>
      <c r="D1045" s="199">
        <v>4</v>
      </c>
      <c r="E1045" s="199">
        <v>5</v>
      </c>
      <c r="F1045" s="198" t="s">
        <v>132</v>
      </c>
      <c r="G1045" s="197" t="s">
        <v>68</v>
      </c>
      <c r="H1045" s="242">
        <v>90</v>
      </c>
      <c r="I1045" s="242">
        <v>0</v>
      </c>
      <c r="J1045" s="246">
        <v>0</v>
      </c>
      <c r="K1045" s="193"/>
    </row>
    <row r="1046" spans="1:11" ht="32.25" customHeight="1" x14ac:dyDescent="0.2">
      <c r="A1046" s="193"/>
      <c r="B1046" s="216" t="s">
        <v>135</v>
      </c>
      <c r="C1046" s="215">
        <v>982</v>
      </c>
      <c r="D1046" s="199">
        <v>4</v>
      </c>
      <c r="E1046" s="199">
        <v>5</v>
      </c>
      <c r="F1046" s="198" t="s">
        <v>132</v>
      </c>
      <c r="G1046" s="197" t="s">
        <v>134</v>
      </c>
      <c r="H1046" s="242">
        <v>90</v>
      </c>
      <c r="I1046" s="242">
        <v>0</v>
      </c>
      <c r="J1046" s="246">
        <v>0</v>
      </c>
      <c r="K1046" s="193"/>
    </row>
    <row r="1047" spans="1:11" ht="74.25" customHeight="1" x14ac:dyDescent="0.2">
      <c r="A1047" s="193"/>
      <c r="B1047" s="216" t="s">
        <v>133</v>
      </c>
      <c r="C1047" s="215">
        <v>982</v>
      </c>
      <c r="D1047" s="199">
        <v>4</v>
      </c>
      <c r="E1047" s="199">
        <v>5</v>
      </c>
      <c r="F1047" s="198" t="s">
        <v>132</v>
      </c>
      <c r="G1047" s="197" t="s">
        <v>131</v>
      </c>
      <c r="H1047" s="242">
        <v>90</v>
      </c>
      <c r="I1047" s="242">
        <v>0</v>
      </c>
      <c r="J1047" s="246">
        <v>0</v>
      </c>
      <c r="K1047" s="193"/>
    </row>
    <row r="1048" spans="1:11" ht="21.75" customHeight="1" x14ac:dyDescent="0.2">
      <c r="A1048" s="193"/>
      <c r="B1048" s="216" t="s">
        <v>130</v>
      </c>
      <c r="C1048" s="215">
        <v>983</v>
      </c>
      <c r="D1048" s="199">
        <v>0</v>
      </c>
      <c r="E1048" s="199">
        <v>0</v>
      </c>
      <c r="F1048" s="198">
        <v>0</v>
      </c>
      <c r="G1048" s="197">
        <v>0</v>
      </c>
      <c r="H1048" s="242">
        <v>92139.907999999996</v>
      </c>
      <c r="I1048" s="242">
        <v>43098.26</v>
      </c>
      <c r="J1048" s="246">
        <v>0.46775</v>
      </c>
      <c r="K1048" s="193"/>
    </row>
    <row r="1049" spans="1:11" ht="12" customHeight="1" x14ac:dyDescent="0.2">
      <c r="A1049" s="193"/>
      <c r="B1049" s="216" t="s">
        <v>129</v>
      </c>
      <c r="C1049" s="215">
        <v>983</v>
      </c>
      <c r="D1049" s="199">
        <v>7</v>
      </c>
      <c r="E1049" s="199">
        <v>0</v>
      </c>
      <c r="F1049" s="198">
        <v>0</v>
      </c>
      <c r="G1049" s="197">
        <v>0</v>
      </c>
      <c r="H1049" s="242">
        <v>17182.02</v>
      </c>
      <c r="I1049" s="242">
        <v>9770.3700000000008</v>
      </c>
      <c r="J1049" s="246">
        <v>0.56864000000000003</v>
      </c>
      <c r="K1049" s="193"/>
    </row>
    <row r="1050" spans="1:11" ht="12" customHeight="1" x14ac:dyDescent="0.2">
      <c r="A1050" s="193"/>
      <c r="B1050" s="216" t="s">
        <v>128</v>
      </c>
      <c r="C1050" s="215">
        <v>983</v>
      </c>
      <c r="D1050" s="199">
        <v>7</v>
      </c>
      <c r="E1050" s="199">
        <v>3</v>
      </c>
      <c r="F1050" s="198">
        <v>0</v>
      </c>
      <c r="G1050" s="197">
        <v>0</v>
      </c>
      <c r="H1050" s="242">
        <v>17182.02</v>
      </c>
      <c r="I1050" s="242">
        <v>9770.3700000000008</v>
      </c>
      <c r="J1050" s="246">
        <v>0.56864000000000003</v>
      </c>
      <c r="K1050" s="193"/>
    </row>
    <row r="1051" spans="1:11" ht="21.75" customHeight="1" x14ac:dyDescent="0.2">
      <c r="A1051" s="193"/>
      <c r="B1051" s="216" t="s">
        <v>58</v>
      </c>
      <c r="C1051" s="215">
        <v>983</v>
      </c>
      <c r="D1051" s="199">
        <v>7</v>
      </c>
      <c r="E1051" s="199">
        <v>3</v>
      </c>
      <c r="F1051" s="198" t="s">
        <v>57</v>
      </c>
      <c r="G1051" s="197">
        <v>0</v>
      </c>
      <c r="H1051" s="242">
        <v>1816.84</v>
      </c>
      <c r="I1051" s="242">
        <v>562.14</v>
      </c>
      <c r="J1051" s="246">
        <v>0.30940000000000001</v>
      </c>
      <c r="K1051" s="193"/>
    </row>
    <row r="1052" spans="1:11" ht="42.75" customHeight="1" x14ac:dyDescent="0.2">
      <c r="A1052" s="193"/>
      <c r="B1052" s="216" t="s">
        <v>122</v>
      </c>
      <c r="C1052" s="215">
        <v>983</v>
      </c>
      <c r="D1052" s="199">
        <v>7</v>
      </c>
      <c r="E1052" s="199">
        <v>3</v>
      </c>
      <c r="F1052" s="198" t="s">
        <v>121</v>
      </c>
      <c r="G1052" s="197">
        <v>0</v>
      </c>
      <c r="H1052" s="242">
        <v>1816.84</v>
      </c>
      <c r="I1052" s="242">
        <v>562.14</v>
      </c>
      <c r="J1052" s="246">
        <v>0.30940000000000001</v>
      </c>
      <c r="K1052" s="193"/>
    </row>
    <row r="1053" spans="1:11" ht="21.75" customHeight="1" x14ac:dyDescent="0.2">
      <c r="A1053" s="193"/>
      <c r="B1053" s="216" t="s">
        <v>127</v>
      </c>
      <c r="C1053" s="215">
        <v>983</v>
      </c>
      <c r="D1053" s="199">
        <v>7</v>
      </c>
      <c r="E1053" s="199">
        <v>3</v>
      </c>
      <c r="F1053" s="198" t="s">
        <v>126</v>
      </c>
      <c r="G1053" s="197">
        <v>0</v>
      </c>
      <c r="H1053" s="242">
        <v>1350.43</v>
      </c>
      <c r="I1053" s="242">
        <v>270.2</v>
      </c>
      <c r="J1053" s="246">
        <v>0.20008000000000001</v>
      </c>
      <c r="K1053" s="193"/>
    </row>
    <row r="1054" spans="1:11" ht="21.75" customHeight="1" x14ac:dyDescent="0.2">
      <c r="A1054" s="193"/>
      <c r="B1054" s="216" t="s">
        <v>78</v>
      </c>
      <c r="C1054" s="215">
        <v>983</v>
      </c>
      <c r="D1054" s="199">
        <v>7</v>
      </c>
      <c r="E1054" s="199">
        <v>3</v>
      </c>
      <c r="F1054" s="198" t="s">
        <v>126</v>
      </c>
      <c r="G1054" s="197" t="s">
        <v>77</v>
      </c>
      <c r="H1054" s="242">
        <v>1350.43</v>
      </c>
      <c r="I1054" s="242">
        <v>270.2</v>
      </c>
      <c r="J1054" s="246">
        <v>0.20008000000000001</v>
      </c>
      <c r="K1054" s="193"/>
    </row>
    <row r="1055" spans="1:11" ht="12" customHeight="1" x14ac:dyDescent="0.2">
      <c r="A1055" s="193"/>
      <c r="B1055" s="216" t="s">
        <v>76</v>
      </c>
      <c r="C1055" s="215">
        <v>983</v>
      </c>
      <c r="D1055" s="199">
        <v>7</v>
      </c>
      <c r="E1055" s="199">
        <v>3</v>
      </c>
      <c r="F1055" s="198" t="s">
        <v>126</v>
      </c>
      <c r="G1055" s="197" t="s">
        <v>75</v>
      </c>
      <c r="H1055" s="242">
        <v>1350.43</v>
      </c>
      <c r="I1055" s="242">
        <v>270.2</v>
      </c>
      <c r="J1055" s="246">
        <v>0.20008000000000001</v>
      </c>
      <c r="K1055" s="193"/>
    </row>
    <row r="1056" spans="1:11" ht="42.75" customHeight="1" x14ac:dyDescent="0.2">
      <c r="A1056" s="193"/>
      <c r="B1056" s="216" t="s">
        <v>74</v>
      </c>
      <c r="C1056" s="215">
        <v>983</v>
      </c>
      <c r="D1056" s="199">
        <v>7</v>
      </c>
      <c r="E1056" s="199">
        <v>3</v>
      </c>
      <c r="F1056" s="198" t="s">
        <v>126</v>
      </c>
      <c r="G1056" s="197" t="s">
        <v>72</v>
      </c>
      <c r="H1056" s="242">
        <v>1350.43</v>
      </c>
      <c r="I1056" s="242">
        <v>270.2</v>
      </c>
      <c r="J1056" s="246">
        <v>0.20008000000000001</v>
      </c>
      <c r="K1056" s="193"/>
    </row>
    <row r="1057" spans="1:11" ht="21.75" customHeight="1" x14ac:dyDescent="0.2">
      <c r="A1057" s="193"/>
      <c r="B1057" s="216" t="s">
        <v>125</v>
      </c>
      <c r="C1057" s="215">
        <v>983</v>
      </c>
      <c r="D1057" s="199">
        <v>7</v>
      </c>
      <c r="E1057" s="199">
        <v>3</v>
      </c>
      <c r="F1057" s="198" t="s">
        <v>124</v>
      </c>
      <c r="G1057" s="197">
        <v>0</v>
      </c>
      <c r="H1057" s="242">
        <v>291.95</v>
      </c>
      <c r="I1057" s="242">
        <v>291.94</v>
      </c>
      <c r="J1057" s="246">
        <v>0.99997999999999998</v>
      </c>
      <c r="K1057" s="193"/>
    </row>
    <row r="1058" spans="1:11" ht="21.75" customHeight="1" x14ac:dyDescent="0.2">
      <c r="A1058" s="193"/>
      <c r="B1058" s="216" t="s">
        <v>78</v>
      </c>
      <c r="C1058" s="215">
        <v>983</v>
      </c>
      <c r="D1058" s="199">
        <v>7</v>
      </c>
      <c r="E1058" s="199">
        <v>3</v>
      </c>
      <c r="F1058" s="198" t="s">
        <v>124</v>
      </c>
      <c r="G1058" s="197" t="s">
        <v>77</v>
      </c>
      <c r="H1058" s="242">
        <v>291.95</v>
      </c>
      <c r="I1058" s="242">
        <v>291.94</v>
      </c>
      <c r="J1058" s="246">
        <v>0.99997999999999998</v>
      </c>
      <c r="K1058" s="193"/>
    </row>
    <row r="1059" spans="1:11" ht="12" customHeight="1" x14ac:dyDescent="0.2">
      <c r="A1059" s="193"/>
      <c r="B1059" s="216" t="s">
        <v>76</v>
      </c>
      <c r="C1059" s="215">
        <v>983</v>
      </c>
      <c r="D1059" s="199">
        <v>7</v>
      </c>
      <c r="E1059" s="199">
        <v>3</v>
      </c>
      <c r="F1059" s="198" t="s">
        <v>124</v>
      </c>
      <c r="G1059" s="197" t="s">
        <v>75</v>
      </c>
      <c r="H1059" s="242">
        <v>291.95</v>
      </c>
      <c r="I1059" s="242">
        <v>291.94</v>
      </c>
      <c r="J1059" s="246">
        <v>0.99997999999999998</v>
      </c>
      <c r="K1059" s="193"/>
    </row>
    <row r="1060" spans="1:11" ht="42.75" customHeight="1" x14ac:dyDescent="0.2">
      <c r="A1060" s="193"/>
      <c r="B1060" s="216" t="s">
        <v>74</v>
      </c>
      <c r="C1060" s="215">
        <v>983</v>
      </c>
      <c r="D1060" s="199">
        <v>7</v>
      </c>
      <c r="E1060" s="199">
        <v>3</v>
      </c>
      <c r="F1060" s="198" t="s">
        <v>124</v>
      </c>
      <c r="G1060" s="197" t="s">
        <v>72</v>
      </c>
      <c r="H1060" s="242">
        <v>291.95</v>
      </c>
      <c r="I1060" s="242">
        <v>291.94</v>
      </c>
      <c r="J1060" s="246">
        <v>0.99997999999999998</v>
      </c>
      <c r="K1060" s="193"/>
    </row>
    <row r="1061" spans="1:11" ht="21.75" customHeight="1" x14ac:dyDescent="0.2">
      <c r="A1061" s="193"/>
      <c r="B1061" s="216" t="s">
        <v>111</v>
      </c>
      <c r="C1061" s="215">
        <v>983</v>
      </c>
      <c r="D1061" s="199">
        <v>7</v>
      </c>
      <c r="E1061" s="199">
        <v>3</v>
      </c>
      <c r="F1061" s="198" t="s">
        <v>123</v>
      </c>
      <c r="G1061" s="197">
        <v>0</v>
      </c>
      <c r="H1061" s="242">
        <v>174.46</v>
      </c>
      <c r="I1061" s="242">
        <v>0</v>
      </c>
      <c r="J1061" s="246">
        <v>0</v>
      </c>
      <c r="K1061" s="193"/>
    </row>
    <row r="1062" spans="1:11" ht="21.75" customHeight="1" x14ac:dyDescent="0.2">
      <c r="A1062" s="193"/>
      <c r="B1062" s="216" t="s">
        <v>78</v>
      </c>
      <c r="C1062" s="215">
        <v>983</v>
      </c>
      <c r="D1062" s="199">
        <v>7</v>
      </c>
      <c r="E1062" s="199">
        <v>3</v>
      </c>
      <c r="F1062" s="198" t="s">
        <v>123</v>
      </c>
      <c r="G1062" s="197" t="s">
        <v>77</v>
      </c>
      <c r="H1062" s="242">
        <v>174.46</v>
      </c>
      <c r="I1062" s="242">
        <v>0</v>
      </c>
      <c r="J1062" s="246">
        <v>0</v>
      </c>
      <c r="K1062" s="193"/>
    </row>
    <row r="1063" spans="1:11" ht="12" customHeight="1" x14ac:dyDescent="0.2">
      <c r="A1063" s="193"/>
      <c r="B1063" s="216" t="s">
        <v>76</v>
      </c>
      <c r="C1063" s="215">
        <v>983</v>
      </c>
      <c r="D1063" s="199">
        <v>7</v>
      </c>
      <c r="E1063" s="199">
        <v>3</v>
      </c>
      <c r="F1063" s="198" t="s">
        <v>123</v>
      </c>
      <c r="G1063" s="197" t="s">
        <v>75</v>
      </c>
      <c r="H1063" s="242">
        <v>174.46</v>
      </c>
      <c r="I1063" s="242">
        <v>0</v>
      </c>
      <c r="J1063" s="246">
        <v>0</v>
      </c>
      <c r="K1063" s="193"/>
    </row>
    <row r="1064" spans="1:11" ht="42.75" customHeight="1" x14ac:dyDescent="0.2">
      <c r="A1064" s="193"/>
      <c r="B1064" s="216" t="s">
        <v>74</v>
      </c>
      <c r="C1064" s="215">
        <v>983</v>
      </c>
      <c r="D1064" s="199">
        <v>7</v>
      </c>
      <c r="E1064" s="199">
        <v>3</v>
      </c>
      <c r="F1064" s="198" t="s">
        <v>123</v>
      </c>
      <c r="G1064" s="197" t="s">
        <v>72</v>
      </c>
      <c r="H1064" s="242">
        <v>174.46</v>
      </c>
      <c r="I1064" s="242">
        <v>0</v>
      </c>
      <c r="J1064" s="246">
        <v>0</v>
      </c>
      <c r="K1064" s="193"/>
    </row>
    <row r="1065" spans="1:11" ht="21.75" customHeight="1" x14ac:dyDescent="0.2">
      <c r="A1065" s="193"/>
      <c r="B1065" s="216" t="s">
        <v>58</v>
      </c>
      <c r="C1065" s="215">
        <v>983</v>
      </c>
      <c r="D1065" s="199">
        <v>7</v>
      </c>
      <c r="E1065" s="199">
        <v>3</v>
      </c>
      <c r="F1065" s="198" t="s">
        <v>57</v>
      </c>
      <c r="G1065" s="197">
        <v>0</v>
      </c>
      <c r="H1065" s="242">
        <v>15365.18</v>
      </c>
      <c r="I1065" s="242">
        <v>9208.23</v>
      </c>
      <c r="J1065" s="246">
        <v>0.59928999999999999</v>
      </c>
      <c r="K1065" s="193"/>
    </row>
    <row r="1066" spans="1:11" ht="42.75" customHeight="1" x14ac:dyDescent="0.2">
      <c r="A1066" s="193"/>
      <c r="B1066" s="216" t="s">
        <v>122</v>
      </c>
      <c r="C1066" s="215">
        <v>983</v>
      </c>
      <c r="D1066" s="199">
        <v>7</v>
      </c>
      <c r="E1066" s="199">
        <v>3</v>
      </c>
      <c r="F1066" s="198" t="s">
        <v>121</v>
      </c>
      <c r="G1066" s="197">
        <v>0</v>
      </c>
      <c r="H1066" s="242">
        <v>15365.18</v>
      </c>
      <c r="I1066" s="242">
        <v>9208.23</v>
      </c>
      <c r="J1066" s="246">
        <v>0.59928999999999999</v>
      </c>
      <c r="K1066" s="193"/>
    </row>
    <row r="1067" spans="1:11" ht="21.75" customHeight="1" x14ac:dyDescent="0.2">
      <c r="A1067" s="193"/>
      <c r="B1067" s="216" t="s">
        <v>54</v>
      </c>
      <c r="C1067" s="215">
        <v>983</v>
      </c>
      <c r="D1067" s="199">
        <v>7</v>
      </c>
      <c r="E1067" s="199">
        <v>3</v>
      </c>
      <c r="F1067" s="198" t="s">
        <v>120</v>
      </c>
      <c r="G1067" s="197">
        <v>0</v>
      </c>
      <c r="H1067" s="242">
        <v>14962.25</v>
      </c>
      <c r="I1067" s="242">
        <v>9040.2000000000007</v>
      </c>
      <c r="J1067" s="246">
        <v>0.60419999999999996</v>
      </c>
      <c r="K1067" s="193"/>
    </row>
    <row r="1068" spans="1:11" ht="21.75" customHeight="1" x14ac:dyDescent="0.2">
      <c r="A1068" s="193"/>
      <c r="B1068" s="216" t="s">
        <v>78</v>
      </c>
      <c r="C1068" s="215">
        <v>983</v>
      </c>
      <c r="D1068" s="199">
        <v>7</v>
      </c>
      <c r="E1068" s="199">
        <v>3</v>
      </c>
      <c r="F1068" s="198" t="s">
        <v>120</v>
      </c>
      <c r="G1068" s="197" t="s">
        <v>77</v>
      </c>
      <c r="H1068" s="242">
        <v>14962.25</v>
      </c>
      <c r="I1068" s="242">
        <v>9040.2000000000007</v>
      </c>
      <c r="J1068" s="246">
        <v>0.60419999999999996</v>
      </c>
      <c r="K1068" s="193"/>
    </row>
    <row r="1069" spans="1:11" ht="12" customHeight="1" x14ac:dyDescent="0.2">
      <c r="A1069" s="193"/>
      <c r="B1069" s="216" t="s">
        <v>76</v>
      </c>
      <c r="C1069" s="215">
        <v>983</v>
      </c>
      <c r="D1069" s="199">
        <v>7</v>
      </c>
      <c r="E1069" s="199">
        <v>3</v>
      </c>
      <c r="F1069" s="198" t="s">
        <v>120</v>
      </c>
      <c r="G1069" s="197" t="s">
        <v>75</v>
      </c>
      <c r="H1069" s="242">
        <v>14962.25</v>
      </c>
      <c r="I1069" s="242">
        <v>9040.2000000000007</v>
      </c>
      <c r="J1069" s="246">
        <v>0.60419999999999996</v>
      </c>
      <c r="K1069" s="193"/>
    </row>
    <row r="1070" spans="1:11" ht="42.75" customHeight="1" x14ac:dyDescent="0.2">
      <c r="A1070" s="193"/>
      <c r="B1070" s="216" t="s">
        <v>74</v>
      </c>
      <c r="C1070" s="215">
        <v>983</v>
      </c>
      <c r="D1070" s="199">
        <v>7</v>
      </c>
      <c r="E1070" s="199">
        <v>3</v>
      </c>
      <c r="F1070" s="198" t="s">
        <v>120</v>
      </c>
      <c r="G1070" s="197" t="s">
        <v>72</v>
      </c>
      <c r="H1070" s="242">
        <v>14962.25</v>
      </c>
      <c r="I1070" s="242">
        <v>9040.2000000000007</v>
      </c>
      <c r="J1070" s="246">
        <v>0.60419999999999996</v>
      </c>
      <c r="K1070" s="193"/>
    </row>
    <row r="1071" spans="1:11" ht="21.75" customHeight="1" x14ac:dyDescent="0.2">
      <c r="A1071" s="193"/>
      <c r="B1071" s="216" t="s">
        <v>105</v>
      </c>
      <c r="C1071" s="215">
        <v>983</v>
      </c>
      <c r="D1071" s="199">
        <v>7</v>
      </c>
      <c r="E1071" s="199">
        <v>3</v>
      </c>
      <c r="F1071" s="198" t="s">
        <v>119</v>
      </c>
      <c r="G1071" s="197">
        <v>0</v>
      </c>
      <c r="H1071" s="242">
        <v>379.13</v>
      </c>
      <c r="I1071" s="242">
        <v>168.03</v>
      </c>
      <c r="J1071" s="246">
        <v>0.44319999999999998</v>
      </c>
      <c r="K1071" s="193"/>
    </row>
    <row r="1072" spans="1:11" ht="21.75" customHeight="1" x14ac:dyDescent="0.2">
      <c r="A1072" s="193"/>
      <c r="B1072" s="216" t="s">
        <v>78</v>
      </c>
      <c r="C1072" s="215">
        <v>983</v>
      </c>
      <c r="D1072" s="199">
        <v>7</v>
      </c>
      <c r="E1072" s="199">
        <v>3</v>
      </c>
      <c r="F1072" s="198" t="s">
        <v>119</v>
      </c>
      <c r="G1072" s="197" t="s">
        <v>77</v>
      </c>
      <c r="H1072" s="242">
        <v>379.13</v>
      </c>
      <c r="I1072" s="242">
        <v>168.03</v>
      </c>
      <c r="J1072" s="246">
        <v>0.44319999999999998</v>
      </c>
      <c r="K1072" s="193"/>
    </row>
    <row r="1073" spans="1:11" ht="12" customHeight="1" x14ac:dyDescent="0.2">
      <c r="A1073" s="193"/>
      <c r="B1073" s="216" t="s">
        <v>76</v>
      </c>
      <c r="C1073" s="215">
        <v>983</v>
      </c>
      <c r="D1073" s="199">
        <v>7</v>
      </c>
      <c r="E1073" s="199">
        <v>3</v>
      </c>
      <c r="F1073" s="198" t="s">
        <v>119</v>
      </c>
      <c r="G1073" s="197" t="s">
        <v>75</v>
      </c>
      <c r="H1073" s="242">
        <v>379.13</v>
      </c>
      <c r="I1073" s="242">
        <v>168.03</v>
      </c>
      <c r="J1073" s="246">
        <v>0.44319999999999998</v>
      </c>
      <c r="K1073" s="193"/>
    </row>
    <row r="1074" spans="1:11" ht="42.75" customHeight="1" x14ac:dyDescent="0.2">
      <c r="A1074" s="193"/>
      <c r="B1074" s="216" t="s">
        <v>74</v>
      </c>
      <c r="C1074" s="215">
        <v>983</v>
      </c>
      <c r="D1074" s="199">
        <v>7</v>
      </c>
      <c r="E1074" s="199">
        <v>3</v>
      </c>
      <c r="F1074" s="198" t="s">
        <v>119</v>
      </c>
      <c r="G1074" s="197" t="s">
        <v>72</v>
      </c>
      <c r="H1074" s="242">
        <v>379.13</v>
      </c>
      <c r="I1074" s="242">
        <v>168.03</v>
      </c>
      <c r="J1074" s="246">
        <v>0.44319999999999998</v>
      </c>
      <c r="K1074" s="193"/>
    </row>
    <row r="1075" spans="1:11" ht="21.75" customHeight="1" x14ac:dyDescent="0.2">
      <c r="A1075" s="193"/>
      <c r="B1075" s="216" t="s">
        <v>118</v>
      </c>
      <c r="C1075" s="215">
        <v>983</v>
      </c>
      <c r="D1075" s="199">
        <v>7</v>
      </c>
      <c r="E1075" s="199">
        <v>3</v>
      </c>
      <c r="F1075" s="198" t="s">
        <v>117</v>
      </c>
      <c r="G1075" s="197">
        <v>0</v>
      </c>
      <c r="H1075" s="242">
        <v>23.8</v>
      </c>
      <c r="I1075" s="242">
        <v>0</v>
      </c>
      <c r="J1075" s="246">
        <v>0</v>
      </c>
      <c r="K1075" s="193"/>
    </row>
    <row r="1076" spans="1:11" ht="21.75" customHeight="1" x14ac:dyDescent="0.2">
      <c r="A1076" s="193"/>
      <c r="B1076" s="216" t="s">
        <v>78</v>
      </c>
      <c r="C1076" s="215">
        <v>983</v>
      </c>
      <c r="D1076" s="199">
        <v>7</v>
      </c>
      <c r="E1076" s="199">
        <v>3</v>
      </c>
      <c r="F1076" s="198" t="s">
        <v>117</v>
      </c>
      <c r="G1076" s="197" t="s">
        <v>77</v>
      </c>
      <c r="H1076" s="242">
        <v>23.8</v>
      </c>
      <c r="I1076" s="242">
        <v>0</v>
      </c>
      <c r="J1076" s="246">
        <v>0</v>
      </c>
      <c r="K1076" s="193"/>
    </row>
    <row r="1077" spans="1:11" ht="12" customHeight="1" x14ac:dyDescent="0.2">
      <c r="A1077" s="193"/>
      <c r="B1077" s="216" t="s">
        <v>76</v>
      </c>
      <c r="C1077" s="215">
        <v>983</v>
      </c>
      <c r="D1077" s="199">
        <v>7</v>
      </c>
      <c r="E1077" s="199">
        <v>3</v>
      </c>
      <c r="F1077" s="198" t="s">
        <v>117</v>
      </c>
      <c r="G1077" s="197" t="s">
        <v>75</v>
      </c>
      <c r="H1077" s="242">
        <v>23.8</v>
      </c>
      <c r="I1077" s="242">
        <v>0</v>
      </c>
      <c r="J1077" s="246">
        <v>0</v>
      </c>
      <c r="K1077" s="193"/>
    </row>
    <row r="1078" spans="1:11" ht="42.75" customHeight="1" x14ac:dyDescent="0.2">
      <c r="A1078" s="193"/>
      <c r="B1078" s="216" t="s">
        <v>74</v>
      </c>
      <c r="C1078" s="215">
        <v>983</v>
      </c>
      <c r="D1078" s="199">
        <v>7</v>
      </c>
      <c r="E1078" s="199">
        <v>3</v>
      </c>
      <c r="F1078" s="198" t="s">
        <v>117</v>
      </c>
      <c r="G1078" s="197" t="s">
        <v>72</v>
      </c>
      <c r="H1078" s="242">
        <v>23.8</v>
      </c>
      <c r="I1078" s="242">
        <v>0</v>
      </c>
      <c r="J1078" s="246">
        <v>0</v>
      </c>
      <c r="K1078" s="193"/>
    </row>
    <row r="1079" spans="1:11" ht="12" customHeight="1" x14ac:dyDescent="0.2">
      <c r="A1079" s="193"/>
      <c r="B1079" s="216" t="s">
        <v>116</v>
      </c>
      <c r="C1079" s="215">
        <v>983</v>
      </c>
      <c r="D1079" s="199">
        <v>8</v>
      </c>
      <c r="E1079" s="199">
        <v>0</v>
      </c>
      <c r="F1079" s="198">
        <v>0</v>
      </c>
      <c r="G1079" s="197">
        <v>0</v>
      </c>
      <c r="H1079" s="242">
        <v>74957.888000000006</v>
      </c>
      <c r="I1079" s="242">
        <v>33327.89</v>
      </c>
      <c r="J1079" s="246">
        <v>0.44462000000000002</v>
      </c>
      <c r="K1079" s="193"/>
    </row>
    <row r="1080" spans="1:11" ht="12" customHeight="1" x14ac:dyDescent="0.2">
      <c r="A1080" s="193"/>
      <c r="B1080" s="216" t="s">
        <v>115</v>
      </c>
      <c r="C1080" s="215">
        <v>983</v>
      </c>
      <c r="D1080" s="199">
        <v>8</v>
      </c>
      <c r="E1080" s="199">
        <v>1</v>
      </c>
      <c r="F1080" s="198">
        <v>0</v>
      </c>
      <c r="G1080" s="197">
        <v>0</v>
      </c>
      <c r="H1080" s="242">
        <v>48713.144999999997</v>
      </c>
      <c r="I1080" s="242">
        <v>20589.560000000001</v>
      </c>
      <c r="J1080" s="246">
        <v>0.42266999999999999</v>
      </c>
      <c r="K1080" s="193"/>
    </row>
    <row r="1081" spans="1:11" ht="21.75" customHeight="1" x14ac:dyDescent="0.2">
      <c r="A1081" s="193"/>
      <c r="B1081" s="216" t="s">
        <v>58</v>
      </c>
      <c r="C1081" s="215">
        <v>983</v>
      </c>
      <c r="D1081" s="199">
        <v>8</v>
      </c>
      <c r="E1081" s="199">
        <v>1</v>
      </c>
      <c r="F1081" s="198" t="s">
        <v>57</v>
      </c>
      <c r="G1081" s="197">
        <v>0</v>
      </c>
      <c r="H1081" s="242">
        <v>6983.2</v>
      </c>
      <c r="I1081" s="242">
        <v>2659.45</v>
      </c>
      <c r="J1081" s="246">
        <v>0.38084000000000001</v>
      </c>
      <c r="K1081" s="193"/>
    </row>
    <row r="1082" spans="1:11" ht="32.25" customHeight="1" x14ac:dyDescent="0.2">
      <c r="A1082" s="193"/>
      <c r="B1082" s="216" t="s">
        <v>101</v>
      </c>
      <c r="C1082" s="215">
        <v>983</v>
      </c>
      <c r="D1082" s="199">
        <v>8</v>
      </c>
      <c r="E1082" s="199">
        <v>1</v>
      </c>
      <c r="F1082" s="198" t="s">
        <v>100</v>
      </c>
      <c r="G1082" s="197">
        <v>0</v>
      </c>
      <c r="H1082" s="242">
        <v>6983.2</v>
      </c>
      <c r="I1082" s="242">
        <v>2659.45</v>
      </c>
      <c r="J1082" s="246">
        <v>0.38084000000000001</v>
      </c>
      <c r="K1082" s="193"/>
    </row>
    <row r="1083" spans="1:11" ht="21.75" customHeight="1" x14ac:dyDescent="0.2">
      <c r="A1083" s="193"/>
      <c r="B1083" s="216" t="s">
        <v>114</v>
      </c>
      <c r="C1083" s="215">
        <v>983</v>
      </c>
      <c r="D1083" s="199">
        <v>8</v>
      </c>
      <c r="E1083" s="199">
        <v>1</v>
      </c>
      <c r="F1083" s="198" t="s">
        <v>113</v>
      </c>
      <c r="G1083" s="197">
        <v>0</v>
      </c>
      <c r="H1083" s="242">
        <v>4600.1499999999996</v>
      </c>
      <c r="I1083" s="242">
        <v>1602.4</v>
      </c>
      <c r="J1083" s="246">
        <v>0.34833999999999998</v>
      </c>
      <c r="K1083" s="193"/>
    </row>
    <row r="1084" spans="1:11" ht="21.75" customHeight="1" x14ac:dyDescent="0.2">
      <c r="A1084" s="193"/>
      <c r="B1084" s="216" t="s">
        <v>78</v>
      </c>
      <c r="C1084" s="215">
        <v>983</v>
      </c>
      <c r="D1084" s="199">
        <v>8</v>
      </c>
      <c r="E1084" s="199">
        <v>1</v>
      </c>
      <c r="F1084" s="198" t="s">
        <v>113</v>
      </c>
      <c r="G1084" s="197" t="s">
        <v>77</v>
      </c>
      <c r="H1084" s="242">
        <v>4600.1499999999996</v>
      </c>
      <c r="I1084" s="242">
        <v>1602.4</v>
      </c>
      <c r="J1084" s="246">
        <v>0.34833999999999998</v>
      </c>
      <c r="K1084" s="193"/>
    </row>
    <row r="1085" spans="1:11" ht="12" customHeight="1" x14ac:dyDescent="0.2">
      <c r="A1085" s="193"/>
      <c r="B1085" s="216" t="s">
        <v>76</v>
      </c>
      <c r="C1085" s="215">
        <v>983</v>
      </c>
      <c r="D1085" s="199">
        <v>8</v>
      </c>
      <c r="E1085" s="199">
        <v>1</v>
      </c>
      <c r="F1085" s="198" t="s">
        <v>113</v>
      </c>
      <c r="G1085" s="197" t="s">
        <v>75</v>
      </c>
      <c r="H1085" s="242">
        <v>4600.1499999999996</v>
      </c>
      <c r="I1085" s="242">
        <v>1602.4</v>
      </c>
      <c r="J1085" s="246">
        <v>0.34833999999999998</v>
      </c>
      <c r="K1085" s="193"/>
    </row>
    <row r="1086" spans="1:11" ht="42.75" customHeight="1" x14ac:dyDescent="0.2">
      <c r="A1086" s="193"/>
      <c r="B1086" s="216" t="s">
        <v>74</v>
      </c>
      <c r="C1086" s="215">
        <v>983</v>
      </c>
      <c r="D1086" s="199">
        <v>8</v>
      </c>
      <c r="E1086" s="199">
        <v>1</v>
      </c>
      <c r="F1086" s="198" t="s">
        <v>113</v>
      </c>
      <c r="G1086" s="197" t="s">
        <v>72</v>
      </c>
      <c r="H1086" s="242">
        <v>4600.1499999999996</v>
      </c>
      <c r="I1086" s="242">
        <v>1602.4</v>
      </c>
      <c r="J1086" s="246">
        <v>0.34833999999999998</v>
      </c>
      <c r="K1086" s="193"/>
    </row>
    <row r="1087" spans="1:11" ht="21.75" customHeight="1" x14ac:dyDescent="0.2">
      <c r="A1087" s="193"/>
      <c r="B1087" s="216" t="s">
        <v>60</v>
      </c>
      <c r="C1087" s="215">
        <v>983</v>
      </c>
      <c r="D1087" s="199">
        <v>8</v>
      </c>
      <c r="E1087" s="199">
        <v>1</v>
      </c>
      <c r="F1087" s="198" t="s">
        <v>112</v>
      </c>
      <c r="G1087" s="197">
        <v>0</v>
      </c>
      <c r="H1087" s="242">
        <v>271.36</v>
      </c>
      <c r="I1087" s="242">
        <v>271.35000000000002</v>
      </c>
      <c r="J1087" s="246">
        <v>0.99997000000000003</v>
      </c>
      <c r="K1087" s="193"/>
    </row>
    <row r="1088" spans="1:11" ht="21.75" customHeight="1" x14ac:dyDescent="0.2">
      <c r="A1088" s="193"/>
      <c r="B1088" s="216" t="s">
        <v>78</v>
      </c>
      <c r="C1088" s="215">
        <v>983</v>
      </c>
      <c r="D1088" s="199">
        <v>8</v>
      </c>
      <c r="E1088" s="199">
        <v>1</v>
      </c>
      <c r="F1088" s="198" t="s">
        <v>112</v>
      </c>
      <c r="G1088" s="197" t="s">
        <v>77</v>
      </c>
      <c r="H1088" s="242">
        <v>271.36</v>
      </c>
      <c r="I1088" s="242">
        <v>271.35000000000002</v>
      </c>
      <c r="J1088" s="246">
        <v>0.99997000000000003</v>
      </c>
      <c r="K1088" s="193"/>
    </row>
    <row r="1089" spans="1:11" ht="12" customHeight="1" x14ac:dyDescent="0.2">
      <c r="A1089" s="193"/>
      <c r="B1089" s="216" t="s">
        <v>76</v>
      </c>
      <c r="C1089" s="215">
        <v>983</v>
      </c>
      <c r="D1089" s="199">
        <v>8</v>
      </c>
      <c r="E1089" s="199">
        <v>1</v>
      </c>
      <c r="F1089" s="198" t="s">
        <v>112</v>
      </c>
      <c r="G1089" s="197" t="s">
        <v>75</v>
      </c>
      <c r="H1089" s="242">
        <v>271.36</v>
      </c>
      <c r="I1089" s="242">
        <v>271.35000000000002</v>
      </c>
      <c r="J1089" s="246">
        <v>0.99997000000000003</v>
      </c>
      <c r="K1089" s="193"/>
    </row>
    <row r="1090" spans="1:11" ht="42.75" customHeight="1" x14ac:dyDescent="0.2">
      <c r="A1090" s="193"/>
      <c r="B1090" s="216" t="s">
        <v>74</v>
      </c>
      <c r="C1090" s="215">
        <v>983</v>
      </c>
      <c r="D1090" s="199">
        <v>8</v>
      </c>
      <c r="E1090" s="199">
        <v>1</v>
      </c>
      <c r="F1090" s="198" t="s">
        <v>112</v>
      </c>
      <c r="G1090" s="197" t="s">
        <v>72</v>
      </c>
      <c r="H1090" s="242">
        <v>271.36</v>
      </c>
      <c r="I1090" s="242">
        <v>271.35000000000002</v>
      </c>
      <c r="J1090" s="246">
        <v>0.99997000000000003</v>
      </c>
      <c r="K1090" s="193"/>
    </row>
    <row r="1091" spans="1:11" ht="21.75" customHeight="1" x14ac:dyDescent="0.2">
      <c r="A1091" s="193"/>
      <c r="B1091" s="216" t="s">
        <v>111</v>
      </c>
      <c r="C1091" s="215">
        <v>983</v>
      </c>
      <c r="D1091" s="199">
        <v>8</v>
      </c>
      <c r="E1091" s="199">
        <v>1</v>
      </c>
      <c r="F1091" s="198" t="s">
        <v>110</v>
      </c>
      <c r="G1091" s="197">
        <v>0</v>
      </c>
      <c r="H1091" s="242">
        <v>2043.36</v>
      </c>
      <c r="I1091" s="242">
        <v>785.7</v>
      </c>
      <c r="J1091" s="246">
        <v>0.38451000000000002</v>
      </c>
      <c r="K1091" s="193"/>
    </row>
    <row r="1092" spans="1:11" ht="21.75" customHeight="1" x14ac:dyDescent="0.2">
      <c r="A1092" s="193"/>
      <c r="B1092" s="216" t="s">
        <v>78</v>
      </c>
      <c r="C1092" s="215">
        <v>983</v>
      </c>
      <c r="D1092" s="199">
        <v>8</v>
      </c>
      <c r="E1092" s="199">
        <v>1</v>
      </c>
      <c r="F1092" s="198" t="s">
        <v>110</v>
      </c>
      <c r="G1092" s="197" t="s">
        <v>77</v>
      </c>
      <c r="H1092" s="242">
        <v>2043.36</v>
      </c>
      <c r="I1092" s="242">
        <v>785.7</v>
      </c>
      <c r="J1092" s="246">
        <v>0.38451000000000002</v>
      </c>
      <c r="K1092" s="193"/>
    </row>
    <row r="1093" spans="1:11" ht="12" customHeight="1" x14ac:dyDescent="0.2">
      <c r="A1093" s="193"/>
      <c r="B1093" s="216" t="s">
        <v>76</v>
      </c>
      <c r="C1093" s="215">
        <v>983</v>
      </c>
      <c r="D1093" s="199">
        <v>8</v>
      </c>
      <c r="E1093" s="199">
        <v>1</v>
      </c>
      <c r="F1093" s="198" t="s">
        <v>110</v>
      </c>
      <c r="G1093" s="197" t="s">
        <v>75</v>
      </c>
      <c r="H1093" s="242">
        <v>2043.36</v>
      </c>
      <c r="I1093" s="242">
        <v>785.7</v>
      </c>
      <c r="J1093" s="246">
        <v>0.38451000000000002</v>
      </c>
      <c r="K1093" s="193"/>
    </row>
    <row r="1094" spans="1:11" ht="42.75" customHeight="1" x14ac:dyDescent="0.2">
      <c r="A1094" s="193"/>
      <c r="B1094" s="216" t="s">
        <v>74</v>
      </c>
      <c r="C1094" s="215">
        <v>983</v>
      </c>
      <c r="D1094" s="199">
        <v>8</v>
      </c>
      <c r="E1094" s="199">
        <v>1</v>
      </c>
      <c r="F1094" s="198" t="s">
        <v>110</v>
      </c>
      <c r="G1094" s="197" t="s">
        <v>72</v>
      </c>
      <c r="H1094" s="242">
        <v>2043.36</v>
      </c>
      <c r="I1094" s="242">
        <v>785.7</v>
      </c>
      <c r="J1094" s="246">
        <v>0.38451000000000002</v>
      </c>
      <c r="K1094" s="193"/>
    </row>
    <row r="1095" spans="1:11" ht="32.25" customHeight="1" x14ac:dyDescent="0.2">
      <c r="A1095" s="193"/>
      <c r="B1095" s="216" t="s">
        <v>109</v>
      </c>
      <c r="C1095" s="215">
        <v>983</v>
      </c>
      <c r="D1095" s="199">
        <v>8</v>
      </c>
      <c r="E1095" s="199">
        <v>1</v>
      </c>
      <c r="F1095" s="198" t="s">
        <v>108</v>
      </c>
      <c r="G1095" s="197">
        <v>0</v>
      </c>
      <c r="H1095" s="242">
        <v>68.33</v>
      </c>
      <c r="I1095" s="242">
        <v>0</v>
      </c>
      <c r="J1095" s="246">
        <v>0</v>
      </c>
      <c r="K1095" s="193"/>
    </row>
    <row r="1096" spans="1:11" ht="21.75" customHeight="1" x14ac:dyDescent="0.2">
      <c r="A1096" s="193"/>
      <c r="B1096" s="216" t="s">
        <v>78</v>
      </c>
      <c r="C1096" s="215">
        <v>983</v>
      </c>
      <c r="D1096" s="199">
        <v>8</v>
      </c>
      <c r="E1096" s="199">
        <v>1</v>
      </c>
      <c r="F1096" s="198" t="s">
        <v>108</v>
      </c>
      <c r="G1096" s="197" t="s">
        <v>77</v>
      </c>
      <c r="H1096" s="242">
        <v>68.33</v>
      </c>
      <c r="I1096" s="242">
        <v>0</v>
      </c>
      <c r="J1096" s="246">
        <v>0</v>
      </c>
      <c r="K1096" s="193"/>
    </row>
    <row r="1097" spans="1:11" ht="12" customHeight="1" x14ac:dyDescent="0.2">
      <c r="A1097" s="193"/>
      <c r="B1097" s="216" t="s">
        <v>76</v>
      </c>
      <c r="C1097" s="215">
        <v>983</v>
      </c>
      <c r="D1097" s="199">
        <v>8</v>
      </c>
      <c r="E1097" s="199">
        <v>1</v>
      </c>
      <c r="F1097" s="198" t="s">
        <v>108</v>
      </c>
      <c r="G1097" s="197" t="s">
        <v>75</v>
      </c>
      <c r="H1097" s="242">
        <v>68.33</v>
      </c>
      <c r="I1097" s="242">
        <v>0</v>
      </c>
      <c r="J1097" s="246">
        <v>0</v>
      </c>
      <c r="K1097" s="193"/>
    </row>
    <row r="1098" spans="1:11" ht="42.75" customHeight="1" x14ac:dyDescent="0.2">
      <c r="A1098" s="193"/>
      <c r="B1098" s="216" t="s">
        <v>74</v>
      </c>
      <c r="C1098" s="215">
        <v>983</v>
      </c>
      <c r="D1098" s="199">
        <v>8</v>
      </c>
      <c r="E1098" s="199">
        <v>1</v>
      </c>
      <c r="F1098" s="198" t="s">
        <v>108</v>
      </c>
      <c r="G1098" s="197" t="s">
        <v>72</v>
      </c>
      <c r="H1098" s="242">
        <v>68.33</v>
      </c>
      <c r="I1098" s="242">
        <v>0</v>
      </c>
      <c r="J1098" s="246">
        <v>0</v>
      </c>
      <c r="K1098" s="193"/>
    </row>
    <row r="1099" spans="1:11" ht="21.75" customHeight="1" x14ac:dyDescent="0.2">
      <c r="A1099" s="193"/>
      <c r="B1099" s="216" t="s">
        <v>58</v>
      </c>
      <c r="C1099" s="215">
        <v>983</v>
      </c>
      <c r="D1099" s="199">
        <v>8</v>
      </c>
      <c r="E1099" s="199">
        <v>1</v>
      </c>
      <c r="F1099" s="198" t="s">
        <v>57</v>
      </c>
      <c r="G1099" s="197">
        <v>0</v>
      </c>
      <c r="H1099" s="242">
        <v>26814.37</v>
      </c>
      <c r="I1099" s="242">
        <v>10892.33</v>
      </c>
      <c r="J1099" s="246">
        <v>0.40621000000000002</v>
      </c>
      <c r="K1099" s="193"/>
    </row>
    <row r="1100" spans="1:11" ht="32.25" customHeight="1" x14ac:dyDescent="0.2">
      <c r="A1100" s="193"/>
      <c r="B1100" s="216" t="s">
        <v>101</v>
      </c>
      <c r="C1100" s="215">
        <v>983</v>
      </c>
      <c r="D1100" s="199">
        <v>8</v>
      </c>
      <c r="E1100" s="199">
        <v>1</v>
      </c>
      <c r="F1100" s="198" t="s">
        <v>100</v>
      </c>
      <c r="G1100" s="197">
        <v>0</v>
      </c>
      <c r="H1100" s="242">
        <v>26814.37</v>
      </c>
      <c r="I1100" s="242">
        <v>10892.33</v>
      </c>
      <c r="J1100" s="246">
        <v>0.40621000000000002</v>
      </c>
      <c r="K1100" s="193"/>
    </row>
    <row r="1101" spans="1:11" ht="21.75" customHeight="1" x14ac:dyDescent="0.2">
      <c r="A1101" s="193"/>
      <c r="B1101" s="216" t="s">
        <v>107</v>
      </c>
      <c r="C1101" s="215">
        <v>983</v>
      </c>
      <c r="D1101" s="199">
        <v>8</v>
      </c>
      <c r="E1101" s="199">
        <v>1</v>
      </c>
      <c r="F1101" s="198" t="s">
        <v>106</v>
      </c>
      <c r="G1101" s="197">
        <v>0</v>
      </c>
      <c r="H1101" s="242">
        <v>23036.44</v>
      </c>
      <c r="I1101" s="242">
        <v>9035.4500000000007</v>
      </c>
      <c r="J1101" s="246">
        <v>0.39222000000000001</v>
      </c>
      <c r="K1101" s="193"/>
    </row>
    <row r="1102" spans="1:11" ht="21.75" customHeight="1" x14ac:dyDescent="0.2">
      <c r="A1102" s="193"/>
      <c r="B1102" s="216" t="s">
        <v>78</v>
      </c>
      <c r="C1102" s="215">
        <v>983</v>
      </c>
      <c r="D1102" s="199">
        <v>8</v>
      </c>
      <c r="E1102" s="199">
        <v>1</v>
      </c>
      <c r="F1102" s="198" t="s">
        <v>106</v>
      </c>
      <c r="G1102" s="197" t="s">
        <v>77</v>
      </c>
      <c r="H1102" s="242">
        <v>23036.44</v>
      </c>
      <c r="I1102" s="242">
        <v>9035.4500000000007</v>
      </c>
      <c r="J1102" s="246">
        <v>0.39222000000000001</v>
      </c>
      <c r="K1102" s="193"/>
    </row>
    <row r="1103" spans="1:11" ht="12" customHeight="1" x14ac:dyDescent="0.2">
      <c r="A1103" s="193"/>
      <c r="B1103" s="216" t="s">
        <v>76</v>
      </c>
      <c r="C1103" s="215">
        <v>983</v>
      </c>
      <c r="D1103" s="199">
        <v>8</v>
      </c>
      <c r="E1103" s="199">
        <v>1</v>
      </c>
      <c r="F1103" s="198" t="s">
        <v>106</v>
      </c>
      <c r="G1103" s="197" t="s">
        <v>75</v>
      </c>
      <c r="H1103" s="242">
        <v>23036.44</v>
      </c>
      <c r="I1103" s="242">
        <v>9035.4500000000007</v>
      </c>
      <c r="J1103" s="246">
        <v>0.39222000000000001</v>
      </c>
      <c r="K1103" s="193"/>
    </row>
    <row r="1104" spans="1:11" ht="42.75" customHeight="1" x14ac:dyDescent="0.2">
      <c r="A1104" s="193"/>
      <c r="B1104" s="216" t="s">
        <v>74</v>
      </c>
      <c r="C1104" s="215">
        <v>983</v>
      </c>
      <c r="D1104" s="199">
        <v>8</v>
      </c>
      <c r="E1104" s="199">
        <v>1</v>
      </c>
      <c r="F1104" s="198" t="s">
        <v>106</v>
      </c>
      <c r="G1104" s="197" t="s">
        <v>72</v>
      </c>
      <c r="H1104" s="242">
        <v>23036.44</v>
      </c>
      <c r="I1104" s="242">
        <v>9035.4500000000007</v>
      </c>
      <c r="J1104" s="246">
        <v>0.39222000000000001</v>
      </c>
      <c r="K1104" s="193"/>
    </row>
    <row r="1105" spans="1:11" ht="21.75" customHeight="1" x14ac:dyDescent="0.2">
      <c r="A1105" s="193"/>
      <c r="B1105" s="216" t="s">
        <v>105</v>
      </c>
      <c r="C1105" s="215">
        <v>983</v>
      </c>
      <c r="D1105" s="199">
        <v>8</v>
      </c>
      <c r="E1105" s="199">
        <v>1</v>
      </c>
      <c r="F1105" s="198" t="s">
        <v>104</v>
      </c>
      <c r="G1105" s="197">
        <v>0</v>
      </c>
      <c r="H1105" s="242">
        <v>3618.51</v>
      </c>
      <c r="I1105" s="242">
        <v>1856.88</v>
      </c>
      <c r="J1105" s="246">
        <v>0.51315999999999995</v>
      </c>
      <c r="K1105" s="193"/>
    </row>
    <row r="1106" spans="1:11" ht="21.75" customHeight="1" x14ac:dyDescent="0.2">
      <c r="A1106" s="193"/>
      <c r="B1106" s="216" t="s">
        <v>78</v>
      </c>
      <c r="C1106" s="215">
        <v>983</v>
      </c>
      <c r="D1106" s="199">
        <v>8</v>
      </c>
      <c r="E1106" s="199">
        <v>1</v>
      </c>
      <c r="F1106" s="198" t="s">
        <v>104</v>
      </c>
      <c r="G1106" s="197" t="s">
        <v>77</v>
      </c>
      <c r="H1106" s="242">
        <v>3618.51</v>
      </c>
      <c r="I1106" s="242">
        <v>1856.88</v>
      </c>
      <c r="J1106" s="246">
        <v>0.51315999999999995</v>
      </c>
      <c r="K1106" s="193"/>
    </row>
    <row r="1107" spans="1:11" ht="12" customHeight="1" x14ac:dyDescent="0.2">
      <c r="A1107" s="193"/>
      <c r="B1107" s="216" t="s">
        <v>76</v>
      </c>
      <c r="C1107" s="215">
        <v>983</v>
      </c>
      <c r="D1107" s="199">
        <v>8</v>
      </c>
      <c r="E1107" s="199">
        <v>1</v>
      </c>
      <c r="F1107" s="198" t="s">
        <v>104</v>
      </c>
      <c r="G1107" s="197" t="s">
        <v>75</v>
      </c>
      <c r="H1107" s="242">
        <v>3618.51</v>
      </c>
      <c r="I1107" s="242">
        <v>1856.88</v>
      </c>
      <c r="J1107" s="246">
        <v>0.51315999999999995</v>
      </c>
      <c r="K1107" s="193"/>
    </row>
    <row r="1108" spans="1:11" ht="42.75" customHeight="1" x14ac:dyDescent="0.2">
      <c r="A1108" s="193"/>
      <c r="B1108" s="216" t="s">
        <v>74</v>
      </c>
      <c r="C1108" s="215">
        <v>983</v>
      </c>
      <c r="D1108" s="199">
        <v>8</v>
      </c>
      <c r="E1108" s="199">
        <v>1</v>
      </c>
      <c r="F1108" s="198" t="s">
        <v>104</v>
      </c>
      <c r="G1108" s="197" t="s">
        <v>72</v>
      </c>
      <c r="H1108" s="242">
        <v>3618.51</v>
      </c>
      <c r="I1108" s="242">
        <v>1856.88</v>
      </c>
      <c r="J1108" s="246">
        <v>0.51315999999999995</v>
      </c>
      <c r="K1108" s="193"/>
    </row>
    <row r="1109" spans="1:11" ht="32.25" customHeight="1" x14ac:dyDescent="0.2">
      <c r="A1109" s="193"/>
      <c r="B1109" s="216" t="s">
        <v>103</v>
      </c>
      <c r="C1109" s="215">
        <v>983</v>
      </c>
      <c r="D1109" s="199">
        <v>8</v>
      </c>
      <c r="E1109" s="199">
        <v>1</v>
      </c>
      <c r="F1109" s="198" t="s">
        <v>102</v>
      </c>
      <c r="G1109" s="197">
        <v>0</v>
      </c>
      <c r="H1109" s="242">
        <v>159.41999999999999</v>
      </c>
      <c r="I1109" s="242">
        <v>0</v>
      </c>
      <c r="J1109" s="246">
        <v>0</v>
      </c>
      <c r="K1109" s="193"/>
    </row>
    <row r="1110" spans="1:11" ht="21.75" customHeight="1" x14ac:dyDescent="0.2">
      <c r="A1110" s="193"/>
      <c r="B1110" s="216" t="s">
        <v>78</v>
      </c>
      <c r="C1110" s="215">
        <v>983</v>
      </c>
      <c r="D1110" s="199">
        <v>8</v>
      </c>
      <c r="E1110" s="199">
        <v>1</v>
      </c>
      <c r="F1110" s="198" t="s">
        <v>102</v>
      </c>
      <c r="G1110" s="197" t="s">
        <v>77</v>
      </c>
      <c r="H1110" s="242">
        <v>159.41999999999999</v>
      </c>
      <c r="I1110" s="242">
        <v>0</v>
      </c>
      <c r="J1110" s="246">
        <v>0</v>
      </c>
      <c r="K1110" s="193"/>
    </row>
    <row r="1111" spans="1:11" ht="12" customHeight="1" x14ac:dyDescent="0.2">
      <c r="A1111" s="193"/>
      <c r="B1111" s="216" t="s">
        <v>76</v>
      </c>
      <c r="C1111" s="215">
        <v>983</v>
      </c>
      <c r="D1111" s="199">
        <v>8</v>
      </c>
      <c r="E1111" s="199">
        <v>1</v>
      </c>
      <c r="F1111" s="198" t="s">
        <v>102</v>
      </c>
      <c r="G1111" s="197" t="s">
        <v>75</v>
      </c>
      <c r="H1111" s="242">
        <v>159.41999999999999</v>
      </c>
      <c r="I1111" s="242">
        <v>0</v>
      </c>
      <c r="J1111" s="246">
        <v>0</v>
      </c>
      <c r="K1111" s="193"/>
    </row>
    <row r="1112" spans="1:11" ht="42.75" customHeight="1" x14ac:dyDescent="0.2">
      <c r="A1112" s="193"/>
      <c r="B1112" s="216" t="s">
        <v>74</v>
      </c>
      <c r="C1112" s="215">
        <v>983</v>
      </c>
      <c r="D1112" s="199">
        <v>8</v>
      </c>
      <c r="E1112" s="199">
        <v>1</v>
      </c>
      <c r="F1112" s="198" t="s">
        <v>102</v>
      </c>
      <c r="G1112" s="197" t="s">
        <v>72</v>
      </c>
      <c r="H1112" s="242">
        <v>159.41999999999999</v>
      </c>
      <c r="I1112" s="242">
        <v>0</v>
      </c>
      <c r="J1112" s="246">
        <v>0</v>
      </c>
      <c r="K1112" s="193"/>
    </row>
    <row r="1113" spans="1:11" ht="21.75" customHeight="1" x14ac:dyDescent="0.2">
      <c r="A1113" s="193"/>
      <c r="B1113" s="216" t="s">
        <v>58</v>
      </c>
      <c r="C1113" s="215">
        <v>983</v>
      </c>
      <c r="D1113" s="199">
        <v>8</v>
      </c>
      <c r="E1113" s="199">
        <v>1</v>
      </c>
      <c r="F1113" s="198" t="s">
        <v>57</v>
      </c>
      <c r="G1113" s="197">
        <v>0</v>
      </c>
      <c r="H1113" s="242">
        <v>50</v>
      </c>
      <c r="I1113" s="242">
        <v>0</v>
      </c>
      <c r="J1113" s="246">
        <v>0</v>
      </c>
      <c r="K1113" s="193"/>
    </row>
    <row r="1114" spans="1:11" ht="32.25" customHeight="1" x14ac:dyDescent="0.2">
      <c r="A1114" s="193"/>
      <c r="B1114" s="216" t="s">
        <v>101</v>
      </c>
      <c r="C1114" s="215">
        <v>983</v>
      </c>
      <c r="D1114" s="199">
        <v>8</v>
      </c>
      <c r="E1114" s="199">
        <v>1</v>
      </c>
      <c r="F1114" s="198" t="s">
        <v>100</v>
      </c>
      <c r="G1114" s="197">
        <v>0</v>
      </c>
      <c r="H1114" s="242">
        <v>50</v>
      </c>
      <c r="I1114" s="242">
        <v>0</v>
      </c>
      <c r="J1114" s="246">
        <v>0</v>
      </c>
      <c r="K1114" s="193"/>
    </row>
    <row r="1115" spans="1:11" ht="21.75" customHeight="1" x14ac:dyDescent="0.2">
      <c r="A1115" s="193"/>
      <c r="B1115" s="216" t="s">
        <v>99</v>
      </c>
      <c r="C1115" s="215">
        <v>983</v>
      </c>
      <c r="D1115" s="199">
        <v>8</v>
      </c>
      <c r="E1115" s="199">
        <v>1</v>
      </c>
      <c r="F1115" s="198" t="s">
        <v>98</v>
      </c>
      <c r="G1115" s="197">
        <v>0</v>
      </c>
      <c r="H1115" s="242">
        <v>50</v>
      </c>
      <c r="I1115" s="242">
        <v>0</v>
      </c>
      <c r="J1115" s="246">
        <v>0</v>
      </c>
      <c r="K1115" s="193"/>
    </row>
    <row r="1116" spans="1:11" ht="21.75" customHeight="1" x14ac:dyDescent="0.2">
      <c r="A1116" s="193"/>
      <c r="B1116" s="216" t="s">
        <v>78</v>
      </c>
      <c r="C1116" s="215">
        <v>983</v>
      </c>
      <c r="D1116" s="199">
        <v>8</v>
      </c>
      <c r="E1116" s="199">
        <v>1</v>
      </c>
      <c r="F1116" s="198" t="s">
        <v>98</v>
      </c>
      <c r="G1116" s="197" t="s">
        <v>77</v>
      </c>
      <c r="H1116" s="242">
        <v>50</v>
      </c>
      <c r="I1116" s="242">
        <v>0</v>
      </c>
      <c r="J1116" s="246">
        <v>0</v>
      </c>
      <c r="K1116" s="193"/>
    </row>
    <row r="1117" spans="1:11" ht="12" customHeight="1" x14ac:dyDescent="0.2">
      <c r="A1117" s="193"/>
      <c r="B1117" s="216" t="s">
        <v>76</v>
      </c>
      <c r="C1117" s="215">
        <v>983</v>
      </c>
      <c r="D1117" s="199">
        <v>8</v>
      </c>
      <c r="E1117" s="199">
        <v>1</v>
      </c>
      <c r="F1117" s="198" t="s">
        <v>98</v>
      </c>
      <c r="G1117" s="197" t="s">
        <v>75</v>
      </c>
      <c r="H1117" s="242">
        <v>50</v>
      </c>
      <c r="I1117" s="242">
        <v>0</v>
      </c>
      <c r="J1117" s="246">
        <v>0</v>
      </c>
      <c r="K1117" s="193"/>
    </row>
    <row r="1118" spans="1:11" ht="12" customHeight="1" x14ac:dyDescent="0.2">
      <c r="A1118" s="193"/>
      <c r="B1118" s="216" t="s">
        <v>88</v>
      </c>
      <c r="C1118" s="215">
        <v>983</v>
      </c>
      <c r="D1118" s="199">
        <v>8</v>
      </c>
      <c r="E1118" s="199">
        <v>1</v>
      </c>
      <c r="F1118" s="198" t="s">
        <v>98</v>
      </c>
      <c r="G1118" s="197" t="s">
        <v>86</v>
      </c>
      <c r="H1118" s="242">
        <v>50</v>
      </c>
      <c r="I1118" s="242">
        <v>0</v>
      </c>
      <c r="J1118" s="246">
        <v>0</v>
      </c>
      <c r="K1118" s="193"/>
    </row>
    <row r="1119" spans="1:11" ht="21.75" customHeight="1" x14ac:dyDescent="0.2">
      <c r="A1119" s="193"/>
      <c r="B1119" s="216" t="s">
        <v>58</v>
      </c>
      <c r="C1119" s="215">
        <v>983</v>
      </c>
      <c r="D1119" s="199">
        <v>8</v>
      </c>
      <c r="E1119" s="199">
        <v>1</v>
      </c>
      <c r="F1119" s="198" t="s">
        <v>57</v>
      </c>
      <c r="G1119" s="197">
        <v>0</v>
      </c>
      <c r="H1119" s="242">
        <v>50.505000000000003</v>
      </c>
      <c r="I1119" s="242">
        <v>50.51</v>
      </c>
      <c r="J1119" s="246">
        <v>1</v>
      </c>
      <c r="K1119" s="193"/>
    </row>
    <row r="1120" spans="1:11" ht="32.25" customHeight="1" x14ac:dyDescent="0.2">
      <c r="A1120" s="193"/>
      <c r="B1120" s="216" t="s">
        <v>101</v>
      </c>
      <c r="C1120" s="215">
        <v>983</v>
      </c>
      <c r="D1120" s="199">
        <v>8</v>
      </c>
      <c r="E1120" s="199">
        <v>1</v>
      </c>
      <c r="F1120" s="198" t="s">
        <v>100</v>
      </c>
      <c r="G1120" s="197">
        <v>0</v>
      </c>
      <c r="H1120" s="242">
        <v>50.505000000000003</v>
      </c>
      <c r="I1120" s="242">
        <v>50.51</v>
      </c>
      <c r="J1120" s="246">
        <v>1</v>
      </c>
      <c r="K1120" s="193"/>
    </row>
    <row r="1121" spans="1:11" ht="12" customHeight="1" x14ac:dyDescent="0.2">
      <c r="A1121" s="193"/>
      <c r="B1121" s="216" t="s">
        <v>89</v>
      </c>
      <c r="C1121" s="215">
        <v>983</v>
      </c>
      <c r="D1121" s="199">
        <v>8</v>
      </c>
      <c r="E1121" s="199">
        <v>1</v>
      </c>
      <c r="F1121" s="198" t="s">
        <v>744</v>
      </c>
      <c r="G1121" s="197">
        <v>0</v>
      </c>
      <c r="H1121" s="242">
        <v>50.505000000000003</v>
      </c>
      <c r="I1121" s="242">
        <v>50.51</v>
      </c>
      <c r="J1121" s="246">
        <v>1</v>
      </c>
      <c r="K1121" s="193"/>
    </row>
    <row r="1122" spans="1:11" ht="21.75" customHeight="1" x14ac:dyDescent="0.2">
      <c r="A1122" s="193"/>
      <c r="B1122" s="216" t="s">
        <v>78</v>
      </c>
      <c r="C1122" s="215">
        <v>983</v>
      </c>
      <c r="D1122" s="199">
        <v>8</v>
      </c>
      <c r="E1122" s="199">
        <v>1</v>
      </c>
      <c r="F1122" s="198" t="s">
        <v>744</v>
      </c>
      <c r="G1122" s="197" t="s">
        <v>77</v>
      </c>
      <c r="H1122" s="242">
        <v>50.505000000000003</v>
      </c>
      <c r="I1122" s="242">
        <v>50.51</v>
      </c>
      <c r="J1122" s="246">
        <v>1</v>
      </c>
      <c r="K1122" s="193"/>
    </row>
    <row r="1123" spans="1:11" ht="12" customHeight="1" x14ac:dyDescent="0.2">
      <c r="A1123" s="193"/>
      <c r="B1123" s="216" t="s">
        <v>76</v>
      </c>
      <c r="C1123" s="215">
        <v>983</v>
      </c>
      <c r="D1123" s="199">
        <v>8</v>
      </c>
      <c r="E1123" s="199">
        <v>1</v>
      </c>
      <c r="F1123" s="198" t="s">
        <v>744</v>
      </c>
      <c r="G1123" s="197" t="s">
        <v>75</v>
      </c>
      <c r="H1123" s="242">
        <v>50.505000000000003</v>
      </c>
      <c r="I1123" s="242">
        <v>50.51</v>
      </c>
      <c r="J1123" s="246">
        <v>1</v>
      </c>
      <c r="K1123" s="193"/>
    </row>
    <row r="1124" spans="1:11" ht="12" customHeight="1" x14ac:dyDescent="0.2">
      <c r="A1124" s="193"/>
      <c r="B1124" s="216" t="s">
        <v>88</v>
      </c>
      <c r="C1124" s="215">
        <v>983</v>
      </c>
      <c r="D1124" s="199">
        <v>8</v>
      </c>
      <c r="E1124" s="199">
        <v>1</v>
      </c>
      <c r="F1124" s="198" t="s">
        <v>744</v>
      </c>
      <c r="G1124" s="197" t="s">
        <v>86</v>
      </c>
      <c r="H1124" s="242">
        <v>50.505000000000003</v>
      </c>
      <c r="I1124" s="242">
        <v>50.51</v>
      </c>
      <c r="J1124" s="246">
        <v>1</v>
      </c>
      <c r="K1124" s="193"/>
    </row>
    <row r="1125" spans="1:11" ht="21.75" customHeight="1" x14ac:dyDescent="0.2">
      <c r="A1125" s="193"/>
      <c r="B1125" s="216" t="s">
        <v>58</v>
      </c>
      <c r="C1125" s="215">
        <v>983</v>
      </c>
      <c r="D1125" s="199">
        <v>8</v>
      </c>
      <c r="E1125" s="199">
        <v>1</v>
      </c>
      <c r="F1125" s="198" t="s">
        <v>57</v>
      </c>
      <c r="G1125" s="197">
        <v>0</v>
      </c>
      <c r="H1125" s="242">
        <v>678.21</v>
      </c>
      <c r="I1125" s="242">
        <v>383.49</v>
      </c>
      <c r="J1125" s="246">
        <v>0.56544000000000005</v>
      </c>
      <c r="K1125" s="193"/>
    </row>
    <row r="1126" spans="1:11" ht="21.75" customHeight="1" x14ac:dyDescent="0.2">
      <c r="A1126" s="193"/>
      <c r="B1126" s="216" t="s">
        <v>91</v>
      </c>
      <c r="C1126" s="215">
        <v>983</v>
      </c>
      <c r="D1126" s="199">
        <v>8</v>
      </c>
      <c r="E1126" s="199">
        <v>1</v>
      </c>
      <c r="F1126" s="198" t="s">
        <v>90</v>
      </c>
      <c r="G1126" s="197">
        <v>0</v>
      </c>
      <c r="H1126" s="242">
        <v>678.21</v>
      </c>
      <c r="I1126" s="242">
        <v>383.49</v>
      </c>
      <c r="J1126" s="246">
        <v>0.56544000000000005</v>
      </c>
      <c r="K1126" s="193"/>
    </row>
    <row r="1127" spans="1:11" ht="21.75" customHeight="1" x14ac:dyDescent="0.2">
      <c r="A1127" s="193"/>
      <c r="B1127" s="216" t="s">
        <v>97</v>
      </c>
      <c r="C1127" s="215">
        <v>983</v>
      </c>
      <c r="D1127" s="199">
        <v>8</v>
      </c>
      <c r="E1127" s="199">
        <v>1</v>
      </c>
      <c r="F1127" s="198" t="s">
        <v>96</v>
      </c>
      <c r="G1127" s="197">
        <v>0</v>
      </c>
      <c r="H1127" s="242">
        <v>466.32</v>
      </c>
      <c r="I1127" s="242">
        <v>171.62</v>
      </c>
      <c r="J1127" s="246">
        <v>0.36802000000000001</v>
      </c>
      <c r="K1127" s="193"/>
    </row>
    <row r="1128" spans="1:11" ht="21.75" customHeight="1" x14ac:dyDescent="0.2">
      <c r="A1128" s="193"/>
      <c r="B1128" s="216" t="s">
        <v>78</v>
      </c>
      <c r="C1128" s="215">
        <v>983</v>
      </c>
      <c r="D1128" s="199">
        <v>8</v>
      </c>
      <c r="E1128" s="199">
        <v>1</v>
      </c>
      <c r="F1128" s="198" t="s">
        <v>96</v>
      </c>
      <c r="G1128" s="197" t="s">
        <v>77</v>
      </c>
      <c r="H1128" s="242">
        <v>466.32</v>
      </c>
      <c r="I1128" s="242">
        <v>171.62</v>
      </c>
      <c r="J1128" s="246">
        <v>0.36802000000000001</v>
      </c>
      <c r="K1128" s="193"/>
    </row>
    <row r="1129" spans="1:11" ht="12" customHeight="1" x14ac:dyDescent="0.2">
      <c r="A1129" s="193"/>
      <c r="B1129" s="216" t="s">
        <v>76</v>
      </c>
      <c r="C1129" s="215">
        <v>983</v>
      </c>
      <c r="D1129" s="199">
        <v>8</v>
      </c>
      <c r="E1129" s="199">
        <v>1</v>
      </c>
      <c r="F1129" s="198" t="s">
        <v>96</v>
      </c>
      <c r="G1129" s="197" t="s">
        <v>75</v>
      </c>
      <c r="H1129" s="242">
        <v>466.32</v>
      </c>
      <c r="I1129" s="242">
        <v>171.62</v>
      </c>
      <c r="J1129" s="246">
        <v>0.36802000000000001</v>
      </c>
      <c r="K1129" s="193"/>
    </row>
    <row r="1130" spans="1:11" ht="42.75" customHeight="1" x14ac:dyDescent="0.2">
      <c r="A1130" s="193"/>
      <c r="B1130" s="216" t="s">
        <v>74</v>
      </c>
      <c r="C1130" s="215">
        <v>983</v>
      </c>
      <c r="D1130" s="199">
        <v>8</v>
      </c>
      <c r="E1130" s="199">
        <v>1</v>
      </c>
      <c r="F1130" s="198" t="s">
        <v>96</v>
      </c>
      <c r="G1130" s="197" t="s">
        <v>72</v>
      </c>
      <c r="H1130" s="242">
        <v>466.32</v>
      </c>
      <c r="I1130" s="242">
        <v>171.62</v>
      </c>
      <c r="J1130" s="246">
        <v>0.36802000000000001</v>
      </c>
      <c r="K1130" s="193"/>
    </row>
    <row r="1131" spans="1:11" ht="21.75" customHeight="1" x14ac:dyDescent="0.2">
      <c r="A1131" s="193"/>
      <c r="B1131" s="216" t="s">
        <v>60</v>
      </c>
      <c r="C1131" s="215">
        <v>983</v>
      </c>
      <c r="D1131" s="199">
        <v>8</v>
      </c>
      <c r="E1131" s="199">
        <v>1</v>
      </c>
      <c r="F1131" s="198" t="s">
        <v>95</v>
      </c>
      <c r="G1131" s="197">
        <v>0</v>
      </c>
      <c r="H1131" s="242">
        <v>211.89</v>
      </c>
      <c r="I1131" s="242">
        <v>211.87</v>
      </c>
      <c r="J1131" s="246">
        <v>0.99990999999999997</v>
      </c>
      <c r="K1131" s="193"/>
    </row>
    <row r="1132" spans="1:11" ht="21.75" customHeight="1" x14ac:dyDescent="0.2">
      <c r="A1132" s="193"/>
      <c r="B1132" s="216" t="s">
        <v>78</v>
      </c>
      <c r="C1132" s="215">
        <v>983</v>
      </c>
      <c r="D1132" s="199">
        <v>8</v>
      </c>
      <c r="E1132" s="199">
        <v>1</v>
      </c>
      <c r="F1132" s="198" t="s">
        <v>95</v>
      </c>
      <c r="G1132" s="197" t="s">
        <v>77</v>
      </c>
      <c r="H1132" s="242">
        <v>211.89</v>
      </c>
      <c r="I1132" s="242">
        <v>211.87</v>
      </c>
      <c r="J1132" s="246">
        <v>0.99990999999999997</v>
      </c>
      <c r="K1132" s="193"/>
    </row>
    <row r="1133" spans="1:11" ht="12" customHeight="1" x14ac:dyDescent="0.2">
      <c r="A1133" s="193"/>
      <c r="B1133" s="216" t="s">
        <v>76</v>
      </c>
      <c r="C1133" s="215">
        <v>983</v>
      </c>
      <c r="D1133" s="199">
        <v>8</v>
      </c>
      <c r="E1133" s="199">
        <v>1</v>
      </c>
      <c r="F1133" s="198" t="s">
        <v>95</v>
      </c>
      <c r="G1133" s="197" t="s">
        <v>75</v>
      </c>
      <c r="H1133" s="242">
        <v>211.89</v>
      </c>
      <c r="I1133" s="242">
        <v>211.87</v>
      </c>
      <c r="J1133" s="246">
        <v>0.99990999999999997</v>
      </c>
      <c r="K1133" s="193"/>
    </row>
    <row r="1134" spans="1:11" ht="42.75" customHeight="1" x14ac:dyDescent="0.2">
      <c r="A1134" s="193"/>
      <c r="B1134" s="216" t="s">
        <v>74</v>
      </c>
      <c r="C1134" s="215">
        <v>983</v>
      </c>
      <c r="D1134" s="199">
        <v>8</v>
      </c>
      <c r="E1134" s="199">
        <v>1</v>
      </c>
      <c r="F1134" s="198" t="s">
        <v>95</v>
      </c>
      <c r="G1134" s="197" t="s">
        <v>72</v>
      </c>
      <c r="H1134" s="242">
        <v>211.89</v>
      </c>
      <c r="I1134" s="242">
        <v>211.87</v>
      </c>
      <c r="J1134" s="246">
        <v>0.99990999999999997</v>
      </c>
      <c r="K1134" s="193"/>
    </row>
    <row r="1135" spans="1:11" ht="21.75" customHeight="1" x14ac:dyDescent="0.2">
      <c r="A1135" s="193"/>
      <c r="B1135" s="216" t="s">
        <v>58</v>
      </c>
      <c r="C1135" s="215">
        <v>983</v>
      </c>
      <c r="D1135" s="199">
        <v>8</v>
      </c>
      <c r="E1135" s="199">
        <v>1</v>
      </c>
      <c r="F1135" s="198" t="s">
        <v>57</v>
      </c>
      <c r="G1135" s="197">
        <v>0</v>
      </c>
      <c r="H1135" s="242">
        <v>13116.86</v>
      </c>
      <c r="I1135" s="242">
        <v>6603.78</v>
      </c>
      <c r="J1135" s="246">
        <v>0.50346000000000002</v>
      </c>
      <c r="K1135" s="193"/>
    </row>
    <row r="1136" spans="1:11" ht="21.75" customHeight="1" x14ac:dyDescent="0.2">
      <c r="A1136" s="193"/>
      <c r="B1136" s="216" t="s">
        <v>91</v>
      </c>
      <c r="C1136" s="215">
        <v>983</v>
      </c>
      <c r="D1136" s="199">
        <v>8</v>
      </c>
      <c r="E1136" s="199">
        <v>1</v>
      </c>
      <c r="F1136" s="198" t="s">
        <v>90</v>
      </c>
      <c r="G1136" s="197">
        <v>0</v>
      </c>
      <c r="H1136" s="242">
        <v>13116.86</v>
      </c>
      <c r="I1136" s="242">
        <v>6603.78</v>
      </c>
      <c r="J1136" s="246">
        <v>0.50346000000000002</v>
      </c>
      <c r="K1136" s="193"/>
    </row>
    <row r="1137" spans="1:11" ht="21.75" customHeight="1" x14ac:dyDescent="0.2">
      <c r="A1137" s="193"/>
      <c r="B1137" s="216" t="s">
        <v>54</v>
      </c>
      <c r="C1137" s="215">
        <v>983</v>
      </c>
      <c r="D1137" s="199">
        <v>8</v>
      </c>
      <c r="E1137" s="199">
        <v>1</v>
      </c>
      <c r="F1137" s="198" t="s">
        <v>94</v>
      </c>
      <c r="G1137" s="197">
        <v>0</v>
      </c>
      <c r="H1137" s="242">
        <v>12771.31</v>
      </c>
      <c r="I1137" s="242">
        <v>6349.6</v>
      </c>
      <c r="J1137" s="246">
        <v>0.49718000000000001</v>
      </c>
      <c r="K1137" s="193"/>
    </row>
    <row r="1138" spans="1:11" ht="21.75" customHeight="1" x14ac:dyDescent="0.2">
      <c r="A1138" s="193"/>
      <c r="B1138" s="216" t="s">
        <v>78</v>
      </c>
      <c r="C1138" s="215">
        <v>983</v>
      </c>
      <c r="D1138" s="199">
        <v>8</v>
      </c>
      <c r="E1138" s="199">
        <v>1</v>
      </c>
      <c r="F1138" s="198" t="s">
        <v>94</v>
      </c>
      <c r="G1138" s="197" t="s">
        <v>77</v>
      </c>
      <c r="H1138" s="242">
        <v>12771.31</v>
      </c>
      <c r="I1138" s="242">
        <v>6349.6</v>
      </c>
      <c r="J1138" s="246">
        <v>0.49718000000000001</v>
      </c>
      <c r="K1138" s="193"/>
    </row>
    <row r="1139" spans="1:11" ht="12" customHeight="1" x14ac:dyDescent="0.2">
      <c r="A1139" s="193"/>
      <c r="B1139" s="216" t="s">
        <v>76</v>
      </c>
      <c r="C1139" s="215">
        <v>983</v>
      </c>
      <c r="D1139" s="199">
        <v>8</v>
      </c>
      <c r="E1139" s="199">
        <v>1</v>
      </c>
      <c r="F1139" s="198" t="s">
        <v>94</v>
      </c>
      <c r="G1139" s="197" t="s">
        <v>75</v>
      </c>
      <c r="H1139" s="242">
        <v>12771.31</v>
      </c>
      <c r="I1139" s="242">
        <v>6349.6</v>
      </c>
      <c r="J1139" s="246">
        <v>0.49718000000000001</v>
      </c>
      <c r="K1139" s="193"/>
    </row>
    <row r="1140" spans="1:11" ht="42.75" customHeight="1" x14ac:dyDescent="0.2">
      <c r="A1140" s="193"/>
      <c r="B1140" s="216" t="s">
        <v>74</v>
      </c>
      <c r="C1140" s="215">
        <v>983</v>
      </c>
      <c r="D1140" s="199">
        <v>8</v>
      </c>
      <c r="E1140" s="199">
        <v>1</v>
      </c>
      <c r="F1140" s="198" t="s">
        <v>94</v>
      </c>
      <c r="G1140" s="197" t="s">
        <v>72</v>
      </c>
      <c r="H1140" s="242">
        <v>12771.31</v>
      </c>
      <c r="I1140" s="242">
        <v>6349.6</v>
      </c>
      <c r="J1140" s="246">
        <v>0.49718000000000001</v>
      </c>
      <c r="K1140" s="193"/>
    </row>
    <row r="1141" spans="1:11" ht="21.75" customHeight="1" x14ac:dyDescent="0.2">
      <c r="A1141" s="193"/>
      <c r="B1141" s="216" t="s">
        <v>93</v>
      </c>
      <c r="C1141" s="215">
        <v>983</v>
      </c>
      <c r="D1141" s="199">
        <v>8</v>
      </c>
      <c r="E1141" s="199">
        <v>1</v>
      </c>
      <c r="F1141" s="198" t="s">
        <v>92</v>
      </c>
      <c r="G1141" s="197">
        <v>0</v>
      </c>
      <c r="H1141" s="242">
        <v>345.55</v>
      </c>
      <c r="I1141" s="242">
        <v>254.18</v>
      </c>
      <c r="J1141" s="246">
        <v>0.73560000000000003</v>
      </c>
      <c r="K1141" s="193"/>
    </row>
    <row r="1142" spans="1:11" ht="21.75" customHeight="1" x14ac:dyDescent="0.2">
      <c r="A1142" s="193"/>
      <c r="B1142" s="216" t="s">
        <v>78</v>
      </c>
      <c r="C1142" s="215">
        <v>983</v>
      </c>
      <c r="D1142" s="199">
        <v>8</v>
      </c>
      <c r="E1142" s="199">
        <v>1</v>
      </c>
      <c r="F1142" s="198" t="s">
        <v>92</v>
      </c>
      <c r="G1142" s="197" t="s">
        <v>77</v>
      </c>
      <c r="H1142" s="242">
        <v>345.55</v>
      </c>
      <c r="I1142" s="242">
        <v>254.18</v>
      </c>
      <c r="J1142" s="246">
        <v>0.73560000000000003</v>
      </c>
      <c r="K1142" s="193"/>
    </row>
    <row r="1143" spans="1:11" ht="12" customHeight="1" x14ac:dyDescent="0.2">
      <c r="A1143" s="193"/>
      <c r="B1143" s="216" t="s">
        <v>76</v>
      </c>
      <c r="C1143" s="215">
        <v>983</v>
      </c>
      <c r="D1143" s="199">
        <v>8</v>
      </c>
      <c r="E1143" s="199">
        <v>1</v>
      </c>
      <c r="F1143" s="198" t="s">
        <v>92</v>
      </c>
      <c r="G1143" s="197" t="s">
        <v>75</v>
      </c>
      <c r="H1143" s="242">
        <v>345.55</v>
      </c>
      <c r="I1143" s="242">
        <v>254.18</v>
      </c>
      <c r="J1143" s="246">
        <v>0.73560000000000003</v>
      </c>
      <c r="K1143" s="193"/>
    </row>
    <row r="1144" spans="1:11" ht="42.75" customHeight="1" x14ac:dyDescent="0.2">
      <c r="A1144" s="193"/>
      <c r="B1144" s="216" t="s">
        <v>74</v>
      </c>
      <c r="C1144" s="215">
        <v>983</v>
      </c>
      <c r="D1144" s="199">
        <v>8</v>
      </c>
      <c r="E1144" s="199">
        <v>1</v>
      </c>
      <c r="F1144" s="198" t="s">
        <v>92</v>
      </c>
      <c r="G1144" s="197" t="s">
        <v>72</v>
      </c>
      <c r="H1144" s="242">
        <v>345.55</v>
      </c>
      <c r="I1144" s="242">
        <v>254.18</v>
      </c>
      <c r="J1144" s="246">
        <v>0.73560000000000003</v>
      </c>
      <c r="K1144" s="193"/>
    </row>
    <row r="1145" spans="1:11" ht="21.75" customHeight="1" x14ac:dyDescent="0.2">
      <c r="A1145" s="193"/>
      <c r="B1145" s="216" t="s">
        <v>58</v>
      </c>
      <c r="C1145" s="215">
        <v>983</v>
      </c>
      <c r="D1145" s="199">
        <v>8</v>
      </c>
      <c r="E1145" s="199">
        <v>1</v>
      </c>
      <c r="F1145" s="198" t="s">
        <v>57</v>
      </c>
      <c r="G1145" s="197">
        <v>0</v>
      </c>
      <c r="H1145" s="242">
        <v>50</v>
      </c>
      <c r="I1145" s="242">
        <v>0</v>
      </c>
      <c r="J1145" s="246">
        <v>0</v>
      </c>
      <c r="K1145" s="193"/>
    </row>
    <row r="1146" spans="1:11" ht="21.75" customHeight="1" x14ac:dyDescent="0.2">
      <c r="A1146" s="193"/>
      <c r="B1146" s="216" t="s">
        <v>91</v>
      </c>
      <c r="C1146" s="215">
        <v>983</v>
      </c>
      <c r="D1146" s="199">
        <v>8</v>
      </c>
      <c r="E1146" s="199">
        <v>1</v>
      </c>
      <c r="F1146" s="198" t="s">
        <v>90</v>
      </c>
      <c r="G1146" s="197">
        <v>0</v>
      </c>
      <c r="H1146" s="242">
        <v>50</v>
      </c>
      <c r="I1146" s="242">
        <v>0</v>
      </c>
      <c r="J1146" s="246">
        <v>0</v>
      </c>
      <c r="K1146" s="193"/>
    </row>
    <row r="1147" spans="1:11" ht="12" customHeight="1" x14ac:dyDescent="0.2">
      <c r="A1147" s="193"/>
      <c r="B1147" s="216" t="s">
        <v>89</v>
      </c>
      <c r="C1147" s="215">
        <v>983</v>
      </c>
      <c r="D1147" s="199">
        <v>8</v>
      </c>
      <c r="E1147" s="199">
        <v>1</v>
      </c>
      <c r="F1147" s="198" t="s">
        <v>87</v>
      </c>
      <c r="G1147" s="197">
        <v>0</v>
      </c>
      <c r="H1147" s="242">
        <v>50</v>
      </c>
      <c r="I1147" s="242">
        <v>0</v>
      </c>
      <c r="J1147" s="246">
        <v>0</v>
      </c>
      <c r="K1147" s="193"/>
    </row>
    <row r="1148" spans="1:11" ht="21.75" customHeight="1" x14ac:dyDescent="0.2">
      <c r="A1148" s="193"/>
      <c r="B1148" s="216" t="s">
        <v>78</v>
      </c>
      <c r="C1148" s="215">
        <v>983</v>
      </c>
      <c r="D1148" s="199">
        <v>8</v>
      </c>
      <c r="E1148" s="199">
        <v>1</v>
      </c>
      <c r="F1148" s="198" t="s">
        <v>87</v>
      </c>
      <c r="G1148" s="197" t="s">
        <v>77</v>
      </c>
      <c r="H1148" s="242">
        <v>50</v>
      </c>
      <c r="I1148" s="242">
        <v>0</v>
      </c>
      <c r="J1148" s="246">
        <v>0</v>
      </c>
      <c r="K1148" s="193"/>
    </row>
    <row r="1149" spans="1:11" ht="12" customHeight="1" x14ac:dyDescent="0.2">
      <c r="A1149" s="193"/>
      <c r="B1149" s="216" t="s">
        <v>76</v>
      </c>
      <c r="C1149" s="215">
        <v>983</v>
      </c>
      <c r="D1149" s="199">
        <v>8</v>
      </c>
      <c r="E1149" s="199">
        <v>1</v>
      </c>
      <c r="F1149" s="198" t="s">
        <v>87</v>
      </c>
      <c r="G1149" s="197" t="s">
        <v>75</v>
      </c>
      <c r="H1149" s="242">
        <v>50</v>
      </c>
      <c r="I1149" s="242">
        <v>0</v>
      </c>
      <c r="J1149" s="246">
        <v>0</v>
      </c>
      <c r="K1149" s="193"/>
    </row>
    <row r="1150" spans="1:11" ht="12" customHeight="1" x14ac:dyDescent="0.2">
      <c r="A1150" s="193"/>
      <c r="B1150" s="216" t="s">
        <v>88</v>
      </c>
      <c r="C1150" s="215">
        <v>983</v>
      </c>
      <c r="D1150" s="199">
        <v>8</v>
      </c>
      <c r="E1150" s="199">
        <v>1</v>
      </c>
      <c r="F1150" s="198" t="s">
        <v>87</v>
      </c>
      <c r="G1150" s="197" t="s">
        <v>86</v>
      </c>
      <c r="H1150" s="242">
        <v>50</v>
      </c>
      <c r="I1150" s="242">
        <v>0</v>
      </c>
      <c r="J1150" s="246">
        <v>0</v>
      </c>
      <c r="K1150" s="193"/>
    </row>
    <row r="1151" spans="1:11" ht="21.75" customHeight="1" x14ac:dyDescent="0.2">
      <c r="A1151" s="193"/>
      <c r="B1151" s="216" t="s">
        <v>45</v>
      </c>
      <c r="C1151" s="215">
        <v>983</v>
      </c>
      <c r="D1151" s="199">
        <v>8</v>
      </c>
      <c r="E1151" s="199">
        <v>1</v>
      </c>
      <c r="F1151" s="198" t="s">
        <v>44</v>
      </c>
      <c r="G1151" s="197">
        <v>0</v>
      </c>
      <c r="H1151" s="242">
        <v>170</v>
      </c>
      <c r="I1151" s="242">
        <v>0</v>
      </c>
      <c r="J1151" s="246">
        <v>0</v>
      </c>
      <c r="K1151" s="193"/>
    </row>
    <row r="1152" spans="1:11" ht="21.75" customHeight="1" x14ac:dyDescent="0.2">
      <c r="A1152" s="193"/>
      <c r="B1152" s="216" t="s">
        <v>43</v>
      </c>
      <c r="C1152" s="215">
        <v>983</v>
      </c>
      <c r="D1152" s="199">
        <v>8</v>
      </c>
      <c r="E1152" s="199">
        <v>1</v>
      </c>
      <c r="F1152" s="198" t="s">
        <v>42</v>
      </c>
      <c r="G1152" s="197">
        <v>0</v>
      </c>
      <c r="H1152" s="242">
        <v>170</v>
      </c>
      <c r="I1152" s="242">
        <v>0</v>
      </c>
      <c r="J1152" s="246">
        <v>0</v>
      </c>
      <c r="K1152" s="193"/>
    </row>
    <row r="1153" spans="1:11" ht="21.75" customHeight="1" x14ac:dyDescent="0.2">
      <c r="A1153" s="193"/>
      <c r="B1153" s="216" t="s">
        <v>78</v>
      </c>
      <c r="C1153" s="215">
        <v>983</v>
      </c>
      <c r="D1153" s="199">
        <v>8</v>
      </c>
      <c r="E1153" s="199">
        <v>1</v>
      </c>
      <c r="F1153" s="198" t="s">
        <v>42</v>
      </c>
      <c r="G1153" s="197" t="s">
        <v>77</v>
      </c>
      <c r="H1153" s="242">
        <v>170</v>
      </c>
      <c r="I1153" s="242">
        <v>0</v>
      </c>
      <c r="J1153" s="246">
        <v>0</v>
      </c>
      <c r="K1153" s="193"/>
    </row>
    <row r="1154" spans="1:11" ht="12" customHeight="1" x14ac:dyDescent="0.2">
      <c r="A1154" s="193"/>
      <c r="B1154" s="216" t="s">
        <v>76</v>
      </c>
      <c r="C1154" s="215">
        <v>983</v>
      </c>
      <c r="D1154" s="199">
        <v>8</v>
      </c>
      <c r="E1154" s="199">
        <v>1</v>
      </c>
      <c r="F1154" s="198" t="s">
        <v>42</v>
      </c>
      <c r="G1154" s="197" t="s">
        <v>75</v>
      </c>
      <c r="H1154" s="242">
        <v>170</v>
      </c>
      <c r="I1154" s="242">
        <v>0</v>
      </c>
      <c r="J1154" s="246">
        <v>0</v>
      </c>
      <c r="K1154" s="193"/>
    </row>
    <row r="1155" spans="1:11" ht="42.75" customHeight="1" x14ac:dyDescent="0.2">
      <c r="A1155" s="193"/>
      <c r="B1155" s="216" t="s">
        <v>74</v>
      </c>
      <c r="C1155" s="215">
        <v>983</v>
      </c>
      <c r="D1155" s="199">
        <v>8</v>
      </c>
      <c r="E1155" s="199">
        <v>1</v>
      </c>
      <c r="F1155" s="198" t="s">
        <v>42</v>
      </c>
      <c r="G1155" s="197" t="s">
        <v>72</v>
      </c>
      <c r="H1155" s="242">
        <v>170</v>
      </c>
      <c r="I1155" s="242">
        <v>0</v>
      </c>
      <c r="J1155" s="246">
        <v>0</v>
      </c>
      <c r="K1155" s="193"/>
    </row>
    <row r="1156" spans="1:11" ht="32.25" customHeight="1" x14ac:dyDescent="0.2">
      <c r="A1156" s="193"/>
      <c r="B1156" s="216" t="s">
        <v>85</v>
      </c>
      <c r="C1156" s="215">
        <v>983</v>
      </c>
      <c r="D1156" s="199">
        <v>8</v>
      </c>
      <c r="E1156" s="199">
        <v>1</v>
      </c>
      <c r="F1156" s="198" t="s">
        <v>84</v>
      </c>
      <c r="G1156" s="197">
        <v>0</v>
      </c>
      <c r="H1156" s="242">
        <v>300</v>
      </c>
      <c r="I1156" s="242">
        <v>0</v>
      </c>
      <c r="J1156" s="246">
        <v>0</v>
      </c>
      <c r="K1156" s="193"/>
    </row>
    <row r="1157" spans="1:11" ht="32.25" customHeight="1" x14ac:dyDescent="0.2">
      <c r="A1157" s="193"/>
      <c r="B1157" s="216" t="s">
        <v>83</v>
      </c>
      <c r="C1157" s="215">
        <v>983</v>
      </c>
      <c r="D1157" s="199">
        <v>8</v>
      </c>
      <c r="E1157" s="199">
        <v>1</v>
      </c>
      <c r="F1157" s="198" t="s">
        <v>82</v>
      </c>
      <c r="G1157" s="197">
        <v>0</v>
      </c>
      <c r="H1157" s="242">
        <v>300</v>
      </c>
      <c r="I1157" s="242">
        <v>0</v>
      </c>
      <c r="J1157" s="246">
        <v>0</v>
      </c>
      <c r="K1157" s="193"/>
    </row>
    <row r="1158" spans="1:11" ht="21.75" customHeight="1" x14ac:dyDescent="0.2">
      <c r="A1158" s="193"/>
      <c r="B1158" s="216" t="s">
        <v>78</v>
      </c>
      <c r="C1158" s="215">
        <v>983</v>
      </c>
      <c r="D1158" s="199">
        <v>8</v>
      </c>
      <c r="E1158" s="199">
        <v>1</v>
      </c>
      <c r="F1158" s="198" t="s">
        <v>82</v>
      </c>
      <c r="G1158" s="197" t="s">
        <v>77</v>
      </c>
      <c r="H1158" s="242">
        <v>300</v>
      </c>
      <c r="I1158" s="242">
        <v>0</v>
      </c>
      <c r="J1158" s="246">
        <v>0</v>
      </c>
      <c r="K1158" s="193"/>
    </row>
    <row r="1159" spans="1:11" ht="12" customHeight="1" x14ac:dyDescent="0.2">
      <c r="A1159" s="193"/>
      <c r="B1159" s="216" t="s">
        <v>76</v>
      </c>
      <c r="C1159" s="215">
        <v>983</v>
      </c>
      <c r="D1159" s="199">
        <v>8</v>
      </c>
      <c r="E1159" s="199">
        <v>1</v>
      </c>
      <c r="F1159" s="198" t="s">
        <v>82</v>
      </c>
      <c r="G1159" s="197" t="s">
        <v>75</v>
      </c>
      <c r="H1159" s="242">
        <v>300</v>
      </c>
      <c r="I1159" s="242">
        <v>0</v>
      </c>
      <c r="J1159" s="246">
        <v>0</v>
      </c>
      <c r="K1159" s="193"/>
    </row>
    <row r="1160" spans="1:11" ht="42.75" customHeight="1" x14ac:dyDescent="0.2">
      <c r="A1160" s="193"/>
      <c r="B1160" s="216" t="s">
        <v>74</v>
      </c>
      <c r="C1160" s="215">
        <v>983</v>
      </c>
      <c r="D1160" s="199">
        <v>8</v>
      </c>
      <c r="E1160" s="199">
        <v>1</v>
      </c>
      <c r="F1160" s="198" t="s">
        <v>82</v>
      </c>
      <c r="G1160" s="197" t="s">
        <v>72</v>
      </c>
      <c r="H1160" s="242">
        <v>300</v>
      </c>
      <c r="I1160" s="242">
        <v>0</v>
      </c>
      <c r="J1160" s="246">
        <v>0</v>
      </c>
      <c r="K1160" s="193"/>
    </row>
    <row r="1161" spans="1:11" ht="21.75" customHeight="1" x14ac:dyDescent="0.2">
      <c r="A1161" s="193"/>
      <c r="B1161" s="216" t="s">
        <v>81</v>
      </c>
      <c r="C1161" s="215">
        <v>983</v>
      </c>
      <c r="D1161" s="199">
        <v>8</v>
      </c>
      <c r="E1161" s="199">
        <v>1</v>
      </c>
      <c r="F1161" s="198" t="s">
        <v>80</v>
      </c>
      <c r="G1161" s="197">
        <v>0</v>
      </c>
      <c r="H1161" s="242">
        <v>500</v>
      </c>
      <c r="I1161" s="242">
        <v>0</v>
      </c>
      <c r="J1161" s="246">
        <v>0</v>
      </c>
      <c r="K1161" s="193"/>
    </row>
    <row r="1162" spans="1:11" ht="21.75" customHeight="1" x14ac:dyDescent="0.2">
      <c r="A1162" s="193"/>
      <c r="B1162" s="216" t="s">
        <v>79</v>
      </c>
      <c r="C1162" s="215">
        <v>983</v>
      </c>
      <c r="D1162" s="199">
        <v>8</v>
      </c>
      <c r="E1162" s="199">
        <v>1</v>
      </c>
      <c r="F1162" s="198" t="s">
        <v>73</v>
      </c>
      <c r="G1162" s="197">
        <v>0</v>
      </c>
      <c r="H1162" s="242">
        <v>500</v>
      </c>
      <c r="I1162" s="242">
        <v>0</v>
      </c>
      <c r="J1162" s="246">
        <v>0</v>
      </c>
      <c r="K1162" s="193"/>
    </row>
    <row r="1163" spans="1:11" ht="21.75" customHeight="1" x14ac:dyDescent="0.2">
      <c r="A1163" s="193"/>
      <c r="B1163" s="216" t="s">
        <v>78</v>
      </c>
      <c r="C1163" s="215">
        <v>983</v>
      </c>
      <c r="D1163" s="199">
        <v>8</v>
      </c>
      <c r="E1163" s="199">
        <v>1</v>
      </c>
      <c r="F1163" s="198" t="s">
        <v>73</v>
      </c>
      <c r="G1163" s="197" t="s">
        <v>77</v>
      </c>
      <c r="H1163" s="242">
        <v>500</v>
      </c>
      <c r="I1163" s="242">
        <v>0</v>
      </c>
      <c r="J1163" s="246">
        <v>0</v>
      </c>
      <c r="K1163" s="193"/>
    </row>
    <row r="1164" spans="1:11" ht="12" customHeight="1" x14ac:dyDescent="0.2">
      <c r="A1164" s="193"/>
      <c r="B1164" s="216" t="s">
        <v>76</v>
      </c>
      <c r="C1164" s="215">
        <v>983</v>
      </c>
      <c r="D1164" s="199">
        <v>8</v>
      </c>
      <c r="E1164" s="199">
        <v>1</v>
      </c>
      <c r="F1164" s="198" t="s">
        <v>73</v>
      </c>
      <c r="G1164" s="197" t="s">
        <v>75</v>
      </c>
      <c r="H1164" s="242">
        <v>500</v>
      </c>
      <c r="I1164" s="242">
        <v>0</v>
      </c>
      <c r="J1164" s="246">
        <v>0</v>
      </c>
      <c r="K1164" s="193"/>
    </row>
    <row r="1165" spans="1:11" ht="42.75" customHeight="1" x14ac:dyDescent="0.2">
      <c r="A1165" s="193"/>
      <c r="B1165" s="216" t="s">
        <v>74</v>
      </c>
      <c r="C1165" s="215">
        <v>983</v>
      </c>
      <c r="D1165" s="199">
        <v>8</v>
      </c>
      <c r="E1165" s="199">
        <v>1</v>
      </c>
      <c r="F1165" s="198" t="s">
        <v>73</v>
      </c>
      <c r="G1165" s="197" t="s">
        <v>72</v>
      </c>
      <c r="H1165" s="242">
        <v>500</v>
      </c>
      <c r="I1165" s="242">
        <v>0</v>
      </c>
      <c r="J1165" s="246">
        <v>0</v>
      </c>
      <c r="K1165" s="193"/>
    </row>
    <row r="1166" spans="1:11" ht="12" customHeight="1" x14ac:dyDescent="0.2">
      <c r="A1166" s="193"/>
      <c r="B1166" s="216" t="s">
        <v>71</v>
      </c>
      <c r="C1166" s="215">
        <v>983</v>
      </c>
      <c r="D1166" s="199">
        <v>8</v>
      </c>
      <c r="E1166" s="199">
        <v>4</v>
      </c>
      <c r="F1166" s="198">
        <v>0</v>
      </c>
      <c r="G1166" s="197">
        <v>0</v>
      </c>
      <c r="H1166" s="242">
        <v>26244.742999999999</v>
      </c>
      <c r="I1166" s="242">
        <v>12738.33</v>
      </c>
      <c r="J1166" s="246">
        <v>0.48537000000000002</v>
      </c>
      <c r="K1166" s="193"/>
    </row>
    <row r="1167" spans="1:11" ht="21.75" customHeight="1" x14ac:dyDescent="0.2">
      <c r="A1167" s="193"/>
      <c r="B1167" s="216" t="s">
        <v>58</v>
      </c>
      <c r="C1167" s="215">
        <v>983</v>
      </c>
      <c r="D1167" s="199">
        <v>8</v>
      </c>
      <c r="E1167" s="199">
        <v>4</v>
      </c>
      <c r="F1167" s="198" t="s">
        <v>57</v>
      </c>
      <c r="G1167" s="197">
        <v>0</v>
      </c>
      <c r="H1167" s="242">
        <v>1111.44</v>
      </c>
      <c r="I1167" s="242">
        <v>616.39</v>
      </c>
      <c r="J1167" s="246">
        <v>0.55459000000000003</v>
      </c>
      <c r="K1167" s="193"/>
    </row>
    <row r="1168" spans="1:11" ht="21.75" customHeight="1" x14ac:dyDescent="0.2">
      <c r="A1168" s="193"/>
      <c r="B1168" s="216" t="s">
        <v>56</v>
      </c>
      <c r="C1168" s="215">
        <v>983</v>
      </c>
      <c r="D1168" s="199">
        <v>8</v>
      </c>
      <c r="E1168" s="199">
        <v>4</v>
      </c>
      <c r="F1168" s="198" t="s">
        <v>55</v>
      </c>
      <c r="G1168" s="197">
        <v>0</v>
      </c>
      <c r="H1168" s="242">
        <v>1111.44</v>
      </c>
      <c r="I1168" s="242">
        <v>616.39</v>
      </c>
      <c r="J1168" s="246">
        <v>0.55459000000000003</v>
      </c>
      <c r="K1168" s="193"/>
    </row>
    <row r="1169" spans="1:11" ht="21.75" customHeight="1" x14ac:dyDescent="0.2">
      <c r="A1169" s="193"/>
      <c r="B1169" s="216" t="s">
        <v>70</v>
      </c>
      <c r="C1169" s="215">
        <v>983</v>
      </c>
      <c r="D1169" s="199">
        <v>8</v>
      </c>
      <c r="E1169" s="199">
        <v>4</v>
      </c>
      <c r="F1169" s="198" t="s">
        <v>62</v>
      </c>
      <c r="G1169" s="197">
        <v>0</v>
      </c>
      <c r="H1169" s="242">
        <v>546.79999999999995</v>
      </c>
      <c r="I1169" s="242">
        <v>51.76</v>
      </c>
      <c r="J1169" s="246">
        <v>9.4670000000000004E-2</v>
      </c>
      <c r="K1169" s="193"/>
    </row>
    <row r="1170" spans="1:11" ht="21.75" customHeight="1" x14ac:dyDescent="0.2">
      <c r="A1170" s="193"/>
      <c r="B1170" s="216" t="s">
        <v>27</v>
      </c>
      <c r="C1170" s="215">
        <v>983</v>
      </c>
      <c r="D1170" s="199">
        <v>8</v>
      </c>
      <c r="E1170" s="199">
        <v>4</v>
      </c>
      <c r="F1170" s="198" t="s">
        <v>62</v>
      </c>
      <c r="G1170" s="197" t="s">
        <v>26</v>
      </c>
      <c r="H1170" s="242">
        <v>206.8</v>
      </c>
      <c r="I1170" s="242">
        <v>51.76</v>
      </c>
      <c r="J1170" s="246">
        <v>0.25030999999999998</v>
      </c>
      <c r="K1170" s="193"/>
    </row>
    <row r="1171" spans="1:11" ht="21.75" customHeight="1" x14ac:dyDescent="0.2">
      <c r="A1171" s="193"/>
      <c r="B1171" s="216" t="s">
        <v>25</v>
      </c>
      <c r="C1171" s="215">
        <v>983</v>
      </c>
      <c r="D1171" s="199">
        <v>8</v>
      </c>
      <c r="E1171" s="199">
        <v>4</v>
      </c>
      <c r="F1171" s="198" t="s">
        <v>62</v>
      </c>
      <c r="G1171" s="197" t="s">
        <v>24</v>
      </c>
      <c r="H1171" s="242">
        <v>206.8</v>
      </c>
      <c r="I1171" s="242">
        <v>51.76</v>
      </c>
      <c r="J1171" s="246">
        <v>0.25030999999999998</v>
      </c>
      <c r="K1171" s="193"/>
    </row>
    <row r="1172" spans="1:11" ht="21.75" customHeight="1" x14ac:dyDescent="0.2">
      <c r="A1172" s="193"/>
      <c r="B1172" s="216" t="s">
        <v>41</v>
      </c>
      <c r="C1172" s="215">
        <v>983</v>
      </c>
      <c r="D1172" s="199">
        <v>8</v>
      </c>
      <c r="E1172" s="199">
        <v>4</v>
      </c>
      <c r="F1172" s="198" t="s">
        <v>62</v>
      </c>
      <c r="G1172" s="197" t="s">
        <v>40</v>
      </c>
      <c r="H1172" s="242">
        <v>180</v>
      </c>
      <c r="I1172" s="242">
        <v>38.200000000000003</v>
      </c>
      <c r="J1172" s="246">
        <v>0.21221999999999999</v>
      </c>
      <c r="K1172" s="193"/>
    </row>
    <row r="1173" spans="1:11" ht="12" customHeight="1" x14ac:dyDescent="0.2">
      <c r="A1173" s="193"/>
      <c r="B1173" s="216" t="s">
        <v>23</v>
      </c>
      <c r="C1173" s="215">
        <v>983</v>
      </c>
      <c r="D1173" s="199">
        <v>8</v>
      </c>
      <c r="E1173" s="199">
        <v>4</v>
      </c>
      <c r="F1173" s="198" t="s">
        <v>62</v>
      </c>
      <c r="G1173" s="197" t="s">
        <v>22</v>
      </c>
      <c r="H1173" s="242">
        <v>26.8</v>
      </c>
      <c r="I1173" s="242">
        <v>13.56</v>
      </c>
      <c r="J1173" s="246">
        <v>0.50610999999999995</v>
      </c>
      <c r="K1173" s="193"/>
    </row>
    <row r="1174" spans="1:11" ht="12" customHeight="1" x14ac:dyDescent="0.2">
      <c r="A1174" s="193"/>
      <c r="B1174" s="216" t="s">
        <v>69</v>
      </c>
      <c r="C1174" s="215">
        <v>983</v>
      </c>
      <c r="D1174" s="199">
        <v>8</v>
      </c>
      <c r="E1174" s="199">
        <v>4</v>
      </c>
      <c r="F1174" s="198" t="s">
        <v>62</v>
      </c>
      <c r="G1174" s="197" t="s">
        <v>68</v>
      </c>
      <c r="H1174" s="242">
        <v>340</v>
      </c>
      <c r="I1174" s="242">
        <v>0</v>
      </c>
      <c r="J1174" s="246">
        <v>0</v>
      </c>
      <c r="K1174" s="193"/>
    </row>
    <row r="1175" spans="1:11" ht="12" customHeight="1" x14ac:dyDescent="0.2">
      <c r="A1175" s="193"/>
      <c r="B1175" s="216" t="s">
        <v>67</v>
      </c>
      <c r="C1175" s="215">
        <v>983</v>
      </c>
      <c r="D1175" s="199">
        <v>8</v>
      </c>
      <c r="E1175" s="199">
        <v>4</v>
      </c>
      <c r="F1175" s="198" t="s">
        <v>62</v>
      </c>
      <c r="G1175" s="197" t="s">
        <v>66</v>
      </c>
      <c r="H1175" s="242">
        <v>340</v>
      </c>
      <c r="I1175" s="242">
        <v>0</v>
      </c>
      <c r="J1175" s="246">
        <v>0</v>
      </c>
      <c r="K1175" s="193"/>
    </row>
    <row r="1176" spans="1:11" ht="21.75" customHeight="1" x14ac:dyDescent="0.2">
      <c r="A1176" s="193"/>
      <c r="B1176" s="216" t="s">
        <v>65</v>
      </c>
      <c r="C1176" s="215">
        <v>983</v>
      </c>
      <c r="D1176" s="199">
        <v>8</v>
      </c>
      <c r="E1176" s="199">
        <v>4</v>
      </c>
      <c r="F1176" s="198" t="s">
        <v>62</v>
      </c>
      <c r="G1176" s="197" t="s">
        <v>64</v>
      </c>
      <c r="H1176" s="242">
        <v>300</v>
      </c>
      <c r="I1176" s="242">
        <v>0</v>
      </c>
      <c r="J1176" s="246">
        <v>0</v>
      </c>
      <c r="K1176" s="193"/>
    </row>
    <row r="1177" spans="1:11" ht="12" customHeight="1" x14ac:dyDescent="0.2">
      <c r="A1177" s="193"/>
      <c r="B1177" s="216" t="s">
        <v>63</v>
      </c>
      <c r="C1177" s="215">
        <v>983</v>
      </c>
      <c r="D1177" s="199">
        <v>8</v>
      </c>
      <c r="E1177" s="199">
        <v>4</v>
      </c>
      <c r="F1177" s="198" t="s">
        <v>62</v>
      </c>
      <c r="G1177" s="197" t="s">
        <v>61</v>
      </c>
      <c r="H1177" s="242">
        <v>40</v>
      </c>
      <c r="I1177" s="242">
        <v>0</v>
      </c>
      <c r="J1177" s="246">
        <v>0</v>
      </c>
      <c r="K1177" s="193"/>
    </row>
    <row r="1178" spans="1:11" ht="21.75" customHeight="1" x14ac:dyDescent="0.2">
      <c r="A1178" s="193"/>
      <c r="B1178" s="216" t="s">
        <v>60</v>
      </c>
      <c r="C1178" s="215">
        <v>983</v>
      </c>
      <c r="D1178" s="199">
        <v>8</v>
      </c>
      <c r="E1178" s="199">
        <v>4</v>
      </c>
      <c r="F1178" s="198" t="s">
        <v>59</v>
      </c>
      <c r="G1178" s="197">
        <v>0</v>
      </c>
      <c r="H1178" s="242">
        <v>564.64</v>
      </c>
      <c r="I1178" s="242">
        <v>564.63</v>
      </c>
      <c r="J1178" s="246">
        <v>0.99997999999999998</v>
      </c>
      <c r="K1178" s="193"/>
    </row>
    <row r="1179" spans="1:11" ht="53.25" customHeight="1" x14ac:dyDescent="0.2">
      <c r="A1179" s="193"/>
      <c r="B1179" s="216" t="s">
        <v>35</v>
      </c>
      <c r="C1179" s="215">
        <v>983</v>
      </c>
      <c r="D1179" s="199">
        <v>8</v>
      </c>
      <c r="E1179" s="199">
        <v>4</v>
      </c>
      <c r="F1179" s="198" t="s">
        <v>59</v>
      </c>
      <c r="G1179" s="197" t="s">
        <v>34</v>
      </c>
      <c r="H1179" s="242">
        <v>564.64</v>
      </c>
      <c r="I1179" s="242">
        <v>564.63</v>
      </c>
      <c r="J1179" s="246">
        <v>0.99997999999999998</v>
      </c>
      <c r="K1179" s="193"/>
    </row>
    <row r="1180" spans="1:11" ht="12" customHeight="1" x14ac:dyDescent="0.2">
      <c r="A1180" s="193"/>
      <c r="B1180" s="216" t="s">
        <v>33</v>
      </c>
      <c r="C1180" s="215">
        <v>983</v>
      </c>
      <c r="D1180" s="199">
        <v>8</v>
      </c>
      <c r="E1180" s="199">
        <v>4</v>
      </c>
      <c r="F1180" s="198" t="s">
        <v>59</v>
      </c>
      <c r="G1180" s="197" t="s">
        <v>32</v>
      </c>
      <c r="H1180" s="242">
        <v>545.38</v>
      </c>
      <c r="I1180" s="242">
        <v>545.38</v>
      </c>
      <c r="J1180" s="246">
        <v>0.99999000000000005</v>
      </c>
      <c r="K1180" s="193"/>
    </row>
    <row r="1181" spans="1:11" ht="32.25" customHeight="1" x14ac:dyDescent="0.2">
      <c r="A1181" s="193"/>
      <c r="B1181" s="216" t="s">
        <v>30</v>
      </c>
      <c r="C1181" s="215">
        <v>983</v>
      </c>
      <c r="D1181" s="199">
        <v>8</v>
      </c>
      <c r="E1181" s="199">
        <v>4</v>
      </c>
      <c r="F1181" s="198" t="s">
        <v>59</v>
      </c>
      <c r="G1181" s="197" t="s">
        <v>10</v>
      </c>
      <c r="H1181" s="242">
        <v>545.38</v>
      </c>
      <c r="I1181" s="242">
        <v>545.38</v>
      </c>
      <c r="J1181" s="246">
        <v>0.99999000000000005</v>
      </c>
      <c r="K1181" s="193"/>
    </row>
    <row r="1182" spans="1:11" ht="21.75" customHeight="1" x14ac:dyDescent="0.2">
      <c r="A1182" s="193"/>
      <c r="B1182" s="216" t="s">
        <v>53</v>
      </c>
      <c r="C1182" s="215">
        <v>983</v>
      </c>
      <c r="D1182" s="199">
        <v>8</v>
      </c>
      <c r="E1182" s="199">
        <v>4</v>
      </c>
      <c r="F1182" s="198" t="s">
        <v>59</v>
      </c>
      <c r="G1182" s="197" t="s">
        <v>52</v>
      </c>
      <c r="H1182" s="242">
        <v>19.260000000000002</v>
      </c>
      <c r="I1182" s="242">
        <v>19.25</v>
      </c>
      <c r="J1182" s="246">
        <v>0.99968000000000001</v>
      </c>
      <c r="K1182" s="193"/>
    </row>
    <row r="1183" spans="1:11" ht="32.25" customHeight="1" x14ac:dyDescent="0.2">
      <c r="A1183" s="193"/>
      <c r="B1183" s="216" t="s">
        <v>50</v>
      </c>
      <c r="C1183" s="215">
        <v>983</v>
      </c>
      <c r="D1183" s="199">
        <v>8</v>
      </c>
      <c r="E1183" s="199">
        <v>4</v>
      </c>
      <c r="F1183" s="198" t="s">
        <v>59</v>
      </c>
      <c r="G1183" s="197" t="s">
        <v>7</v>
      </c>
      <c r="H1183" s="242">
        <v>19.260000000000002</v>
      </c>
      <c r="I1183" s="242">
        <v>19.25</v>
      </c>
      <c r="J1183" s="246">
        <v>0.99968000000000001</v>
      </c>
      <c r="K1183" s="193"/>
    </row>
    <row r="1184" spans="1:11" ht="21.75" customHeight="1" x14ac:dyDescent="0.2">
      <c r="A1184" s="193"/>
      <c r="B1184" s="216" t="s">
        <v>58</v>
      </c>
      <c r="C1184" s="215">
        <v>983</v>
      </c>
      <c r="D1184" s="199">
        <v>8</v>
      </c>
      <c r="E1184" s="199">
        <v>4</v>
      </c>
      <c r="F1184" s="198" t="s">
        <v>57</v>
      </c>
      <c r="G1184" s="197">
        <v>0</v>
      </c>
      <c r="H1184" s="242">
        <v>45.143000000000001</v>
      </c>
      <c r="I1184" s="242">
        <v>45.14</v>
      </c>
      <c r="J1184" s="246">
        <v>1</v>
      </c>
      <c r="K1184" s="193"/>
    </row>
    <row r="1185" spans="1:11" ht="21.75" customHeight="1" x14ac:dyDescent="0.2">
      <c r="A1185" s="193"/>
      <c r="B1185" s="216" t="s">
        <v>56</v>
      </c>
      <c r="C1185" s="215">
        <v>983</v>
      </c>
      <c r="D1185" s="199">
        <v>8</v>
      </c>
      <c r="E1185" s="199">
        <v>4</v>
      </c>
      <c r="F1185" s="198" t="s">
        <v>55</v>
      </c>
      <c r="G1185" s="197">
        <v>0</v>
      </c>
      <c r="H1185" s="242">
        <v>45.143000000000001</v>
      </c>
      <c r="I1185" s="242">
        <v>45.14</v>
      </c>
      <c r="J1185" s="246">
        <v>1</v>
      </c>
      <c r="K1185" s="193"/>
    </row>
    <row r="1186" spans="1:11" ht="12" customHeight="1" x14ac:dyDescent="0.2">
      <c r="A1186" s="193"/>
      <c r="B1186" s="216" t="s">
        <v>742</v>
      </c>
      <c r="C1186" s="215">
        <v>983</v>
      </c>
      <c r="D1186" s="199">
        <v>8</v>
      </c>
      <c r="E1186" s="199">
        <v>4</v>
      </c>
      <c r="F1186" s="198" t="s">
        <v>743</v>
      </c>
      <c r="G1186" s="197">
        <v>0</v>
      </c>
      <c r="H1186" s="242">
        <v>45.143000000000001</v>
      </c>
      <c r="I1186" s="242">
        <v>45.14</v>
      </c>
      <c r="J1186" s="246">
        <v>1</v>
      </c>
      <c r="K1186" s="193"/>
    </row>
    <row r="1187" spans="1:11" ht="53.25" customHeight="1" x14ac:dyDescent="0.2">
      <c r="A1187" s="193"/>
      <c r="B1187" s="216" t="s">
        <v>35</v>
      </c>
      <c r="C1187" s="215">
        <v>983</v>
      </c>
      <c r="D1187" s="199">
        <v>8</v>
      </c>
      <c r="E1187" s="199">
        <v>4</v>
      </c>
      <c r="F1187" s="198" t="s">
        <v>743</v>
      </c>
      <c r="G1187" s="197" t="s">
        <v>34</v>
      </c>
      <c r="H1187" s="242">
        <v>45.143000000000001</v>
      </c>
      <c r="I1187" s="242">
        <v>45.14</v>
      </c>
      <c r="J1187" s="246">
        <v>1</v>
      </c>
      <c r="K1187" s="193"/>
    </row>
    <row r="1188" spans="1:11" ht="21.75" customHeight="1" x14ac:dyDescent="0.2">
      <c r="A1188" s="193"/>
      <c r="B1188" s="216" t="s">
        <v>53</v>
      </c>
      <c r="C1188" s="215">
        <v>983</v>
      </c>
      <c r="D1188" s="199">
        <v>8</v>
      </c>
      <c r="E1188" s="199">
        <v>4</v>
      </c>
      <c r="F1188" s="198" t="s">
        <v>743</v>
      </c>
      <c r="G1188" s="197" t="s">
        <v>52</v>
      </c>
      <c r="H1188" s="242">
        <v>45.143000000000001</v>
      </c>
      <c r="I1188" s="242">
        <v>45.14</v>
      </c>
      <c r="J1188" s="246">
        <v>1</v>
      </c>
      <c r="K1188" s="193"/>
    </row>
    <row r="1189" spans="1:11" ht="32.25" customHeight="1" x14ac:dyDescent="0.2">
      <c r="A1189" s="193"/>
      <c r="B1189" s="216" t="s">
        <v>51</v>
      </c>
      <c r="C1189" s="215">
        <v>983</v>
      </c>
      <c r="D1189" s="199">
        <v>8</v>
      </c>
      <c r="E1189" s="199">
        <v>4</v>
      </c>
      <c r="F1189" s="198" t="s">
        <v>743</v>
      </c>
      <c r="G1189" s="197" t="s">
        <v>9</v>
      </c>
      <c r="H1189" s="242">
        <v>34.671999999999997</v>
      </c>
      <c r="I1189" s="242">
        <v>34.67</v>
      </c>
      <c r="J1189" s="246">
        <v>1</v>
      </c>
      <c r="K1189" s="193"/>
    </row>
    <row r="1190" spans="1:11" ht="32.25" customHeight="1" x14ac:dyDescent="0.2">
      <c r="A1190" s="193"/>
      <c r="B1190" s="216" t="s">
        <v>50</v>
      </c>
      <c r="C1190" s="215">
        <v>983</v>
      </c>
      <c r="D1190" s="199">
        <v>8</v>
      </c>
      <c r="E1190" s="199">
        <v>4</v>
      </c>
      <c r="F1190" s="198" t="s">
        <v>743</v>
      </c>
      <c r="G1190" s="197" t="s">
        <v>7</v>
      </c>
      <c r="H1190" s="242">
        <v>10.471</v>
      </c>
      <c r="I1190" s="242">
        <v>10.47</v>
      </c>
      <c r="J1190" s="246">
        <v>1</v>
      </c>
      <c r="K1190" s="193"/>
    </row>
    <row r="1191" spans="1:11" ht="21.75" customHeight="1" x14ac:dyDescent="0.2">
      <c r="A1191" s="193"/>
      <c r="B1191" s="216" t="s">
        <v>58</v>
      </c>
      <c r="C1191" s="215">
        <v>983</v>
      </c>
      <c r="D1191" s="199">
        <v>8</v>
      </c>
      <c r="E1191" s="199">
        <v>4</v>
      </c>
      <c r="F1191" s="198" t="s">
        <v>57</v>
      </c>
      <c r="G1191" s="197">
        <v>0</v>
      </c>
      <c r="H1191" s="242">
        <v>25088.16</v>
      </c>
      <c r="I1191" s="242">
        <v>12076.8</v>
      </c>
      <c r="J1191" s="246">
        <v>0.48137000000000002</v>
      </c>
      <c r="K1191" s="193"/>
    </row>
    <row r="1192" spans="1:11" ht="21.75" customHeight="1" x14ac:dyDescent="0.2">
      <c r="A1192" s="193"/>
      <c r="B1192" s="216" t="s">
        <v>56</v>
      </c>
      <c r="C1192" s="215">
        <v>983</v>
      </c>
      <c r="D1192" s="199">
        <v>8</v>
      </c>
      <c r="E1192" s="199">
        <v>4</v>
      </c>
      <c r="F1192" s="198" t="s">
        <v>55</v>
      </c>
      <c r="G1192" s="197">
        <v>0</v>
      </c>
      <c r="H1192" s="242">
        <v>25088.16</v>
      </c>
      <c r="I1192" s="242">
        <v>12076.8</v>
      </c>
      <c r="J1192" s="246">
        <v>0.48137000000000002</v>
      </c>
      <c r="K1192" s="193"/>
    </row>
    <row r="1193" spans="1:11" ht="21.75" customHeight="1" x14ac:dyDescent="0.2">
      <c r="A1193" s="193"/>
      <c r="B1193" s="216" t="s">
        <v>54</v>
      </c>
      <c r="C1193" s="215">
        <v>983</v>
      </c>
      <c r="D1193" s="199">
        <v>8</v>
      </c>
      <c r="E1193" s="199">
        <v>4</v>
      </c>
      <c r="F1193" s="198" t="s">
        <v>49</v>
      </c>
      <c r="G1193" s="197">
        <v>0</v>
      </c>
      <c r="H1193" s="242">
        <v>25088.16</v>
      </c>
      <c r="I1193" s="242">
        <v>12076.8</v>
      </c>
      <c r="J1193" s="246">
        <v>0.48137000000000002</v>
      </c>
      <c r="K1193" s="193"/>
    </row>
    <row r="1194" spans="1:11" ht="53.25" customHeight="1" x14ac:dyDescent="0.2">
      <c r="A1194" s="193"/>
      <c r="B1194" s="216" t="s">
        <v>35</v>
      </c>
      <c r="C1194" s="215">
        <v>983</v>
      </c>
      <c r="D1194" s="199">
        <v>8</v>
      </c>
      <c r="E1194" s="199">
        <v>4</v>
      </c>
      <c r="F1194" s="198" t="s">
        <v>49</v>
      </c>
      <c r="G1194" s="197" t="s">
        <v>34</v>
      </c>
      <c r="H1194" s="242">
        <v>25088.16</v>
      </c>
      <c r="I1194" s="242">
        <v>12076.8</v>
      </c>
      <c r="J1194" s="246">
        <v>0.48137000000000002</v>
      </c>
      <c r="K1194" s="193"/>
    </row>
    <row r="1195" spans="1:11" ht="12" customHeight="1" x14ac:dyDescent="0.2">
      <c r="A1195" s="193"/>
      <c r="B1195" s="216" t="s">
        <v>33</v>
      </c>
      <c r="C1195" s="215">
        <v>983</v>
      </c>
      <c r="D1195" s="199">
        <v>8</v>
      </c>
      <c r="E1195" s="199">
        <v>4</v>
      </c>
      <c r="F1195" s="198" t="s">
        <v>49</v>
      </c>
      <c r="G1195" s="197" t="s">
        <v>32</v>
      </c>
      <c r="H1195" s="242">
        <v>24196.42</v>
      </c>
      <c r="I1195" s="242">
        <v>11704.13</v>
      </c>
      <c r="J1195" s="246">
        <v>0.48370999999999997</v>
      </c>
      <c r="K1195" s="193"/>
    </row>
    <row r="1196" spans="1:11" ht="12" customHeight="1" x14ac:dyDescent="0.2">
      <c r="A1196" s="193"/>
      <c r="B1196" s="216" t="s">
        <v>31</v>
      </c>
      <c r="C1196" s="215">
        <v>983</v>
      </c>
      <c r="D1196" s="199">
        <v>8</v>
      </c>
      <c r="E1196" s="199">
        <v>4</v>
      </c>
      <c r="F1196" s="198" t="s">
        <v>49</v>
      </c>
      <c r="G1196" s="197" t="s">
        <v>12</v>
      </c>
      <c r="H1196" s="242">
        <v>19002.900000000001</v>
      </c>
      <c r="I1196" s="242">
        <v>9573.0300000000007</v>
      </c>
      <c r="J1196" s="246">
        <v>0.50377000000000005</v>
      </c>
      <c r="K1196" s="193"/>
    </row>
    <row r="1197" spans="1:11" ht="32.25" customHeight="1" x14ac:dyDescent="0.2">
      <c r="A1197" s="193"/>
      <c r="B1197" s="216" t="s">
        <v>30</v>
      </c>
      <c r="C1197" s="215">
        <v>983</v>
      </c>
      <c r="D1197" s="199">
        <v>8</v>
      </c>
      <c r="E1197" s="199">
        <v>4</v>
      </c>
      <c r="F1197" s="198" t="s">
        <v>49</v>
      </c>
      <c r="G1197" s="197" t="s">
        <v>10</v>
      </c>
      <c r="H1197" s="242">
        <v>5193.5200000000004</v>
      </c>
      <c r="I1197" s="242">
        <v>2131.1</v>
      </c>
      <c r="J1197" s="246">
        <v>0.41033999999999998</v>
      </c>
      <c r="K1197" s="193"/>
    </row>
    <row r="1198" spans="1:11" ht="21.75" customHeight="1" x14ac:dyDescent="0.2">
      <c r="A1198" s="193"/>
      <c r="B1198" s="216" t="s">
        <v>53</v>
      </c>
      <c r="C1198" s="215">
        <v>983</v>
      </c>
      <c r="D1198" s="199">
        <v>8</v>
      </c>
      <c r="E1198" s="199">
        <v>4</v>
      </c>
      <c r="F1198" s="198" t="s">
        <v>49</v>
      </c>
      <c r="G1198" s="197" t="s">
        <v>52</v>
      </c>
      <c r="H1198" s="242">
        <v>891.74</v>
      </c>
      <c r="I1198" s="242">
        <v>372.67</v>
      </c>
      <c r="J1198" s="246">
        <v>0.41791</v>
      </c>
      <c r="K1198" s="193"/>
    </row>
    <row r="1199" spans="1:11" ht="32.25" customHeight="1" x14ac:dyDescent="0.2">
      <c r="A1199" s="193"/>
      <c r="B1199" s="216" t="s">
        <v>51</v>
      </c>
      <c r="C1199" s="215">
        <v>983</v>
      </c>
      <c r="D1199" s="199">
        <v>8</v>
      </c>
      <c r="E1199" s="199">
        <v>4</v>
      </c>
      <c r="F1199" s="198" t="s">
        <v>49</v>
      </c>
      <c r="G1199" s="197" t="s">
        <v>9</v>
      </c>
      <c r="H1199" s="242">
        <v>699.7</v>
      </c>
      <c r="I1199" s="242">
        <v>300.25</v>
      </c>
      <c r="J1199" s="246">
        <v>0.42910999999999999</v>
      </c>
      <c r="K1199" s="193"/>
    </row>
    <row r="1200" spans="1:11" ht="32.25" customHeight="1" x14ac:dyDescent="0.2">
      <c r="A1200" s="193"/>
      <c r="B1200" s="216" t="s">
        <v>50</v>
      </c>
      <c r="C1200" s="215">
        <v>983</v>
      </c>
      <c r="D1200" s="199">
        <v>8</v>
      </c>
      <c r="E1200" s="199">
        <v>4</v>
      </c>
      <c r="F1200" s="198" t="s">
        <v>49</v>
      </c>
      <c r="G1200" s="197" t="s">
        <v>7</v>
      </c>
      <c r="H1200" s="242">
        <v>192.04</v>
      </c>
      <c r="I1200" s="242">
        <v>72.42</v>
      </c>
      <c r="J1200" s="246">
        <v>0.37707000000000002</v>
      </c>
      <c r="K1200" s="193"/>
    </row>
    <row r="1201" spans="1:11" ht="12" customHeight="1" x14ac:dyDescent="0.2">
      <c r="A1201" s="193"/>
      <c r="B1201" s="216" t="s">
        <v>48</v>
      </c>
      <c r="C1201" s="215">
        <v>984</v>
      </c>
      <c r="D1201" s="199">
        <v>0</v>
      </c>
      <c r="E1201" s="199">
        <v>0</v>
      </c>
      <c r="F1201" s="198">
        <v>0</v>
      </c>
      <c r="G1201" s="197">
        <v>0</v>
      </c>
      <c r="H1201" s="242">
        <v>6571.32</v>
      </c>
      <c r="I1201" s="242">
        <v>3343.61</v>
      </c>
      <c r="J1201" s="246">
        <v>0.50882000000000005</v>
      </c>
      <c r="K1201" s="193"/>
    </row>
    <row r="1202" spans="1:11" ht="12" customHeight="1" x14ac:dyDescent="0.2">
      <c r="A1202" s="193"/>
      <c r="B1202" s="216" t="s">
        <v>47</v>
      </c>
      <c r="C1202" s="215">
        <v>984</v>
      </c>
      <c r="D1202" s="199">
        <v>10</v>
      </c>
      <c r="E1202" s="199">
        <v>0</v>
      </c>
      <c r="F1202" s="198">
        <v>0</v>
      </c>
      <c r="G1202" s="197">
        <v>0</v>
      </c>
      <c r="H1202" s="242">
        <v>6571.32</v>
      </c>
      <c r="I1202" s="242">
        <v>3343.61</v>
      </c>
      <c r="J1202" s="246">
        <v>0.50882000000000005</v>
      </c>
      <c r="K1202" s="193"/>
    </row>
    <row r="1203" spans="1:11" ht="12" customHeight="1" x14ac:dyDescent="0.2">
      <c r="A1203" s="193"/>
      <c r="B1203" s="216" t="s">
        <v>46</v>
      </c>
      <c r="C1203" s="215">
        <v>984</v>
      </c>
      <c r="D1203" s="199">
        <v>10</v>
      </c>
      <c r="E1203" s="199">
        <v>2</v>
      </c>
      <c r="F1203" s="198">
        <v>0</v>
      </c>
      <c r="G1203" s="197">
        <v>0</v>
      </c>
      <c r="H1203" s="242">
        <v>6571.32</v>
      </c>
      <c r="I1203" s="242">
        <v>3343.61</v>
      </c>
      <c r="J1203" s="246">
        <v>0.50882000000000005</v>
      </c>
      <c r="K1203" s="193"/>
    </row>
    <row r="1204" spans="1:11" ht="21.75" customHeight="1" x14ac:dyDescent="0.2">
      <c r="A1204" s="193"/>
      <c r="B1204" s="216" t="s">
        <v>45</v>
      </c>
      <c r="C1204" s="215">
        <v>984</v>
      </c>
      <c r="D1204" s="199">
        <v>10</v>
      </c>
      <c r="E1204" s="199">
        <v>2</v>
      </c>
      <c r="F1204" s="198" t="s">
        <v>44</v>
      </c>
      <c r="G1204" s="197">
        <v>0</v>
      </c>
      <c r="H1204" s="242">
        <v>33</v>
      </c>
      <c r="I1204" s="242">
        <v>0</v>
      </c>
      <c r="J1204" s="246">
        <v>0</v>
      </c>
      <c r="K1204" s="193"/>
    </row>
    <row r="1205" spans="1:11" ht="21.75" customHeight="1" x14ac:dyDescent="0.2">
      <c r="A1205" s="193"/>
      <c r="B1205" s="216" t="s">
        <v>43</v>
      </c>
      <c r="C1205" s="215">
        <v>984</v>
      </c>
      <c r="D1205" s="199">
        <v>10</v>
      </c>
      <c r="E1205" s="199">
        <v>2</v>
      </c>
      <c r="F1205" s="198" t="s">
        <v>42</v>
      </c>
      <c r="G1205" s="197">
        <v>0</v>
      </c>
      <c r="H1205" s="242">
        <v>33</v>
      </c>
      <c r="I1205" s="242">
        <v>0</v>
      </c>
      <c r="J1205" s="246">
        <v>0</v>
      </c>
      <c r="K1205" s="193"/>
    </row>
    <row r="1206" spans="1:11" ht="21.75" customHeight="1" x14ac:dyDescent="0.2">
      <c r="A1206" s="193"/>
      <c r="B1206" s="216" t="s">
        <v>27</v>
      </c>
      <c r="C1206" s="215">
        <v>984</v>
      </c>
      <c r="D1206" s="199">
        <v>10</v>
      </c>
      <c r="E1206" s="199">
        <v>2</v>
      </c>
      <c r="F1206" s="198" t="s">
        <v>42</v>
      </c>
      <c r="G1206" s="197" t="s">
        <v>26</v>
      </c>
      <c r="H1206" s="242">
        <v>33</v>
      </c>
      <c r="I1206" s="242">
        <v>0</v>
      </c>
      <c r="J1206" s="246">
        <v>0</v>
      </c>
      <c r="K1206" s="193"/>
    </row>
    <row r="1207" spans="1:11" ht="21.75" customHeight="1" x14ac:dyDescent="0.2">
      <c r="A1207" s="193"/>
      <c r="B1207" s="216" t="s">
        <v>25</v>
      </c>
      <c r="C1207" s="215">
        <v>984</v>
      </c>
      <c r="D1207" s="199">
        <v>10</v>
      </c>
      <c r="E1207" s="199">
        <v>2</v>
      </c>
      <c r="F1207" s="198" t="s">
        <v>42</v>
      </c>
      <c r="G1207" s="197" t="s">
        <v>24</v>
      </c>
      <c r="H1207" s="242">
        <v>33</v>
      </c>
      <c r="I1207" s="242">
        <v>0</v>
      </c>
      <c r="J1207" s="246">
        <v>0</v>
      </c>
      <c r="K1207" s="193"/>
    </row>
    <row r="1208" spans="1:11" ht="12" customHeight="1" x14ac:dyDescent="0.2">
      <c r="A1208" s="193"/>
      <c r="B1208" s="216" t="s">
        <v>23</v>
      </c>
      <c r="C1208" s="215">
        <v>984</v>
      </c>
      <c r="D1208" s="199">
        <v>10</v>
      </c>
      <c r="E1208" s="199">
        <v>2</v>
      </c>
      <c r="F1208" s="198" t="s">
        <v>42</v>
      </c>
      <c r="G1208" s="197" t="s">
        <v>22</v>
      </c>
      <c r="H1208" s="242">
        <v>33</v>
      </c>
      <c r="I1208" s="242">
        <v>0</v>
      </c>
      <c r="J1208" s="246">
        <v>0</v>
      </c>
      <c r="K1208" s="193"/>
    </row>
    <row r="1209" spans="1:11" ht="21.75" customHeight="1" x14ac:dyDescent="0.2">
      <c r="A1209" s="193"/>
      <c r="B1209" s="216" t="s">
        <v>37</v>
      </c>
      <c r="C1209" s="215">
        <v>984</v>
      </c>
      <c r="D1209" s="199">
        <v>10</v>
      </c>
      <c r="E1209" s="199">
        <v>2</v>
      </c>
      <c r="F1209" s="198" t="s">
        <v>36</v>
      </c>
      <c r="G1209" s="197">
        <v>0</v>
      </c>
      <c r="H1209" s="242">
        <v>356.8</v>
      </c>
      <c r="I1209" s="242">
        <v>79.16</v>
      </c>
      <c r="J1209" s="246">
        <v>0.22187000000000001</v>
      </c>
      <c r="K1209" s="193"/>
    </row>
    <row r="1210" spans="1:11" ht="12" customHeight="1" x14ac:dyDescent="0.2">
      <c r="A1210" s="193"/>
      <c r="B1210" s="216" t="s">
        <v>28</v>
      </c>
      <c r="C1210" s="215">
        <v>984</v>
      </c>
      <c r="D1210" s="199">
        <v>10</v>
      </c>
      <c r="E1210" s="199">
        <v>2</v>
      </c>
      <c r="F1210" s="198" t="s">
        <v>39</v>
      </c>
      <c r="G1210" s="197">
        <v>0</v>
      </c>
      <c r="H1210" s="242">
        <v>300</v>
      </c>
      <c r="I1210" s="242">
        <v>76.69</v>
      </c>
      <c r="J1210" s="246">
        <v>0.25563000000000002</v>
      </c>
      <c r="K1210" s="193"/>
    </row>
    <row r="1211" spans="1:11" ht="21.75" customHeight="1" x14ac:dyDescent="0.2">
      <c r="A1211" s="193"/>
      <c r="B1211" s="216" t="s">
        <v>27</v>
      </c>
      <c r="C1211" s="215">
        <v>984</v>
      </c>
      <c r="D1211" s="199">
        <v>10</v>
      </c>
      <c r="E1211" s="199">
        <v>2</v>
      </c>
      <c r="F1211" s="198" t="s">
        <v>39</v>
      </c>
      <c r="G1211" s="197" t="s">
        <v>26</v>
      </c>
      <c r="H1211" s="242">
        <v>300</v>
      </c>
      <c r="I1211" s="242">
        <v>76.69</v>
      </c>
      <c r="J1211" s="246">
        <v>0.25563000000000002</v>
      </c>
      <c r="K1211" s="193"/>
    </row>
    <row r="1212" spans="1:11" ht="21.75" customHeight="1" x14ac:dyDescent="0.2">
      <c r="A1212" s="193"/>
      <c r="B1212" s="216" t="s">
        <v>25</v>
      </c>
      <c r="C1212" s="215">
        <v>984</v>
      </c>
      <c r="D1212" s="199">
        <v>10</v>
      </c>
      <c r="E1212" s="199">
        <v>2</v>
      </c>
      <c r="F1212" s="198" t="s">
        <v>39</v>
      </c>
      <c r="G1212" s="197" t="s">
        <v>24</v>
      </c>
      <c r="H1212" s="242">
        <v>300</v>
      </c>
      <c r="I1212" s="242">
        <v>76.69</v>
      </c>
      <c r="J1212" s="246">
        <v>0.25563000000000002</v>
      </c>
      <c r="K1212" s="193"/>
    </row>
    <row r="1213" spans="1:11" ht="21.75" customHeight="1" x14ac:dyDescent="0.2">
      <c r="A1213" s="193"/>
      <c r="B1213" s="216" t="s">
        <v>41</v>
      </c>
      <c r="C1213" s="215">
        <v>984</v>
      </c>
      <c r="D1213" s="199">
        <v>10</v>
      </c>
      <c r="E1213" s="199">
        <v>2</v>
      </c>
      <c r="F1213" s="198" t="s">
        <v>39</v>
      </c>
      <c r="G1213" s="197" t="s">
        <v>40</v>
      </c>
      <c r="H1213" s="242">
        <v>112.7</v>
      </c>
      <c r="I1213" s="242">
        <v>30.9</v>
      </c>
      <c r="J1213" s="246">
        <v>0.27418999999999999</v>
      </c>
      <c r="K1213" s="193"/>
    </row>
    <row r="1214" spans="1:11" ht="12" customHeight="1" x14ac:dyDescent="0.2">
      <c r="A1214" s="193"/>
      <c r="B1214" s="216" t="s">
        <v>23</v>
      </c>
      <c r="C1214" s="215">
        <v>984</v>
      </c>
      <c r="D1214" s="199">
        <v>10</v>
      </c>
      <c r="E1214" s="199">
        <v>2</v>
      </c>
      <c r="F1214" s="198" t="s">
        <v>39</v>
      </c>
      <c r="G1214" s="197" t="s">
        <v>22</v>
      </c>
      <c r="H1214" s="242">
        <v>187.3</v>
      </c>
      <c r="I1214" s="242">
        <v>45.79</v>
      </c>
      <c r="J1214" s="246">
        <v>0.24445</v>
      </c>
      <c r="K1214" s="193"/>
    </row>
    <row r="1215" spans="1:11" ht="12" customHeight="1" x14ac:dyDescent="0.2">
      <c r="A1215" s="193"/>
      <c r="B1215" s="216" t="s">
        <v>28</v>
      </c>
      <c r="C1215" s="215">
        <v>984</v>
      </c>
      <c r="D1215" s="199">
        <v>10</v>
      </c>
      <c r="E1215" s="199">
        <v>2</v>
      </c>
      <c r="F1215" s="198" t="s">
        <v>38</v>
      </c>
      <c r="G1215" s="197">
        <v>0</v>
      </c>
      <c r="H1215" s="242">
        <v>56.8</v>
      </c>
      <c r="I1215" s="242">
        <v>2.4700000000000002</v>
      </c>
      <c r="J1215" s="246">
        <v>4.3580000000000001E-2</v>
      </c>
      <c r="K1215" s="193"/>
    </row>
    <row r="1216" spans="1:11" ht="21.75" customHeight="1" x14ac:dyDescent="0.2">
      <c r="A1216" s="193"/>
      <c r="B1216" s="216" t="s">
        <v>27</v>
      </c>
      <c r="C1216" s="215">
        <v>984</v>
      </c>
      <c r="D1216" s="199">
        <v>10</v>
      </c>
      <c r="E1216" s="199">
        <v>2</v>
      </c>
      <c r="F1216" s="198" t="s">
        <v>38</v>
      </c>
      <c r="G1216" s="197" t="s">
        <v>26</v>
      </c>
      <c r="H1216" s="242">
        <v>56.8</v>
      </c>
      <c r="I1216" s="242">
        <v>2.4700000000000002</v>
      </c>
      <c r="J1216" s="246">
        <v>4.3580000000000001E-2</v>
      </c>
      <c r="K1216" s="193"/>
    </row>
    <row r="1217" spans="1:11" ht="21.75" customHeight="1" x14ac:dyDescent="0.2">
      <c r="A1217" s="193"/>
      <c r="B1217" s="216" t="s">
        <v>25</v>
      </c>
      <c r="C1217" s="215">
        <v>984</v>
      </c>
      <c r="D1217" s="199">
        <v>10</v>
      </c>
      <c r="E1217" s="199">
        <v>2</v>
      </c>
      <c r="F1217" s="198" t="s">
        <v>38</v>
      </c>
      <c r="G1217" s="197" t="s">
        <v>24</v>
      </c>
      <c r="H1217" s="242">
        <v>56.8</v>
      </c>
      <c r="I1217" s="242">
        <v>2.4700000000000002</v>
      </c>
      <c r="J1217" s="246">
        <v>4.3580000000000001E-2</v>
      </c>
      <c r="K1217" s="193"/>
    </row>
    <row r="1218" spans="1:11" ht="12" customHeight="1" x14ac:dyDescent="0.2">
      <c r="A1218" s="193"/>
      <c r="B1218" s="216" t="s">
        <v>23</v>
      </c>
      <c r="C1218" s="215">
        <v>984</v>
      </c>
      <c r="D1218" s="199">
        <v>10</v>
      </c>
      <c r="E1218" s="199">
        <v>2</v>
      </c>
      <c r="F1218" s="198" t="s">
        <v>38</v>
      </c>
      <c r="G1218" s="197" t="s">
        <v>22</v>
      </c>
      <c r="H1218" s="242">
        <v>37.409999999999997</v>
      </c>
      <c r="I1218" s="242">
        <v>2.4700000000000002</v>
      </c>
      <c r="J1218" s="246">
        <v>6.6170000000000007E-2</v>
      </c>
      <c r="K1218" s="193"/>
    </row>
    <row r="1219" spans="1:11" ht="12" customHeight="1" x14ac:dyDescent="0.2">
      <c r="A1219" s="193"/>
      <c r="B1219" s="216" t="s">
        <v>21</v>
      </c>
      <c r="C1219" s="215">
        <v>984</v>
      </c>
      <c r="D1219" s="199">
        <v>10</v>
      </c>
      <c r="E1219" s="199">
        <v>2</v>
      </c>
      <c r="F1219" s="198" t="s">
        <v>38</v>
      </c>
      <c r="G1219" s="197" t="s">
        <v>20</v>
      </c>
      <c r="H1219" s="242">
        <v>19.39</v>
      </c>
      <c r="I1219" s="242">
        <v>0</v>
      </c>
      <c r="J1219" s="246">
        <v>0</v>
      </c>
      <c r="K1219" s="193"/>
    </row>
    <row r="1220" spans="1:11" ht="21.75" customHeight="1" x14ac:dyDescent="0.2">
      <c r="A1220" s="193"/>
      <c r="B1220" s="216" t="s">
        <v>37</v>
      </c>
      <c r="C1220" s="215">
        <v>984</v>
      </c>
      <c r="D1220" s="199">
        <v>10</v>
      </c>
      <c r="E1220" s="199">
        <v>2</v>
      </c>
      <c r="F1220" s="198" t="s">
        <v>36</v>
      </c>
      <c r="G1220" s="197">
        <v>0</v>
      </c>
      <c r="H1220" s="242">
        <v>6181.52</v>
      </c>
      <c r="I1220" s="242">
        <v>3264.45</v>
      </c>
      <c r="J1220" s="246">
        <v>0.52810000000000001</v>
      </c>
      <c r="K1220" s="193"/>
    </row>
    <row r="1221" spans="1:11" ht="12" customHeight="1" x14ac:dyDescent="0.2">
      <c r="A1221" s="193"/>
      <c r="B1221" s="216" t="s">
        <v>28</v>
      </c>
      <c r="C1221" s="215">
        <v>984</v>
      </c>
      <c r="D1221" s="199">
        <v>10</v>
      </c>
      <c r="E1221" s="199">
        <v>2</v>
      </c>
      <c r="F1221" s="198" t="s">
        <v>29</v>
      </c>
      <c r="G1221" s="197">
        <v>0</v>
      </c>
      <c r="H1221" s="242">
        <v>6094.4</v>
      </c>
      <c r="I1221" s="242">
        <v>3239.69</v>
      </c>
      <c r="J1221" s="246">
        <v>0.53158000000000005</v>
      </c>
      <c r="K1221" s="193"/>
    </row>
    <row r="1222" spans="1:11" ht="53.25" customHeight="1" x14ac:dyDescent="0.2">
      <c r="A1222" s="193"/>
      <c r="B1222" s="216" t="s">
        <v>35</v>
      </c>
      <c r="C1222" s="215">
        <v>984</v>
      </c>
      <c r="D1222" s="199">
        <v>10</v>
      </c>
      <c r="E1222" s="199">
        <v>2</v>
      </c>
      <c r="F1222" s="198" t="s">
        <v>29</v>
      </c>
      <c r="G1222" s="197" t="s">
        <v>34</v>
      </c>
      <c r="H1222" s="242">
        <v>6094.4</v>
      </c>
      <c r="I1222" s="242">
        <v>3239.69</v>
      </c>
      <c r="J1222" s="246">
        <v>0.53158000000000005</v>
      </c>
      <c r="K1222" s="193"/>
    </row>
    <row r="1223" spans="1:11" ht="12" customHeight="1" x14ac:dyDescent="0.2">
      <c r="A1223" s="193"/>
      <c r="B1223" s="216" t="s">
        <v>33</v>
      </c>
      <c r="C1223" s="215">
        <v>984</v>
      </c>
      <c r="D1223" s="199">
        <v>10</v>
      </c>
      <c r="E1223" s="199">
        <v>2</v>
      </c>
      <c r="F1223" s="198" t="s">
        <v>29</v>
      </c>
      <c r="G1223" s="197" t="s">
        <v>32</v>
      </c>
      <c r="H1223" s="242">
        <v>6094.4</v>
      </c>
      <c r="I1223" s="242">
        <v>3239.69</v>
      </c>
      <c r="J1223" s="246">
        <v>0.53158000000000005</v>
      </c>
      <c r="K1223" s="193"/>
    </row>
    <row r="1224" spans="1:11" ht="12" customHeight="1" x14ac:dyDescent="0.2">
      <c r="A1224" s="193"/>
      <c r="B1224" s="216" t="s">
        <v>31</v>
      </c>
      <c r="C1224" s="215">
        <v>984</v>
      </c>
      <c r="D1224" s="199">
        <v>10</v>
      </c>
      <c r="E1224" s="199">
        <v>2</v>
      </c>
      <c r="F1224" s="198" t="s">
        <v>29</v>
      </c>
      <c r="G1224" s="197" t="s">
        <v>12</v>
      </c>
      <c r="H1224" s="242">
        <v>4680.8</v>
      </c>
      <c r="I1224" s="242">
        <v>2581.11</v>
      </c>
      <c r="J1224" s="246">
        <v>0.55142000000000002</v>
      </c>
      <c r="K1224" s="193"/>
    </row>
    <row r="1225" spans="1:11" ht="32.25" customHeight="1" x14ac:dyDescent="0.2">
      <c r="A1225" s="193"/>
      <c r="B1225" s="216" t="s">
        <v>30</v>
      </c>
      <c r="C1225" s="215">
        <v>984</v>
      </c>
      <c r="D1225" s="199">
        <v>10</v>
      </c>
      <c r="E1225" s="199">
        <v>2</v>
      </c>
      <c r="F1225" s="198" t="s">
        <v>29</v>
      </c>
      <c r="G1225" s="197" t="s">
        <v>10</v>
      </c>
      <c r="H1225" s="242">
        <v>1413.6</v>
      </c>
      <c r="I1225" s="242">
        <v>658.58</v>
      </c>
      <c r="J1225" s="246">
        <v>0.46589000000000003</v>
      </c>
      <c r="K1225" s="193"/>
    </row>
    <row r="1226" spans="1:11" ht="12" customHeight="1" x14ac:dyDescent="0.2">
      <c r="A1226" s="193"/>
      <c r="B1226" s="216" t="s">
        <v>28</v>
      </c>
      <c r="C1226" s="215">
        <v>984</v>
      </c>
      <c r="D1226" s="199">
        <v>10</v>
      </c>
      <c r="E1226" s="199">
        <v>2</v>
      </c>
      <c r="F1226" s="198" t="s">
        <v>19</v>
      </c>
      <c r="G1226" s="197">
        <v>0</v>
      </c>
      <c r="H1226" s="242">
        <v>87.12</v>
      </c>
      <c r="I1226" s="242">
        <v>24.76</v>
      </c>
      <c r="J1226" s="246">
        <v>0.28423999999999999</v>
      </c>
      <c r="K1226" s="193"/>
    </row>
    <row r="1227" spans="1:11" ht="21.75" customHeight="1" x14ac:dyDescent="0.2">
      <c r="A1227" s="193"/>
      <c r="B1227" s="216" t="s">
        <v>27</v>
      </c>
      <c r="C1227" s="215">
        <v>984</v>
      </c>
      <c r="D1227" s="199">
        <v>10</v>
      </c>
      <c r="E1227" s="199">
        <v>2</v>
      </c>
      <c r="F1227" s="198" t="s">
        <v>19</v>
      </c>
      <c r="G1227" s="197" t="s">
        <v>26</v>
      </c>
      <c r="H1227" s="242">
        <v>87.12</v>
      </c>
      <c r="I1227" s="242">
        <v>24.76</v>
      </c>
      <c r="J1227" s="246">
        <v>0.28423999999999999</v>
      </c>
      <c r="K1227" s="193"/>
    </row>
    <row r="1228" spans="1:11" ht="21.75" customHeight="1" x14ac:dyDescent="0.2">
      <c r="A1228" s="193"/>
      <c r="B1228" s="216" t="s">
        <v>25</v>
      </c>
      <c r="C1228" s="215">
        <v>984</v>
      </c>
      <c r="D1228" s="199">
        <v>10</v>
      </c>
      <c r="E1228" s="199">
        <v>2</v>
      </c>
      <c r="F1228" s="198" t="s">
        <v>19</v>
      </c>
      <c r="G1228" s="197" t="s">
        <v>24</v>
      </c>
      <c r="H1228" s="242">
        <v>87.12</v>
      </c>
      <c r="I1228" s="242">
        <v>24.76</v>
      </c>
      <c r="J1228" s="246">
        <v>0.28423999999999999</v>
      </c>
      <c r="K1228" s="193"/>
    </row>
    <row r="1229" spans="1:11" ht="12" customHeight="1" x14ac:dyDescent="0.2">
      <c r="A1229" s="193"/>
      <c r="B1229" s="216" t="s">
        <v>21</v>
      </c>
      <c r="C1229" s="215">
        <v>984</v>
      </c>
      <c r="D1229" s="199">
        <v>10</v>
      </c>
      <c r="E1229" s="199">
        <v>2</v>
      </c>
      <c r="F1229" s="198" t="s">
        <v>19</v>
      </c>
      <c r="G1229" s="197" t="s">
        <v>20</v>
      </c>
      <c r="H1229" s="242">
        <v>87.12</v>
      </c>
      <c r="I1229" s="242">
        <v>24.76</v>
      </c>
      <c r="J1229" s="246">
        <v>0.28423999999999999</v>
      </c>
      <c r="K1229" s="193"/>
    </row>
    <row r="1230" spans="1:11" ht="12.75" customHeight="1" x14ac:dyDescent="0.2">
      <c r="A1230" s="193"/>
      <c r="B1230" s="194"/>
      <c r="C1230" s="194"/>
      <c r="D1230" s="194"/>
      <c r="E1230" s="194"/>
      <c r="F1230" s="194"/>
      <c r="G1230" s="194"/>
      <c r="H1230" s="214"/>
      <c r="I1230" s="194"/>
      <c r="J1230" s="194"/>
      <c r="K1230" s="193"/>
    </row>
    <row r="1231" spans="1:11" ht="25.5" customHeight="1" x14ac:dyDescent="0.2">
      <c r="A1231" s="193"/>
      <c r="B1231" s="192" t="s">
        <v>0</v>
      </c>
      <c r="C1231" s="7"/>
      <c r="D1231" s="7"/>
      <c r="E1231" s="7"/>
      <c r="F1231" s="7"/>
      <c r="G1231" s="7"/>
      <c r="H1231" s="7"/>
      <c r="I1231" s="7"/>
      <c r="J1231" s="7"/>
      <c r="K1231" s="7"/>
    </row>
    <row r="1232" spans="1:11" ht="11.25" customHeight="1" x14ac:dyDescent="0.2">
      <c r="A1232" s="193"/>
      <c r="B1232" s="192"/>
      <c r="C1232" s="7"/>
      <c r="D1232" s="7"/>
      <c r="E1232" s="7"/>
      <c r="F1232" s="7"/>
      <c r="G1232" s="7"/>
      <c r="H1232" s="7"/>
      <c r="I1232" s="7"/>
      <c r="J1232" s="7"/>
      <c r="K1232" s="7"/>
    </row>
    <row r="1233" spans="1:11" ht="12.75" customHeight="1" x14ac:dyDescent="0.2">
      <c r="A1233" s="7" t="s">
        <v>18</v>
      </c>
      <c r="B1233" s="7"/>
      <c r="C1233" s="7"/>
      <c r="D1233" s="7"/>
      <c r="E1233" s="7"/>
      <c r="F1233" s="7"/>
      <c r="G1233" s="7"/>
      <c r="H1233" s="7"/>
      <c r="I1233" s="7"/>
      <c r="J1233" s="7"/>
      <c r="K1233" s="7"/>
    </row>
  </sheetData>
  <autoFilter ref="A21:IV1233"/>
  <mergeCells count="3">
    <mergeCell ref="B1:J1"/>
    <mergeCell ref="D7:J7"/>
    <mergeCell ref="A9:J9"/>
  </mergeCells>
  <pageMargins left="0.98425196850393704" right="0.59055118110236227" top="0.59055118110236227" bottom="0.59055118110236227" header="0.51181102362204722" footer="0.51181102362204722"/>
  <pageSetup paperSize="9" scale="77" fitToHeight="0"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J280"/>
  <sheetViews>
    <sheetView showGridLines="0" topLeftCell="A8" workbookViewId="0">
      <selection activeCell="A13" sqref="A13:XFD82"/>
    </sheetView>
  </sheetViews>
  <sheetFormatPr defaultColWidth="9.140625" defaultRowHeight="12.75" x14ac:dyDescent="0.2"/>
  <cols>
    <col min="1" max="1" width="1.7109375" style="191" customWidth="1"/>
    <col min="2" max="2" width="44" style="191" customWidth="1"/>
    <col min="3" max="3" width="9.85546875" style="191" customWidth="1"/>
    <col min="4" max="6" width="5.7109375" style="191" customWidth="1"/>
    <col min="7" max="7" width="12.140625" style="191" customWidth="1"/>
    <col min="8" max="8" width="12.42578125" style="191" customWidth="1"/>
    <col min="9" max="9" width="10" style="191" customWidth="1"/>
    <col min="10" max="245" width="9.140625" style="191" customWidth="1"/>
    <col min="246" max="16384" width="9.140625" style="191"/>
  </cols>
  <sheetData>
    <row r="1" spans="1:10" ht="15" customHeight="1" x14ac:dyDescent="0.2">
      <c r="A1" s="6"/>
      <c r="B1" s="18"/>
      <c r="C1" s="17"/>
      <c r="D1" s="17"/>
      <c r="E1" s="18"/>
      <c r="F1" s="17"/>
      <c r="G1" s="17"/>
      <c r="H1" s="17"/>
      <c r="I1" s="22" t="s">
        <v>560</v>
      </c>
    </row>
    <row r="2" spans="1:10" ht="15" customHeight="1" x14ac:dyDescent="0.2">
      <c r="A2" s="8"/>
      <c r="B2" s="20"/>
      <c r="C2" s="20"/>
      <c r="D2" s="17"/>
      <c r="E2" s="23"/>
      <c r="F2" s="20"/>
      <c r="G2" s="20"/>
      <c r="H2" s="17"/>
      <c r="I2" s="15" t="s">
        <v>775</v>
      </c>
    </row>
    <row r="3" spans="1:10" ht="15" customHeight="1" x14ac:dyDescent="0.2">
      <c r="A3" s="9"/>
      <c r="B3" s="20"/>
      <c r="C3" s="20"/>
      <c r="D3" s="21"/>
      <c r="E3" s="20"/>
      <c r="F3" s="20"/>
      <c r="G3" s="20"/>
      <c r="H3" s="17"/>
      <c r="I3" s="15" t="s">
        <v>553</v>
      </c>
    </row>
    <row r="4" spans="1:10" ht="15" customHeight="1" x14ac:dyDescent="0.2">
      <c r="A4" s="9"/>
      <c r="B4" s="20"/>
      <c r="C4" s="20"/>
      <c r="D4" s="21"/>
      <c r="E4" s="20"/>
      <c r="F4" s="20"/>
      <c r="G4" s="20"/>
      <c r="H4" s="17"/>
      <c r="I4" s="15" t="s">
        <v>554</v>
      </c>
    </row>
    <row r="5" spans="1:10" ht="15" customHeight="1" x14ac:dyDescent="0.2">
      <c r="A5" s="9"/>
      <c r="B5" s="20"/>
      <c r="C5" s="20"/>
      <c r="D5" s="20"/>
      <c r="E5" s="20"/>
      <c r="F5" s="20"/>
      <c r="G5" s="20"/>
      <c r="H5" s="17"/>
      <c r="I5" s="15" t="s">
        <v>555</v>
      </c>
    </row>
    <row r="6" spans="1:10" ht="15" customHeight="1" x14ac:dyDescent="0.2">
      <c r="A6" s="7"/>
      <c r="B6" s="19"/>
      <c r="C6" s="16"/>
      <c r="D6" s="16"/>
      <c r="E6" s="16"/>
      <c r="F6" s="16"/>
      <c r="G6" s="16"/>
      <c r="H6" s="16"/>
      <c r="I6" s="15" t="s">
        <v>773</v>
      </c>
    </row>
    <row r="7" spans="1:10" ht="16.5" customHeight="1" x14ac:dyDescent="0.2">
      <c r="A7" s="7"/>
      <c r="B7" s="17"/>
      <c r="C7" s="257" t="s">
        <v>558</v>
      </c>
      <c r="D7" s="257"/>
      <c r="E7" s="257"/>
      <c r="F7" s="257"/>
      <c r="G7" s="257"/>
      <c r="H7" s="257"/>
      <c r="I7" s="257"/>
    </row>
    <row r="8" spans="1:10" ht="12.75" customHeight="1" x14ac:dyDescent="0.2">
      <c r="A8" s="10"/>
      <c r="B8" s="25"/>
      <c r="C8" s="25"/>
      <c r="D8" s="25"/>
      <c r="E8" s="25"/>
      <c r="F8" s="25"/>
      <c r="G8" s="25"/>
      <c r="H8" s="25"/>
      <c r="I8" s="25"/>
    </row>
    <row r="9" spans="1:10" ht="65.25" customHeight="1" x14ac:dyDescent="0.2">
      <c r="A9" s="10"/>
      <c r="B9" s="261" t="s">
        <v>778</v>
      </c>
      <c r="C9" s="261"/>
      <c r="D9" s="261"/>
      <c r="E9" s="261"/>
      <c r="F9" s="261"/>
      <c r="G9" s="261"/>
      <c r="H9" s="261"/>
      <c r="I9" s="261"/>
    </row>
    <row r="10" spans="1:10" ht="12.75" customHeight="1" x14ac:dyDescent="0.2">
      <c r="A10" s="10"/>
      <c r="B10" s="25"/>
      <c r="C10" s="25"/>
      <c r="D10" s="25"/>
      <c r="E10" s="25"/>
      <c r="F10" s="25"/>
      <c r="G10" s="25"/>
      <c r="H10" s="26"/>
      <c r="I10" s="26" t="s">
        <v>561</v>
      </c>
    </row>
    <row r="11" spans="1:10" ht="66" customHeight="1" x14ac:dyDescent="0.2">
      <c r="A11" s="6"/>
      <c r="B11" s="211" t="s">
        <v>551</v>
      </c>
      <c r="C11" s="211" t="s">
        <v>2</v>
      </c>
      <c r="D11" s="211" t="s">
        <v>1</v>
      </c>
      <c r="E11" s="211" t="s">
        <v>549</v>
      </c>
      <c r="F11" s="211" t="s">
        <v>548</v>
      </c>
      <c r="G11" s="211" t="s">
        <v>547</v>
      </c>
      <c r="H11" s="211" t="s">
        <v>3</v>
      </c>
      <c r="I11" s="211" t="s">
        <v>546</v>
      </c>
    </row>
    <row r="12" spans="1:10" ht="16.5" customHeight="1" x14ac:dyDescent="0.2">
      <c r="A12" s="6"/>
      <c r="B12" s="210">
        <v>1</v>
      </c>
      <c r="C12" s="210">
        <v>2</v>
      </c>
      <c r="D12" s="210">
        <v>3</v>
      </c>
      <c r="E12" s="210">
        <v>4</v>
      </c>
      <c r="F12" s="210">
        <v>5</v>
      </c>
      <c r="G12" s="210">
        <v>6</v>
      </c>
      <c r="H12" s="210">
        <v>7</v>
      </c>
      <c r="I12" s="210">
        <v>8</v>
      </c>
    </row>
    <row r="13" spans="1:10" ht="12" customHeight="1" x14ac:dyDescent="0.2">
      <c r="A13" s="193"/>
      <c r="B13" s="6" t="s">
        <v>774</v>
      </c>
      <c r="C13" s="198"/>
      <c r="D13" s="197"/>
      <c r="E13" s="199"/>
      <c r="F13" s="199"/>
      <c r="G13" s="249">
        <v>1089928.3929999999</v>
      </c>
      <c r="H13" s="249">
        <v>666726.59</v>
      </c>
      <c r="I13" s="248">
        <v>0.61172000000000004</v>
      </c>
      <c r="J13" s="193"/>
    </row>
    <row r="14" spans="1:10" ht="21.75" customHeight="1" x14ac:dyDescent="0.2">
      <c r="A14" s="193"/>
      <c r="B14" s="217" t="s">
        <v>491</v>
      </c>
      <c r="C14" s="198" t="s">
        <v>490</v>
      </c>
      <c r="D14" s="197">
        <v>0</v>
      </c>
      <c r="E14" s="199">
        <v>0</v>
      </c>
      <c r="F14" s="199">
        <v>0</v>
      </c>
      <c r="G14" s="250">
        <v>133371.53700000001</v>
      </c>
      <c r="H14" s="250">
        <v>72188.09</v>
      </c>
      <c r="I14" s="246">
        <v>0.54125999999999996</v>
      </c>
      <c r="J14" s="193"/>
    </row>
    <row r="15" spans="1:10" ht="32.25" hidden="1" customHeight="1" x14ac:dyDescent="0.2">
      <c r="A15" s="193"/>
      <c r="B15" s="217" t="s">
        <v>500</v>
      </c>
      <c r="C15" s="198" t="s">
        <v>499</v>
      </c>
      <c r="D15" s="197">
        <v>0</v>
      </c>
      <c r="E15" s="199">
        <v>0</v>
      </c>
      <c r="F15" s="199">
        <v>0</v>
      </c>
      <c r="G15" s="196">
        <v>126950.32</v>
      </c>
      <c r="H15" s="196">
        <v>68628.740000000005</v>
      </c>
      <c r="I15" s="195">
        <v>0.54059999999999997</v>
      </c>
      <c r="J15" s="193"/>
    </row>
    <row r="16" spans="1:10" ht="13.5" hidden="1" customHeight="1" x14ac:dyDescent="0.2">
      <c r="A16" s="193"/>
      <c r="B16" s="193" t="s">
        <v>527</v>
      </c>
      <c r="C16" s="198" t="s">
        <v>526</v>
      </c>
      <c r="D16" s="197" t="s">
        <v>22</v>
      </c>
      <c r="E16" s="199">
        <v>10</v>
      </c>
      <c r="F16" s="199">
        <v>3</v>
      </c>
      <c r="G16" s="196">
        <v>122.3</v>
      </c>
      <c r="H16" s="196">
        <v>116.35</v>
      </c>
      <c r="I16" s="195">
        <v>0.95137000000000005</v>
      </c>
      <c r="J16" s="193"/>
    </row>
    <row r="17" spans="1:10" ht="13.5" hidden="1" customHeight="1" x14ac:dyDescent="0.2">
      <c r="A17" s="193"/>
      <c r="B17" s="193" t="s">
        <v>527</v>
      </c>
      <c r="C17" s="198" t="s">
        <v>526</v>
      </c>
      <c r="D17" s="197" t="s">
        <v>474</v>
      </c>
      <c r="E17" s="199">
        <v>10</v>
      </c>
      <c r="F17" s="199">
        <v>3</v>
      </c>
      <c r="G17" s="196">
        <v>9281.7000000000007</v>
      </c>
      <c r="H17" s="196">
        <v>7817.93</v>
      </c>
      <c r="I17" s="195">
        <v>0.84228999999999998</v>
      </c>
      <c r="J17" s="193"/>
    </row>
    <row r="18" spans="1:10" ht="13.5" hidden="1" customHeight="1" x14ac:dyDescent="0.2">
      <c r="A18" s="193"/>
      <c r="B18" s="193" t="s">
        <v>511</v>
      </c>
      <c r="C18" s="198" t="s">
        <v>510</v>
      </c>
      <c r="D18" s="197" t="s">
        <v>179</v>
      </c>
      <c r="E18" s="199">
        <v>10</v>
      </c>
      <c r="F18" s="199">
        <v>4</v>
      </c>
      <c r="G18" s="196">
        <v>57435.7</v>
      </c>
      <c r="H18" s="196">
        <v>28296.75</v>
      </c>
      <c r="I18" s="195">
        <v>0.49267</v>
      </c>
      <c r="J18" s="193"/>
    </row>
    <row r="19" spans="1:10" ht="13.5" hidden="1" customHeight="1" x14ac:dyDescent="0.2">
      <c r="A19" s="193"/>
      <c r="B19" s="193" t="s">
        <v>525</v>
      </c>
      <c r="C19" s="198" t="s">
        <v>524</v>
      </c>
      <c r="D19" s="197" t="s">
        <v>22</v>
      </c>
      <c r="E19" s="199">
        <v>10</v>
      </c>
      <c r="F19" s="199">
        <v>3</v>
      </c>
      <c r="G19" s="196">
        <v>460.5</v>
      </c>
      <c r="H19" s="196">
        <v>271.14</v>
      </c>
      <c r="I19" s="195">
        <v>0.58879999999999999</v>
      </c>
      <c r="J19" s="193"/>
    </row>
    <row r="20" spans="1:10" ht="13.5" hidden="1" customHeight="1" x14ac:dyDescent="0.2">
      <c r="A20" s="193"/>
      <c r="B20" s="193" t="s">
        <v>525</v>
      </c>
      <c r="C20" s="198" t="s">
        <v>524</v>
      </c>
      <c r="D20" s="197" t="s">
        <v>474</v>
      </c>
      <c r="E20" s="199">
        <v>10</v>
      </c>
      <c r="F20" s="199">
        <v>3</v>
      </c>
      <c r="G20" s="196">
        <v>32430.92</v>
      </c>
      <c r="H20" s="196">
        <v>20529.810000000001</v>
      </c>
      <c r="I20" s="195">
        <v>0.63302999999999998</v>
      </c>
      <c r="J20" s="193"/>
    </row>
    <row r="21" spans="1:10" ht="13.5" hidden="1" customHeight="1" x14ac:dyDescent="0.2">
      <c r="A21" s="193"/>
      <c r="B21" s="193" t="s">
        <v>523</v>
      </c>
      <c r="C21" s="198" t="s">
        <v>522</v>
      </c>
      <c r="D21" s="197" t="s">
        <v>22</v>
      </c>
      <c r="E21" s="199">
        <v>10</v>
      </c>
      <c r="F21" s="199">
        <v>3</v>
      </c>
      <c r="G21" s="196">
        <v>130.19999999999999</v>
      </c>
      <c r="H21" s="196">
        <v>58.64</v>
      </c>
      <c r="I21" s="195">
        <v>0.45038</v>
      </c>
      <c r="J21" s="193"/>
    </row>
    <row r="22" spans="1:10" ht="13.5" hidden="1" customHeight="1" x14ac:dyDescent="0.2">
      <c r="A22" s="193"/>
      <c r="B22" s="193" t="s">
        <v>523</v>
      </c>
      <c r="C22" s="198" t="s">
        <v>522</v>
      </c>
      <c r="D22" s="197" t="s">
        <v>179</v>
      </c>
      <c r="E22" s="199">
        <v>10</v>
      </c>
      <c r="F22" s="199">
        <v>3</v>
      </c>
      <c r="G22" s="196">
        <v>8005.2</v>
      </c>
      <c r="H22" s="196">
        <v>3763.73</v>
      </c>
      <c r="I22" s="195">
        <v>0.47016000000000002</v>
      </c>
      <c r="J22" s="193"/>
    </row>
    <row r="23" spans="1:10" ht="13.5" hidden="1" customHeight="1" x14ac:dyDescent="0.2">
      <c r="A23" s="193"/>
      <c r="B23" s="193" t="s">
        <v>509</v>
      </c>
      <c r="C23" s="198" t="s">
        <v>508</v>
      </c>
      <c r="D23" s="197" t="s">
        <v>179</v>
      </c>
      <c r="E23" s="199">
        <v>10</v>
      </c>
      <c r="F23" s="199">
        <v>4</v>
      </c>
      <c r="G23" s="196">
        <v>17855.3</v>
      </c>
      <c r="H23" s="196">
        <v>7208.71</v>
      </c>
      <c r="I23" s="195">
        <v>0.40372999999999998</v>
      </c>
      <c r="J23" s="193"/>
    </row>
    <row r="24" spans="1:10" ht="13.5" hidden="1" customHeight="1" x14ac:dyDescent="0.2">
      <c r="A24" s="193"/>
      <c r="B24" s="193" t="s">
        <v>521</v>
      </c>
      <c r="C24" s="198" t="s">
        <v>520</v>
      </c>
      <c r="D24" s="197" t="s">
        <v>22</v>
      </c>
      <c r="E24" s="199">
        <v>10</v>
      </c>
      <c r="F24" s="199">
        <v>3</v>
      </c>
      <c r="G24" s="196">
        <v>0.5</v>
      </c>
      <c r="H24" s="196">
        <v>0.19</v>
      </c>
      <c r="I24" s="195">
        <v>0.372</v>
      </c>
      <c r="J24" s="193"/>
    </row>
    <row r="25" spans="1:10" ht="13.5" hidden="1" customHeight="1" x14ac:dyDescent="0.2">
      <c r="A25" s="193"/>
      <c r="B25" s="193" t="s">
        <v>521</v>
      </c>
      <c r="C25" s="198" t="s">
        <v>520</v>
      </c>
      <c r="D25" s="197" t="s">
        <v>179</v>
      </c>
      <c r="E25" s="199">
        <v>10</v>
      </c>
      <c r="F25" s="199">
        <v>3</v>
      </c>
      <c r="G25" s="196">
        <v>49.4</v>
      </c>
      <c r="H25" s="196">
        <v>18.25</v>
      </c>
      <c r="I25" s="195">
        <v>0.36948999999999999</v>
      </c>
      <c r="J25" s="193"/>
    </row>
    <row r="26" spans="1:10" ht="13.5" hidden="1" customHeight="1" x14ac:dyDescent="0.2">
      <c r="A26" s="193"/>
      <c r="B26" s="193" t="s">
        <v>519</v>
      </c>
      <c r="C26" s="198" t="s">
        <v>518</v>
      </c>
      <c r="D26" s="197" t="s">
        <v>179</v>
      </c>
      <c r="E26" s="199">
        <v>10</v>
      </c>
      <c r="F26" s="199">
        <v>3</v>
      </c>
      <c r="G26" s="196">
        <v>246.5</v>
      </c>
      <c r="H26" s="196">
        <v>0</v>
      </c>
      <c r="I26" s="195">
        <v>0</v>
      </c>
      <c r="J26" s="193"/>
    </row>
    <row r="27" spans="1:10" ht="13.5" hidden="1" customHeight="1" x14ac:dyDescent="0.2">
      <c r="A27" s="193"/>
      <c r="B27" s="193" t="s">
        <v>517</v>
      </c>
      <c r="C27" s="198" t="s">
        <v>516</v>
      </c>
      <c r="D27" s="197" t="s">
        <v>179</v>
      </c>
      <c r="E27" s="199">
        <v>10</v>
      </c>
      <c r="F27" s="199">
        <v>3</v>
      </c>
      <c r="G27" s="196">
        <v>448.1</v>
      </c>
      <c r="H27" s="196">
        <v>220.1</v>
      </c>
      <c r="I27" s="195">
        <v>0.49118000000000001</v>
      </c>
      <c r="J27" s="193"/>
    </row>
    <row r="28" spans="1:10" ht="13.5" hidden="1" customHeight="1" x14ac:dyDescent="0.2">
      <c r="A28" s="193"/>
      <c r="B28" s="193" t="s">
        <v>515</v>
      </c>
      <c r="C28" s="198" t="s">
        <v>514</v>
      </c>
      <c r="D28" s="197" t="s">
        <v>474</v>
      </c>
      <c r="E28" s="199">
        <v>10</v>
      </c>
      <c r="F28" s="199">
        <v>3</v>
      </c>
      <c r="G28" s="196">
        <v>317</v>
      </c>
      <c r="H28" s="196">
        <v>189</v>
      </c>
      <c r="I28" s="195">
        <v>0.59621000000000002</v>
      </c>
      <c r="J28" s="193"/>
    </row>
    <row r="29" spans="1:10" ht="13.5" hidden="1" customHeight="1" x14ac:dyDescent="0.2">
      <c r="A29" s="193"/>
      <c r="B29" s="193" t="s">
        <v>531</v>
      </c>
      <c r="C29" s="198" t="s">
        <v>529</v>
      </c>
      <c r="D29" s="197" t="s">
        <v>528</v>
      </c>
      <c r="E29" s="199">
        <v>10</v>
      </c>
      <c r="F29" s="199">
        <v>1</v>
      </c>
      <c r="G29" s="196">
        <v>42</v>
      </c>
      <c r="H29" s="196">
        <v>32.130000000000003</v>
      </c>
      <c r="I29" s="195">
        <v>0.76500000000000001</v>
      </c>
      <c r="J29" s="193"/>
    </row>
    <row r="30" spans="1:10" ht="13.5" hidden="1" customHeight="1" x14ac:dyDescent="0.2">
      <c r="A30" s="193"/>
      <c r="B30" s="193" t="s">
        <v>498</v>
      </c>
      <c r="C30" s="198" t="s">
        <v>497</v>
      </c>
      <c r="D30" s="197" t="s">
        <v>22</v>
      </c>
      <c r="E30" s="199">
        <v>10</v>
      </c>
      <c r="F30" s="199">
        <v>6</v>
      </c>
      <c r="G30" s="196">
        <v>115</v>
      </c>
      <c r="H30" s="196">
        <v>97.55</v>
      </c>
      <c r="I30" s="195">
        <v>0.84826000000000001</v>
      </c>
      <c r="J30" s="193"/>
    </row>
    <row r="31" spans="1:10" ht="13.5" hidden="1" customHeight="1" x14ac:dyDescent="0.2">
      <c r="A31" s="193"/>
      <c r="B31" s="193" t="s">
        <v>513</v>
      </c>
      <c r="C31" s="198" t="s">
        <v>512</v>
      </c>
      <c r="D31" s="197" t="s">
        <v>179</v>
      </c>
      <c r="E31" s="199">
        <v>10</v>
      </c>
      <c r="F31" s="199">
        <v>3</v>
      </c>
      <c r="G31" s="196">
        <v>10</v>
      </c>
      <c r="H31" s="196">
        <v>8.4600000000000009</v>
      </c>
      <c r="I31" s="195">
        <v>0.84557000000000004</v>
      </c>
      <c r="J31" s="193"/>
    </row>
    <row r="32" spans="1:10" ht="21.75" hidden="1" customHeight="1" x14ac:dyDescent="0.2">
      <c r="A32" s="193"/>
      <c r="B32" s="217" t="s">
        <v>496</v>
      </c>
      <c r="C32" s="198" t="s">
        <v>495</v>
      </c>
      <c r="D32" s="197">
        <v>0</v>
      </c>
      <c r="E32" s="199">
        <v>0</v>
      </c>
      <c r="F32" s="199">
        <v>0</v>
      </c>
      <c r="G32" s="196">
        <v>5</v>
      </c>
      <c r="H32" s="196">
        <v>0</v>
      </c>
      <c r="I32" s="195">
        <v>0</v>
      </c>
      <c r="J32" s="193"/>
    </row>
    <row r="33" spans="1:10" ht="13.5" hidden="1" customHeight="1" x14ac:dyDescent="0.2">
      <c r="A33" s="193"/>
      <c r="B33" s="193" t="s">
        <v>494</v>
      </c>
      <c r="C33" s="198" t="s">
        <v>493</v>
      </c>
      <c r="D33" s="197" t="s">
        <v>22</v>
      </c>
      <c r="E33" s="199">
        <v>10</v>
      </c>
      <c r="F33" s="199">
        <v>6</v>
      </c>
      <c r="G33" s="196">
        <v>5</v>
      </c>
      <c r="H33" s="196">
        <v>0</v>
      </c>
      <c r="I33" s="195">
        <v>0</v>
      </c>
      <c r="J33" s="193"/>
    </row>
    <row r="34" spans="1:10" ht="21.75" hidden="1" customHeight="1" x14ac:dyDescent="0.2">
      <c r="A34" s="193"/>
      <c r="B34" s="217" t="s">
        <v>489</v>
      </c>
      <c r="C34" s="198" t="s">
        <v>488</v>
      </c>
      <c r="D34" s="197">
        <v>0</v>
      </c>
      <c r="E34" s="199">
        <v>0</v>
      </c>
      <c r="F34" s="199">
        <v>0</v>
      </c>
      <c r="G34" s="196">
        <v>6416.2169999999996</v>
      </c>
      <c r="H34" s="196">
        <v>3559.35</v>
      </c>
      <c r="I34" s="195">
        <v>0.55474000000000001</v>
      </c>
      <c r="J34" s="193"/>
    </row>
    <row r="35" spans="1:10" ht="13.5" hidden="1" customHeight="1" x14ac:dyDescent="0.2">
      <c r="A35" s="193"/>
      <c r="B35" s="193" t="s">
        <v>157</v>
      </c>
      <c r="C35" s="198" t="s">
        <v>492</v>
      </c>
      <c r="D35" s="197" t="s">
        <v>40</v>
      </c>
      <c r="E35" s="199">
        <v>10</v>
      </c>
      <c r="F35" s="199">
        <v>6</v>
      </c>
      <c r="G35" s="196">
        <v>213</v>
      </c>
      <c r="H35" s="196">
        <v>90.67</v>
      </c>
      <c r="I35" s="195">
        <v>0.42568</v>
      </c>
      <c r="J35" s="193"/>
    </row>
    <row r="36" spans="1:10" ht="13.5" hidden="1" customHeight="1" x14ac:dyDescent="0.2">
      <c r="A36" s="193"/>
      <c r="B36" s="193" t="s">
        <v>157</v>
      </c>
      <c r="C36" s="198" t="s">
        <v>492</v>
      </c>
      <c r="D36" s="197" t="s">
        <v>22</v>
      </c>
      <c r="E36" s="199">
        <v>10</v>
      </c>
      <c r="F36" s="199">
        <v>6</v>
      </c>
      <c r="G36" s="196">
        <v>384.5</v>
      </c>
      <c r="H36" s="196">
        <v>316.51</v>
      </c>
      <c r="I36" s="195">
        <v>0.82316999999999996</v>
      </c>
      <c r="J36" s="193"/>
    </row>
    <row r="37" spans="1:10" ht="13.5" hidden="1" customHeight="1" x14ac:dyDescent="0.2">
      <c r="A37" s="193"/>
      <c r="B37" s="193" t="s">
        <v>157</v>
      </c>
      <c r="C37" s="198" t="s">
        <v>492</v>
      </c>
      <c r="D37" s="197" t="s">
        <v>61</v>
      </c>
      <c r="E37" s="199">
        <v>10</v>
      </c>
      <c r="F37" s="199">
        <v>6</v>
      </c>
      <c r="G37" s="196">
        <v>2.2999999999999998</v>
      </c>
      <c r="H37" s="196">
        <v>2.2999999999999998</v>
      </c>
      <c r="I37" s="195">
        <v>1</v>
      </c>
      <c r="J37" s="193"/>
    </row>
    <row r="38" spans="1:10" ht="13.5" hidden="1" customHeight="1" x14ac:dyDescent="0.2">
      <c r="A38" s="193"/>
      <c r="B38" s="193" t="s">
        <v>157</v>
      </c>
      <c r="C38" s="198" t="s">
        <v>492</v>
      </c>
      <c r="D38" s="197" t="s">
        <v>152</v>
      </c>
      <c r="E38" s="199">
        <v>10</v>
      </c>
      <c r="F38" s="199">
        <v>6</v>
      </c>
      <c r="G38" s="196">
        <v>3</v>
      </c>
      <c r="H38" s="196">
        <v>0</v>
      </c>
      <c r="I38" s="195">
        <v>0</v>
      </c>
      <c r="J38" s="193"/>
    </row>
    <row r="39" spans="1:10" ht="13.5" hidden="1" customHeight="1" x14ac:dyDescent="0.2">
      <c r="A39" s="193"/>
      <c r="B39" s="193" t="s">
        <v>742</v>
      </c>
      <c r="C39" s="198" t="s">
        <v>741</v>
      </c>
      <c r="D39" s="197" t="s">
        <v>9</v>
      </c>
      <c r="E39" s="199">
        <v>10</v>
      </c>
      <c r="F39" s="199">
        <v>6</v>
      </c>
      <c r="G39" s="196">
        <v>127.048</v>
      </c>
      <c r="H39" s="196">
        <v>127.05</v>
      </c>
      <c r="I39" s="195">
        <v>1</v>
      </c>
      <c r="J39" s="193"/>
    </row>
    <row r="40" spans="1:10" ht="13.5" hidden="1" customHeight="1" x14ac:dyDescent="0.2">
      <c r="A40" s="193"/>
      <c r="B40" s="193" t="s">
        <v>742</v>
      </c>
      <c r="C40" s="198" t="s">
        <v>741</v>
      </c>
      <c r="D40" s="197" t="s">
        <v>7</v>
      </c>
      <c r="E40" s="199">
        <v>10</v>
      </c>
      <c r="F40" s="199">
        <v>6</v>
      </c>
      <c r="G40" s="196">
        <v>38.369</v>
      </c>
      <c r="H40" s="196">
        <v>38.369999999999997</v>
      </c>
      <c r="I40" s="195">
        <v>1</v>
      </c>
      <c r="J40" s="193"/>
    </row>
    <row r="41" spans="1:10" ht="13.5" hidden="1" customHeight="1" x14ac:dyDescent="0.2">
      <c r="A41" s="193"/>
      <c r="B41" s="193" t="s">
        <v>487</v>
      </c>
      <c r="C41" s="198" t="s">
        <v>486</v>
      </c>
      <c r="D41" s="197" t="s">
        <v>9</v>
      </c>
      <c r="E41" s="199">
        <v>10</v>
      </c>
      <c r="F41" s="199">
        <v>6</v>
      </c>
      <c r="G41" s="196">
        <v>3331</v>
      </c>
      <c r="H41" s="196">
        <v>1798.09</v>
      </c>
      <c r="I41" s="195">
        <v>0.53979999999999995</v>
      </c>
      <c r="J41" s="193"/>
    </row>
    <row r="42" spans="1:10" ht="13.5" hidden="1" customHeight="1" x14ac:dyDescent="0.2">
      <c r="A42" s="193"/>
      <c r="B42" s="193" t="s">
        <v>487</v>
      </c>
      <c r="C42" s="198" t="s">
        <v>486</v>
      </c>
      <c r="D42" s="197" t="s">
        <v>7</v>
      </c>
      <c r="E42" s="199">
        <v>10</v>
      </c>
      <c r="F42" s="199">
        <v>6</v>
      </c>
      <c r="G42" s="196">
        <v>1006</v>
      </c>
      <c r="H42" s="196">
        <v>553.4</v>
      </c>
      <c r="I42" s="195">
        <v>0.55010000000000003</v>
      </c>
      <c r="J42" s="193"/>
    </row>
    <row r="43" spans="1:10" ht="13.5" hidden="1" customHeight="1" x14ac:dyDescent="0.2">
      <c r="A43" s="193"/>
      <c r="B43" s="193" t="s">
        <v>485</v>
      </c>
      <c r="C43" s="198" t="s">
        <v>484</v>
      </c>
      <c r="D43" s="197" t="s">
        <v>40</v>
      </c>
      <c r="E43" s="199">
        <v>10</v>
      </c>
      <c r="F43" s="199">
        <v>6</v>
      </c>
      <c r="G43" s="196">
        <v>43</v>
      </c>
      <c r="H43" s="196">
        <v>0</v>
      </c>
      <c r="I43" s="195">
        <v>0</v>
      </c>
      <c r="J43" s="193"/>
    </row>
    <row r="44" spans="1:10" ht="13.5" hidden="1" customHeight="1" x14ac:dyDescent="0.2">
      <c r="A44" s="193"/>
      <c r="B44" s="193" t="s">
        <v>485</v>
      </c>
      <c r="C44" s="198" t="s">
        <v>484</v>
      </c>
      <c r="D44" s="197" t="s">
        <v>22</v>
      </c>
      <c r="E44" s="199">
        <v>10</v>
      </c>
      <c r="F44" s="199">
        <v>6</v>
      </c>
      <c r="G44" s="196">
        <v>1268</v>
      </c>
      <c r="H44" s="196">
        <v>632.96</v>
      </c>
      <c r="I44" s="195">
        <v>0.49918000000000001</v>
      </c>
      <c r="J44" s="193"/>
    </row>
    <row r="45" spans="1:10" ht="21.75" customHeight="1" x14ac:dyDescent="0.2">
      <c r="A45" s="193"/>
      <c r="B45" s="217" t="s">
        <v>58</v>
      </c>
      <c r="C45" s="198" t="s">
        <v>57</v>
      </c>
      <c r="D45" s="197">
        <v>0</v>
      </c>
      <c r="E45" s="199">
        <v>0</v>
      </c>
      <c r="F45" s="199">
        <v>0</v>
      </c>
      <c r="G45" s="250">
        <v>91169.907999999996</v>
      </c>
      <c r="H45" s="250">
        <v>43098.25</v>
      </c>
      <c r="I45" s="246">
        <v>0.47271999999999997</v>
      </c>
      <c r="J45" s="193"/>
    </row>
    <row r="46" spans="1:10" ht="32.25" hidden="1" customHeight="1" x14ac:dyDescent="0.2">
      <c r="A46" s="193"/>
      <c r="B46" s="217" t="s">
        <v>101</v>
      </c>
      <c r="C46" s="198" t="s">
        <v>100</v>
      </c>
      <c r="D46" s="197">
        <v>0</v>
      </c>
      <c r="E46" s="199">
        <v>0</v>
      </c>
      <c r="F46" s="199">
        <v>0</v>
      </c>
      <c r="G46" s="196">
        <v>33898.074999999997</v>
      </c>
      <c r="H46" s="196">
        <v>13602.29</v>
      </c>
      <c r="I46" s="195">
        <v>0.40127000000000002</v>
      </c>
      <c r="J46" s="193"/>
    </row>
    <row r="47" spans="1:10" ht="13.5" hidden="1" customHeight="1" x14ac:dyDescent="0.2">
      <c r="A47" s="193"/>
      <c r="B47" s="193" t="s">
        <v>114</v>
      </c>
      <c r="C47" s="198" t="s">
        <v>113</v>
      </c>
      <c r="D47" s="197" t="s">
        <v>72</v>
      </c>
      <c r="E47" s="199">
        <v>8</v>
      </c>
      <c r="F47" s="199">
        <v>1</v>
      </c>
      <c r="G47" s="196">
        <v>4600.1499999999996</v>
      </c>
      <c r="H47" s="196">
        <v>1602.4</v>
      </c>
      <c r="I47" s="195">
        <v>0.34833999999999998</v>
      </c>
      <c r="J47" s="193"/>
    </row>
    <row r="48" spans="1:10" ht="13.5" hidden="1" customHeight="1" x14ac:dyDescent="0.2">
      <c r="A48" s="193"/>
      <c r="B48" s="193" t="s">
        <v>60</v>
      </c>
      <c r="C48" s="198" t="s">
        <v>112</v>
      </c>
      <c r="D48" s="197" t="s">
        <v>72</v>
      </c>
      <c r="E48" s="199">
        <v>8</v>
      </c>
      <c r="F48" s="199">
        <v>1</v>
      </c>
      <c r="G48" s="196">
        <v>271.36</v>
      </c>
      <c r="H48" s="196">
        <v>271.35000000000002</v>
      </c>
      <c r="I48" s="195">
        <v>0.99997000000000003</v>
      </c>
      <c r="J48" s="193"/>
    </row>
    <row r="49" spans="1:10" ht="13.5" hidden="1" customHeight="1" x14ac:dyDescent="0.2">
      <c r="A49" s="193"/>
      <c r="B49" s="193" t="s">
        <v>111</v>
      </c>
      <c r="C49" s="198" t="s">
        <v>110</v>
      </c>
      <c r="D49" s="197" t="s">
        <v>72</v>
      </c>
      <c r="E49" s="199">
        <v>8</v>
      </c>
      <c r="F49" s="199">
        <v>1</v>
      </c>
      <c r="G49" s="196">
        <v>2043.36</v>
      </c>
      <c r="H49" s="196">
        <v>785.7</v>
      </c>
      <c r="I49" s="195">
        <v>0.38451000000000002</v>
      </c>
      <c r="J49" s="193"/>
    </row>
    <row r="50" spans="1:10" ht="13.5" hidden="1" customHeight="1" x14ac:dyDescent="0.2">
      <c r="A50" s="193"/>
      <c r="B50" s="193" t="s">
        <v>109</v>
      </c>
      <c r="C50" s="198" t="s">
        <v>108</v>
      </c>
      <c r="D50" s="197" t="s">
        <v>72</v>
      </c>
      <c r="E50" s="199">
        <v>8</v>
      </c>
      <c r="F50" s="199">
        <v>1</v>
      </c>
      <c r="G50" s="196">
        <v>68.33</v>
      </c>
      <c r="H50" s="196">
        <v>0</v>
      </c>
      <c r="I50" s="195">
        <v>0</v>
      </c>
      <c r="J50" s="193"/>
    </row>
    <row r="51" spans="1:10" ht="13.5" hidden="1" customHeight="1" x14ac:dyDescent="0.2">
      <c r="A51" s="193"/>
      <c r="B51" s="193" t="s">
        <v>107</v>
      </c>
      <c r="C51" s="198" t="s">
        <v>106</v>
      </c>
      <c r="D51" s="197" t="s">
        <v>72</v>
      </c>
      <c r="E51" s="199">
        <v>8</v>
      </c>
      <c r="F51" s="199">
        <v>1</v>
      </c>
      <c r="G51" s="196">
        <v>23036.44</v>
      </c>
      <c r="H51" s="196">
        <v>9035.4500000000007</v>
      </c>
      <c r="I51" s="195">
        <v>0.39222000000000001</v>
      </c>
      <c r="J51" s="193"/>
    </row>
    <row r="52" spans="1:10" ht="13.5" hidden="1" customHeight="1" x14ac:dyDescent="0.2">
      <c r="A52" s="193"/>
      <c r="B52" s="193" t="s">
        <v>105</v>
      </c>
      <c r="C52" s="198" t="s">
        <v>104</v>
      </c>
      <c r="D52" s="197" t="s">
        <v>72</v>
      </c>
      <c r="E52" s="199">
        <v>8</v>
      </c>
      <c r="F52" s="199">
        <v>1</v>
      </c>
      <c r="G52" s="196">
        <v>3618.51</v>
      </c>
      <c r="H52" s="196">
        <v>1856.88</v>
      </c>
      <c r="I52" s="195">
        <v>0.51315999999999995</v>
      </c>
      <c r="J52" s="193"/>
    </row>
    <row r="53" spans="1:10" ht="13.5" hidden="1" customHeight="1" x14ac:dyDescent="0.2">
      <c r="A53" s="193"/>
      <c r="B53" s="193" t="s">
        <v>103</v>
      </c>
      <c r="C53" s="198" t="s">
        <v>102</v>
      </c>
      <c r="D53" s="197" t="s">
        <v>72</v>
      </c>
      <c r="E53" s="199">
        <v>8</v>
      </c>
      <c r="F53" s="199">
        <v>1</v>
      </c>
      <c r="G53" s="196">
        <v>159.41999999999999</v>
      </c>
      <c r="H53" s="196">
        <v>0</v>
      </c>
      <c r="I53" s="195">
        <v>0</v>
      </c>
      <c r="J53" s="193"/>
    </row>
    <row r="54" spans="1:10" ht="13.5" hidden="1" customHeight="1" x14ac:dyDescent="0.2">
      <c r="A54" s="193"/>
      <c r="B54" s="193" t="s">
        <v>99</v>
      </c>
      <c r="C54" s="198" t="s">
        <v>98</v>
      </c>
      <c r="D54" s="197" t="s">
        <v>86</v>
      </c>
      <c r="E54" s="199">
        <v>8</v>
      </c>
      <c r="F54" s="199">
        <v>1</v>
      </c>
      <c r="G54" s="196">
        <v>50</v>
      </c>
      <c r="H54" s="196">
        <v>0</v>
      </c>
      <c r="I54" s="195">
        <v>0</v>
      </c>
      <c r="J54" s="193"/>
    </row>
    <row r="55" spans="1:10" ht="13.5" hidden="1" customHeight="1" x14ac:dyDescent="0.2">
      <c r="A55" s="193"/>
      <c r="B55" s="193" t="s">
        <v>89</v>
      </c>
      <c r="C55" s="198" t="s">
        <v>744</v>
      </c>
      <c r="D55" s="197" t="s">
        <v>86</v>
      </c>
      <c r="E55" s="199">
        <v>8</v>
      </c>
      <c r="F55" s="199">
        <v>1</v>
      </c>
      <c r="G55" s="196">
        <v>50.505000000000003</v>
      </c>
      <c r="H55" s="196">
        <v>50.51</v>
      </c>
      <c r="I55" s="195">
        <v>1</v>
      </c>
      <c r="J55" s="193"/>
    </row>
    <row r="56" spans="1:10" ht="21.75" hidden="1" customHeight="1" x14ac:dyDescent="0.2">
      <c r="A56" s="193"/>
      <c r="B56" s="217" t="s">
        <v>91</v>
      </c>
      <c r="C56" s="198" t="s">
        <v>90</v>
      </c>
      <c r="D56" s="197">
        <v>0</v>
      </c>
      <c r="E56" s="199">
        <v>0</v>
      </c>
      <c r="F56" s="199">
        <v>0</v>
      </c>
      <c r="G56" s="196">
        <v>13845.07</v>
      </c>
      <c r="H56" s="196">
        <v>6987.27</v>
      </c>
      <c r="I56" s="195">
        <v>0.50468000000000002</v>
      </c>
      <c r="J56" s="193"/>
    </row>
    <row r="57" spans="1:10" ht="13.5" hidden="1" customHeight="1" x14ac:dyDescent="0.2">
      <c r="A57" s="193"/>
      <c r="B57" s="193" t="s">
        <v>97</v>
      </c>
      <c r="C57" s="198" t="s">
        <v>96</v>
      </c>
      <c r="D57" s="197" t="s">
        <v>72</v>
      </c>
      <c r="E57" s="199">
        <v>8</v>
      </c>
      <c r="F57" s="199">
        <v>1</v>
      </c>
      <c r="G57" s="196">
        <v>466.32</v>
      </c>
      <c r="H57" s="196">
        <v>171.61</v>
      </c>
      <c r="I57" s="195">
        <v>0.36802000000000001</v>
      </c>
      <c r="J57" s="193"/>
    </row>
    <row r="58" spans="1:10" ht="13.5" hidden="1" customHeight="1" x14ac:dyDescent="0.2">
      <c r="A58" s="193"/>
      <c r="B58" s="193" t="s">
        <v>60</v>
      </c>
      <c r="C58" s="198" t="s">
        <v>95</v>
      </c>
      <c r="D58" s="197" t="s">
        <v>72</v>
      </c>
      <c r="E58" s="199">
        <v>8</v>
      </c>
      <c r="F58" s="199">
        <v>1</v>
      </c>
      <c r="G58" s="196">
        <v>211.89</v>
      </c>
      <c r="H58" s="196">
        <v>211.87</v>
      </c>
      <c r="I58" s="195">
        <v>0.99990999999999997</v>
      </c>
      <c r="J58" s="193"/>
    </row>
    <row r="59" spans="1:10" ht="13.5" hidden="1" customHeight="1" x14ac:dyDescent="0.2">
      <c r="A59" s="193"/>
      <c r="B59" s="193" t="s">
        <v>54</v>
      </c>
      <c r="C59" s="198" t="s">
        <v>94</v>
      </c>
      <c r="D59" s="197" t="s">
        <v>72</v>
      </c>
      <c r="E59" s="199">
        <v>8</v>
      </c>
      <c r="F59" s="199">
        <v>1</v>
      </c>
      <c r="G59" s="196">
        <v>12771.31</v>
      </c>
      <c r="H59" s="196">
        <v>6349.6</v>
      </c>
      <c r="I59" s="195">
        <v>0.49718000000000001</v>
      </c>
      <c r="J59" s="193"/>
    </row>
    <row r="60" spans="1:10" ht="13.5" hidden="1" customHeight="1" x14ac:dyDescent="0.2">
      <c r="A60" s="193"/>
      <c r="B60" s="193" t="s">
        <v>93</v>
      </c>
      <c r="C60" s="198" t="s">
        <v>92</v>
      </c>
      <c r="D60" s="197" t="s">
        <v>72</v>
      </c>
      <c r="E60" s="199">
        <v>8</v>
      </c>
      <c r="F60" s="199">
        <v>1</v>
      </c>
      <c r="G60" s="196">
        <v>345.55</v>
      </c>
      <c r="H60" s="196">
        <v>254.19</v>
      </c>
      <c r="I60" s="195">
        <v>0.73560000000000003</v>
      </c>
      <c r="J60" s="193"/>
    </row>
    <row r="61" spans="1:10" ht="13.5" hidden="1" customHeight="1" x14ac:dyDescent="0.2">
      <c r="A61" s="193"/>
      <c r="B61" s="193" t="s">
        <v>89</v>
      </c>
      <c r="C61" s="198" t="s">
        <v>87</v>
      </c>
      <c r="D61" s="197" t="s">
        <v>86</v>
      </c>
      <c r="E61" s="199">
        <v>8</v>
      </c>
      <c r="F61" s="199">
        <v>1</v>
      </c>
      <c r="G61" s="196">
        <v>50</v>
      </c>
      <c r="H61" s="196">
        <v>0</v>
      </c>
      <c r="I61" s="195">
        <v>0</v>
      </c>
      <c r="J61" s="193"/>
    </row>
    <row r="62" spans="1:10" ht="42.75" hidden="1" customHeight="1" x14ac:dyDescent="0.2">
      <c r="A62" s="193"/>
      <c r="B62" s="217" t="s">
        <v>122</v>
      </c>
      <c r="C62" s="198" t="s">
        <v>121</v>
      </c>
      <c r="D62" s="197">
        <v>0</v>
      </c>
      <c r="E62" s="199">
        <v>0</v>
      </c>
      <c r="F62" s="199">
        <v>0</v>
      </c>
      <c r="G62" s="196">
        <v>17182.02</v>
      </c>
      <c r="H62" s="196">
        <v>9770.36</v>
      </c>
      <c r="I62" s="195">
        <v>0.56864000000000003</v>
      </c>
      <c r="J62" s="193"/>
    </row>
    <row r="63" spans="1:10" ht="13.5" hidden="1" customHeight="1" x14ac:dyDescent="0.2">
      <c r="A63" s="193"/>
      <c r="B63" s="193" t="s">
        <v>127</v>
      </c>
      <c r="C63" s="198" t="s">
        <v>126</v>
      </c>
      <c r="D63" s="197" t="s">
        <v>72</v>
      </c>
      <c r="E63" s="199">
        <v>7</v>
      </c>
      <c r="F63" s="199">
        <v>3</v>
      </c>
      <c r="G63" s="196">
        <v>1350.43</v>
      </c>
      <c r="H63" s="196">
        <v>270.19</v>
      </c>
      <c r="I63" s="195">
        <v>0.20008000000000001</v>
      </c>
      <c r="J63" s="193"/>
    </row>
    <row r="64" spans="1:10" ht="13.5" hidden="1" customHeight="1" x14ac:dyDescent="0.2">
      <c r="A64" s="193"/>
      <c r="B64" s="193" t="s">
        <v>125</v>
      </c>
      <c r="C64" s="198" t="s">
        <v>124</v>
      </c>
      <c r="D64" s="197" t="s">
        <v>72</v>
      </c>
      <c r="E64" s="199">
        <v>7</v>
      </c>
      <c r="F64" s="199">
        <v>3</v>
      </c>
      <c r="G64" s="196">
        <v>291.95</v>
      </c>
      <c r="H64" s="196">
        <v>291.94</v>
      </c>
      <c r="I64" s="195">
        <v>0.99997999999999998</v>
      </c>
      <c r="J64" s="193"/>
    </row>
    <row r="65" spans="1:10" ht="13.5" hidden="1" customHeight="1" x14ac:dyDescent="0.2">
      <c r="A65" s="193"/>
      <c r="B65" s="193" t="s">
        <v>111</v>
      </c>
      <c r="C65" s="198" t="s">
        <v>123</v>
      </c>
      <c r="D65" s="197" t="s">
        <v>72</v>
      </c>
      <c r="E65" s="199">
        <v>7</v>
      </c>
      <c r="F65" s="199">
        <v>3</v>
      </c>
      <c r="G65" s="196">
        <v>174.46</v>
      </c>
      <c r="H65" s="196">
        <v>0</v>
      </c>
      <c r="I65" s="195">
        <v>0</v>
      </c>
      <c r="J65" s="193"/>
    </row>
    <row r="66" spans="1:10" ht="13.5" hidden="1" customHeight="1" x14ac:dyDescent="0.2">
      <c r="A66" s="193"/>
      <c r="B66" s="193" t="s">
        <v>54</v>
      </c>
      <c r="C66" s="198" t="s">
        <v>120</v>
      </c>
      <c r="D66" s="197" t="s">
        <v>72</v>
      </c>
      <c r="E66" s="199">
        <v>7</v>
      </c>
      <c r="F66" s="199">
        <v>3</v>
      </c>
      <c r="G66" s="196">
        <v>14962.25</v>
      </c>
      <c r="H66" s="196">
        <v>9040.2000000000007</v>
      </c>
      <c r="I66" s="195">
        <v>0.60419999999999996</v>
      </c>
      <c r="J66" s="193"/>
    </row>
    <row r="67" spans="1:10" ht="13.5" hidden="1" customHeight="1" x14ac:dyDescent="0.2">
      <c r="A67" s="193"/>
      <c r="B67" s="193" t="s">
        <v>105</v>
      </c>
      <c r="C67" s="198" t="s">
        <v>119</v>
      </c>
      <c r="D67" s="197" t="s">
        <v>72</v>
      </c>
      <c r="E67" s="199">
        <v>7</v>
      </c>
      <c r="F67" s="199">
        <v>3</v>
      </c>
      <c r="G67" s="196">
        <v>379.13</v>
      </c>
      <c r="H67" s="196">
        <v>168.03</v>
      </c>
      <c r="I67" s="195">
        <v>0.44319999999999998</v>
      </c>
      <c r="J67" s="193"/>
    </row>
    <row r="68" spans="1:10" ht="13.5" hidden="1" customHeight="1" x14ac:dyDescent="0.2">
      <c r="A68" s="193"/>
      <c r="B68" s="193" t="s">
        <v>118</v>
      </c>
      <c r="C68" s="198" t="s">
        <v>117</v>
      </c>
      <c r="D68" s="197" t="s">
        <v>72</v>
      </c>
      <c r="E68" s="199">
        <v>7</v>
      </c>
      <c r="F68" s="199">
        <v>3</v>
      </c>
      <c r="G68" s="196">
        <v>23.8</v>
      </c>
      <c r="H68" s="196">
        <v>0</v>
      </c>
      <c r="I68" s="195">
        <v>0</v>
      </c>
      <c r="J68" s="193"/>
    </row>
    <row r="69" spans="1:10" ht="21.75" hidden="1" customHeight="1" x14ac:dyDescent="0.2">
      <c r="A69" s="193"/>
      <c r="B69" s="217" t="s">
        <v>56</v>
      </c>
      <c r="C69" s="198" t="s">
        <v>55</v>
      </c>
      <c r="D69" s="197">
        <v>0</v>
      </c>
      <c r="E69" s="199">
        <v>0</v>
      </c>
      <c r="F69" s="199">
        <v>0</v>
      </c>
      <c r="G69" s="196">
        <v>26244.742999999999</v>
      </c>
      <c r="H69" s="196">
        <v>12738.33</v>
      </c>
      <c r="I69" s="195">
        <v>0.48537000000000002</v>
      </c>
      <c r="J69" s="193"/>
    </row>
    <row r="70" spans="1:10" ht="13.5" hidden="1" customHeight="1" x14ac:dyDescent="0.2">
      <c r="A70" s="193"/>
      <c r="B70" s="193" t="s">
        <v>70</v>
      </c>
      <c r="C70" s="198" t="s">
        <v>62</v>
      </c>
      <c r="D70" s="197" t="s">
        <v>40</v>
      </c>
      <c r="E70" s="199">
        <v>8</v>
      </c>
      <c r="F70" s="199">
        <v>4</v>
      </c>
      <c r="G70" s="196">
        <v>180</v>
      </c>
      <c r="H70" s="196">
        <v>38.200000000000003</v>
      </c>
      <c r="I70" s="195">
        <v>0.21221999999999999</v>
      </c>
      <c r="J70" s="193"/>
    </row>
    <row r="71" spans="1:10" ht="13.5" hidden="1" customHeight="1" x14ac:dyDescent="0.2">
      <c r="A71" s="193"/>
      <c r="B71" s="193" t="s">
        <v>70</v>
      </c>
      <c r="C71" s="198" t="s">
        <v>62</v>
      </c>
      <c r="D71" s="197" t="s">
        <v>22</v>
      </c>
      <c r="E71" s="199">
        <v>8</v>
      </c>
      <c r="F71" s="199">
        <v>4</v>
      </c>
      <c r="G71" s="196">
        <v>26.8</v>
      </c>
      <c r="H71" s="196">
        <v>13.56</v>
      </c>
      <c r="I71" s="195">
        <v>0.50610999999999995</v>
      </c>
      <c r="J71" s="193"/>
    </row>
    <row r="72" spans="1:10" ht="13.5" hidden="1" customHeight="1" x14ac:dyDescent="0.2">
      <c r="A72" s="193"/>
      <c r="B72" s="193" t="s">
        <v>70</v>
      </c>
      <c r="C72" s="198" t="s">
        <v>62</v>
      </c>
      <c r="D72" s="197" t="s">
        <v>64</v>
      </c>
      <c r="E72" s="199">
        <v>8</v>
      </c>
      <c r="F72" s="199">
        <v>4</v>
      </c>
      <c r="G72" s="196">
        <v>300</v>
      </c>
      <c r="H72" s="196">
        <v>0</v>
      </c>
      <c r="I72" s="195">
        <v>0</v>
      </c>
      <c r="J72" s="193"/>
    </row>
    <row r="73" spans="1:10" ht="13.5" hidden="1" customHeight="1" x14ac:dyDescent="0.2">
      <c r="A73" s="193"/>
      <c r="B73" s="193" t="s">
        <v>70</v>
      </c>
      <c r="C73" s="198" t="s">
        <v>62</v>
      </c>
      <c r="D73" s="197" t="s">
        <v>61</v>
      </c>
      <c r="E73" s="199">
        <v>8</v>
      </c>
      <c r="F73" s="199">
        <v>4</v>
      </c>
      <c r="G73" s="196">
        <v>40</v>
      </c>
      <c r="H73" s="196">
        <v>0</v>
      </c>
      <c r="I73" s="195">
        <v>0</v>
      </c>
      <c r="J73" s="193"/>
    </row>
    <row r="74" spans="1:10" ht="13.5" hidden="1" customHeight="1" x14ac:dyDescent="0.2">
      <c r="A74" s="193"/>
      <c r="B74" s="193" t="s">
        <v>60</v>
      </c>
      <c r="C74" s="198" t="s">
        <v>59</v>
      </c>
      <c r="D74" s="197" t="s">
        <v>10</v>
      </c>
      <c r="E74" s="199">
        <v>8</v>
      </c>
      <c r="F74" s="199">
        <v>4</v>
      </c>
      <c r="G74" s="196">
        <v>545.38</v>
      </c>
      <c r="H74" s="196">
        <v>545.38</v>
      </c>
      <c r="I74" s="195">
        <v>0.99999000000000005</v>
      </c>
      <c r="J74" s="193"/>
    </row>
    <row r="75" spans="1:10" ht="13.5" hidden="1" customHeight="1" x14ac:dyDescent="0.2">
      <c r="A75" s="193"/>
      <c r="B75" s="193" t="s">
        <v>60</v>
      </c>
      <c r="C75" s="198" t="s">
        <v>59</v>
      </c>
      <c r="D75" s="197" t="s">
        <v>7</v>
      </c>
      <c r="E75" s="199">
        <v>8</v>
      </c>
      <c r="F75" s="199">
        <v>4</v>
      </c>
      <c r="G75" s="196">
        <v>19.260000000000002</v>
      </c>
      <c r="H75" s="196">
        <v>19.25</v>
      </c>
      <c r="I75" s="195">
        <v>0.99968000000000001</v>
      </c>
      <c r="J75" s="193"/>
    </row>
    <row r="76" spans="1:10" ht="13.5" hidden="1" customHeight="1" x14ac:dyDescent="0.2">
      <c r="A76" s="193"/>
      <c r="B76" s="193" t="s">
        <v>742</v>
      </c>
      <c r="C76" s="198" t="s">
        <v>743</v>
      </c>
      <c r="D76" s="197" t="s">
        <v>9</v>
      </c>
      <c r="E76" s="199">
        <v>8</v>
      </c>
      <c r="F76" s="199">
        <v>4</v>
      </c>
      <c r="G76" s="196">
        <v>34.671999999999997</v>
      </c>
      <c r="H76" s="196">
        <v>34.67</v>
      </c>
      <c r="I76" s="195">
        <v>1</v>
      </c>
      <c r="J76" s="193"/>
    </row>
    <row r="77" spans="1:10" ht="13.5" hidden="1" customHeight="1" x14ac:dyDescent="0.2">
      <c r="A77" s="193"/>
      <c r="B77" s="193" t="s">
        <v>742</v>
      </c>
      <c r="C77" s="198" t="s">
        <v>743</v>
      </c>
      <c r="D77" s="197" t="s">
        <v>7</v>
      </c>
      <c r="E77" s="199">
        <v>8</v>
      </c>
      <c r="F77" s="199">
        <v>4</v>
      </c>
      <c r="G77" s="196">
        <v>10.471</v>
      </c>
      <c r="H77" s="196">
        <v>10.47</v>
      </c>
      <c r="I77" s="195">
        <v>1</v>
      </c>
      <c r="J77" s="193"/>
    </row>
    <row r="78" spans="1:10" ht="13.5" hidden="1" customHeight="1" x14ac:dyDescent="0.2">
      <c r="A78" s="193"/>
      <c r="B78" s="193" t="s">
        <v>54</v>
      </c>
      <c r="C78" s="198" t="s">
        <v>49</v>
      </c>
      <c r="D78" s="197" t="s">
        <v>12</v>
      </c>
      <c r="E78" s="199">
        <v>8</v>
      </c>
      <c r="F78" s="199">
        <v>4</v>
      </c>
      <c r="G78" s="196">
        <v>19002.900000000001</v>
      </c>
      <c r="H78" s="196">
        <v>9573.0400000000009</v>
      </c>
      <c r="I78" s="195">
        <v>0.50377000000000005</v>
      </c>
      <c r="J78" s="193"/>
    </row>
    <row r="79" spans="1:10" ht="13.5" hidden="1" customHeight="1" x14ac:dyDescent="0.2">
      <c r="A79" s="193"/>
      <c r="B79" s="193" t="s">
        <v>54</v>
      </c>
      <c r="C79" s="198" t="s">
        <v>49</v>
      </c>
      <c r="D79" s="197" t="s">
        <v>10</v>
      </c>
      <c r="E79" s="199">
        <v>8</v>
      </c>
      <c r="F79" s="199">
        <v>4</v>
      </c>
      <c r="G79" s="196">
        <v>5193.5200000000004</v>
      </c>
      <c r="H79" s="196">
        <v>2131.1</v>
      </c>
      <c r="I79" s="195">
        <v>0.41033999999999998</v>
      </c>
      <c r="J79" s="193"/>
    </row>
    <row r="80" spans="1:10" ht="13.5" hidden="1" customHeight="1" x14ac:dyDescent="0.2">
      <c r="A80" s="193"/>
      <c r="B80" s="193" t="s">
        <v>54</v>
      </c>
      <c r="C80" s="198" t="s">
        <v>49</v>
      </c>
      <c r="D80" s="197" t="s">
        <v>9</v>
      </c>
      <c r="E80" s="199">
        <v>8</v>
      </c>
      <c r="F80" s="199">
        <v>4</v>
      </c>
      <c r="G80" s="196">
        <v>699.7</v>
      </c>
      <c r="H80" s="196">
        <v>300.25</v>
      </c>
      <c r="I80" s="195">
        <v>0.42910999999999999</v>
      </c>
      <c r="J80" s="193"/>
    </row>
    <row r="81" spans="1:10" ht="13.5" hidden="1" customHeight="1" x14ac:dyDescent="0.2">
      <c r="A81" s="193"/>
      <c r="B81" s="193" t="s">
        <v>54</v>
      </c>
      <c r="C81" s="198" t="s">
        <v>49</v>
      </c>
      <c r="D81" s="197" t="s">
        <v>7</v>
      </c>
      <c r="E81" s="199">
        <v>8</v>
      </c>
      <c r="F81" s="199">
        <v>4</v>
      </c>
      <c r="G81" s="196">
        <v>192.04</v>
      </c>
      <c r="H81" s="196">
        <v>72.41</v>
      </c>
      <c r="I81" s="195">
        <v>0.37707000000000002</v>
      </c>
      <c r="J81" s="193"/>
    </row>
    <row r="82" spans="1:10" ht="21.75" customHeight="1" x14ac:dyDescent="0.2">
      <c r="A82" s="193"/>
      <c r="B82" s="217" t="s">
        <v>356</v>
      </c>
      <c r="C82" s="198" t="s">
        <v>355</v>
      </c>
      <c r="D82" s="197">
        <v>0</v>
      </c>
      <c r="E82" s="199">
        <v>0</v>
      </c>
      <c r="F82" s="199">
        <v>0</v>
      </c>
      <c r="G82" s="250">
        <v>213</v>
      </c>
      <c r="H82" s="250">
        <v>9</v>
      </c>
      <c r="I82" s="246">
        <v>4.2250000000000003E-2</v>
      </c>
      <c r="J82" s="193"/>
    </row>
    <row r="83" spans="1:10" ht="21.75" hidden="1" customHeight="1" x14ac:dyDescent="0.2">
      <c r="A83" s="193"/>
      <c r="B83" s="217" t="s">
        <v>373</v>
      </c>
      <c r="C83" s="198" t="s">
        <v>372</v>
      </c>
      <c r="D83" s="197">
        <v>0</v>
      </c>
      <c r="E83" s="199">
        <v>0</v>
      </c>
      <c r="F83" s="199">
        <v>0</v>
      </c>
      <c r="G83" s="196">
        <v>30</v>
      </c>
      <c r="H83" s="196">
        <v>9</v>
      </c>
      <c r="I83" s="195">
        <v>0.3</v>
      </c>
      <c r="J83" s="193"/>
    </row>
    <row r="84" spans="1:10" ht="13.5" hidden="1" customHeight="1" x14ac:dyDescent="0.2">
      <c r="A84" s="193"/>
      <c r="B84" s="193" t="s">
        <v>371</v>
      </c>
      <c r="C84" s="198" t="s">
        <v>370</v>
      </c>
      <c r="D84" s="197" t="s">
        <v>22</v>
      </c>
      <c r="E84" s="199">
        <v>4</v>
      </c>
      <c r="F84" s="199">
        <v>1</v>
      </c>
      <c r="G84" s="196">
        <v>30</v>
      </c>
      <c r="H84" s="196">
        <v>9</v>
      </c>
      <c r="I84" s="195">
        <v>0.3</v>
      </c>
      <c r="J84" s="193"/>
    </row>
    <row r="85" spans="1:10" ht="21.75" hidden="1" customHeight="1" x14ac:dyDescent="0.2">
      <c r="A85" s="193"/>
      <c r="B85" s="217" t="s">
        <v>369</v>
      </c>
      <c r="C85" s="198" t="s">
        <v>368</v>
      </c>
      <c r="D85" s="197">
        <v>0</v>
      </c>
      <c r="E85" s="199">
        <v>0</v>
      </c>
      <c r="F85" s="199">
        <v>0</v>
      </c>
      <c r="G85" s="196">
        <v>140</v>
      </c>
      <c r="H85" s="196">
        <v>0</v>
      </c>
      <c r="I85" s="195">
        <v>0</v>
      </c>
      <c r="J85" s="193"/>
    </row>
    <row r="86" spans="1:10" ht="13.5" hidden="1" customHeight="1" x14ac:dyDescent="0.2">
      <c r="A86" s="193"/>
      <c r="B86" s="193" t="s">
        <v>367</v>
      </c>
      <c r="C86" s="198" t="s">
        <v>366</v>
      </c>
      <c r="D86" s="197" t="s">
        <v>22</v>
      </c>
      <c r="E86" s="199">
        <v>4</v>
      </c>
      <c r="F86" s="199">
        <v>1</v>
      </c>
      <c r="G86" s="196">
        <v>110</v>
      </c>
      <c r="H86" s="196">
        <v>0</v>
      </c>
      <c r="I86" s="195">
        <v>0</v>
      </c>
      <c r="J86" s="193"/>
    </row>
    <row r="87" spans="1:10" ht="13.5" hidden="1" customHeight="1" x14ac:dyDescent="0.2">
      <c r="A87" s="193"/>
      <c r="B87" s="193" t="s">
        <v>367</v>
      </c>
      <c r="C87" s="198" t="s">
        <v>366</v>
      </c>
      <c r="D87" s="197" t="s">
        <v>131</v>
      </c>
      <c r="E87" s="199">
        <v>4</v>
      </c>
      <c r="F87" s="199">
        <v>1</v>
      </c>
      <c r="G87" s="196">
        <v>30</v>
      </c>
      <c r="H87" s="196">
        <v>0</v>
      </c>
      <c r="I87" s="195">
        <v>0</v>
      </c>
      <c r="J87" s="193"/>
    </row>
    <row r="88" spans="1:10" ht="21.75" hidden="1" customHeight="1" x14ac:dyDescent="0.2">
      <c r="A88" s="193"/>
      <c r="B88" s="217" t="s">
        <v>354</v>
      </c>
      <c r="C88" s="198" t="s">
        <v>353</v>
      </c>
      <c r="D88" s="197">
        <v>0</v>
      </c>
      <c r="E88" s="199">
        <v>0</v>
      </c>
      <c r="F88" s="199">
        <v>0</v>
      </c>
      <c r="G88" s="196">
        <v>43</v>
      </c>
      <c r="H88" s="196">
        <v>0</v>
      </c>
      <c r="I88" s="195">
        <v>0</v>
      </c>
      <c r="J88" s="193"/>
    </row>
    <row r="89" spans="1:10" ht="13.5" hidden="1" customHeight="1" x14ac:dyDescent="0.2">
      <c r="A89" s="193"/>
      <c r="B89" s="193" t="s">
        <v>358</v>
      </c>
      <c r="C89" s="198" t="s">
        <v>357</v>
      </c>
      <c r="D89" s="197" t="s">
        <v>22</v>
      </c>
      <c r="E89" s="199">
        <v>4</v>
      </c>
      <c r="F89" s="199">
        <v>12</v>
      </c>
      <c r="G89" s="196">
        <v>43</v>
      </c>
      <c r="H89" s="196">
        <v>0</v>
      </c>
      <c r="I89" s="195">
        <v>0</v>
      </c>
      <c r="J89" s="193"/>
    </row>
    <row r="90" spans="1:10" ht="21.75" customHeight="1" x14ac:dyDescent="0.2">
      <c r="A90" s="193"/>
      <c r="B90" s="217" t="s">
        <v>190</v>
      </c>
      <c r="C90" s="198" t="s">
        <v>189</v>
      </c>
      <c r="D90" s="197">
        <v>0</v>
      </c>
      <c r="E90" s="199">
        <v>0</v>
      </c>
      <c r="F90" s="199">
        <v>0</v>
      </c>
      <c r="G90" s="250">
        <v>543153.85600000003</v>
      </c>
      <c r="H90" s="250">
        <v>411704.86</v>
      </c>
      <c r="I90" s="246">
        <v>0.75799000000000005</v>
      </c>
      <c r="J90" s="193"/>
    </row>
    <row r="91" spans="1:10" ht="21.75" hidden="1" customHeight="1" x14ac:dyDescent="0.2">
      <c r="A91" s="193"/>
      <c r="B91" s="217" t="s">
        <v>188</v>
      </c>
      <c r="C91" s="198" t="s">
        <v>187</v>
      </c>
      <c r="D91" s="197">
        <v>0</v>
      </c>
      <c r="E91" s="199">
        <v>0</v>
      </c>
      <c r="F91" s="199">
        <v>0</v>
      </c>
      <c r="G91" s="196">
        <v>129045.228</v>
      </c>
      <c r="H91" s="196">
        <v>101337.52</v>
      </c>
      <c r="I91" s="195">
        <v>0.78529000000000004</v>
      </c>
      <c r="J91" s="193"/>
    </row>
    <row r="92" spans="1:10" ht="13.5" hidden="1" customHeight="1" x14ac:dyDescent="0.2">
      <c r="A92" s="193"/>
      <c r="B92" s="193" t="s">
        <v>214</v>
      </c>
      <c r="C92" s="198" t="s">
        <v>265</v>
      </c>
      <c r="D92" s="197" t="s">
        <v>72</v>
      </c>
      <c r="E92" s="199">
        <v>7</v>
      </c>
      <c r="F92" s="199">
        <v>1</v>
      </c>
      <c r="G92" s="196">
        <v>681.8</v>
      </c>
      <c r="H92" s="196">
        <v>399.11</v>
      </c>
      <c r="I92" s="195">
        <v>0.58538000000000001</v>
      </c>
      <c r="J92" s="193"/>
    </row>
    <row r="93" spans="1:10" ht="13.5" hidden="1" customHeight="1" x14ac:dyDescent="0.2">
      <c r="A93" s="193"/>
      <c r="B93" s="193" t="s">
        <v>214</v>
      </c>
      <c r="C93" s="198" t="s">
        <v>265</v>
      </c>
      <c r="D93" s="197" t="s">
        <v>4</v>
      </c>
      <c r="E93" s="199">
        <v>7</v>
      </c>
      <c r="F93" s="199">
        <v>1</v>
      </c>
      <c r="G93" s="196">
        <v>1580</v>
      </c>
      <c r="H93" s="196">
        <v>503.33</v>
      </c>
      <c r="I93" s="195">
        <v>0.31856000000000001</v>
      </c>
      <c r="J93" s="193"/>
    </row>
    <row r="94" spans="1:10" ht="13.5" hidden="1" customHeight="1" x14ac:dyDescent="0.2">
      <c r="A94" s="193"/>
      <c r="B94" s="193" t="s">
        <v>60</v>
      </c>
      <c r="C94" s="198" t="s">
        <v>264</v>
      </c>
      <c r="D94" s="197" t="s">
        <v>72</v>
      </c>
      <c r="E94" s="199">
        <v>7</v>
      </c>
      <c r="F94" s="199">
        <v>1</v>
      </c>
      <c r="G94" s="196">
        <v>1360.06</v>
      </c>
      <c r="H94" s="196">
        <v>1360.06</v>
      </c>
      <c r="I94" s="195">
        <v>1</v>
      </c>
      <c r="J94" s="193"/>
    </row>
    <row r="95" spans="1:10" ht="13.5" hidden="1" customHeight="1" x14ac:dyDescent="0.2">
      <c r="A95" s="193"/>
      <c r="B95" s="193" t="s">
        <v>60</v>
      </c>
      <c r="C95" s="198" t="s">
        <v>264</v>
      </c>
      <c r="D95" s="197" t="s">
        <v>4</v>
      </c>
      <c r="E95" s="199">
        <v>7</v>
      </c>
      <c r="F95" s="199">
        <v>1</v>
      </c>
      <c r="G95" s="196">
        <v>1000.1</v>
      </c>
      <c r="H95" s="196">
        <v>0</v>
      </c>
      <c r="I95" s="195">
        <v>0</v>
      </c>
      <c r="J95" s="193"/>
    </row>
    <row r="96" spans="1:10" ht="13.5" hidden="1" customHeight="1" x14ac:dyDescent="0.2">
      <c r="A96" s="193"/>
      <c r="B96" s="193" t="s">
        <v>111</v>
      </c>
      <c r="C96" s="198" t="s">
        <v>263</v>
      </c>
      <c r="D96" s="197" t="s">
        <v>72</v>
      </c>
      <c r="E96" s="199">
        <v>7</v>
      </c>
      <c r="F96" s="199">
        <v>1</v>
      </c>
      <c r="G96" s="196">
        <v>1071.49</v>
      </c>
      <c r="H96" s="196">
        <v>566.33000000000004</v>
      </c>
      <c r="I96" s="195">
        <v>0.52854000000000001</v>
      </c>
      <c r="J96" s="193"/>
    </row>
    <row r="97" spans="1:10" ht="13.5" hidden="1" customHeight="1" x14ac:dyDescent="0.2">
      <c r="A97" s="193"/>
      <c r="B97" s="193" t="s">
        <v>111</v>
      </c>
      <c r="C97" s="198" t="s">
        <v>263</v>
      </c>
      <c r="D97" s="197" t="s">
        <v>4</v>
      </c>
      <c r="E97" s="199">
        <v>7</v>
      </c>
      <c r="F97" s="199">
        <v>1</v>
      </c>
      <c r="G97" s="196">
        <v>1365.97</v>
      </c>
      <c r="H97" s="196">
        <v>773.84</v>
      </c>
      <c r="I97" s="195">
        <v>0.56652000000000002</v>
      </c>
      <c r="J97" s="193"/>
    </row>
    <row r="98" spans="1:10" ht="13.5" hidden="1" customHeight="1" x14ac:dyDescent="0.2">
      <c r="A98" s="193"/>
      <c r="B98" s="193" t="s">
        <v>54</v>
      </c>
      <c r="C98" s="198" t="s">
        <v>262</v>
      </c>
      <c r="D98" s="197" t="s">
        <v>72</v>
      </c>
      <c r="E98" s="199">
        <v>7</v>
      </c>
      <c r="F98" s="199">
        <v>1</v>
      </c>
      <c r="G98" s="196">
        <v>9490.402</v>
      </c>
      <c r="H98" s="196">
        <v>9471.7999999999993</v>
      </c>
      <c r="I98" s="195">
        <v>0.99804000000000004</v>
      </c>
      <c r="J98" s="193"/>
    </row>
    <row r="99" spans="1:10" ht="13.5" hidden="1" customHeight="1" x14ac:dyDescent="0.2">
      <c r="A99" s="193"/>
      <c r="B99" s="193" t="s">
        <v>54</v>
      </c>
      <c r="C99" s="198" t="s">
        <v>262</v>
      </c>
      <c r="D99" s="197" t="s">
        <v>4</v>
      </c>
      <c r="E99" s="199">
        <v>7</v>
      </c>
      <c r="F99" s="199">
        <v>1</v>
      </c>
      <c r="G99" s="196">
        <v>4351.4780000000001</v>
      </c>
      <c r="H99" s="196">
        <v>4351.4799999999996</v>
      </c>
      <c r="I99" s="195">
        <v>1</v>
      </c>
      <c r="J99" s="193"/>
    </row>
    <row r="100" spans="1:10" ht="13.5" hidden="1" customHeight="1" x14ac:dyDescent="0.2">
      <c r="A100" s="193"/>
      <c r="B100" s="193" t="s">
        <v>105</v>
      </c>
      <c r="C100" s="198" t="s">
        <v>261</v>
      </c>
      <c r="D100" s="197" t="s">
        <v>72</v>
      </c>
      <c r="E100" s="199">
        <v>7</v>
      </c>
      <c r="F100" s="199">
        <v>1</v>
      </c>
      <c r="G100" s="196">
        <v>2482.9499999999998</v>
      </c>
      <c r="H100" s="196">
        <v>1598.33</v>
      </c>
      <c r="I100" s="195">
        <v>0.64371999999999996</v>
      </c>
      <c r="J100" s="193"/>
    </row>
    <row r="101" spans="1:10" ht="13.5" hidden="1" customHeight="1" x14ac:dyDescent="0.2">
      <c r="A101" s="193"/>
      <c r="B101" s="193" t="s">
        <v>105</v>
      </c>
      <c r="C101" s="198" t="s">
        <v>261</v>
      </c>
      <c r="D101" s="197" t="s">
        <v>4</v>
      </c>
      <c r="E101" s="199">
        <v>7</v>
      </c>
      <c r="F101" s="199">
        <v>1</v>
      </c>
      <c r="G101" s="196">
        <v>6902.62</v>
      </c>
      <c r="H101" s="196">
        <v>3593.64</v>
      </c>
      <c r="I101" s="195">
        <v>0.52061999999999997</v>
      </c>
      <c r="J101" s="193"/>
    </row>
    <row r="102" spans="1:10" ht="13.5" hidden="1" customHeight="1" x14ac:dyDescent="0.2">
      <c r="A102" s="193"/>
      <c r="B102" s="193" t="s">
        <v>260</v>
      </c>
      <c r="C102" s="198" t="s">
        <v>259</v>
      </c>
      <c r="D102" s="197" t="s">
        <v>72</v>
      </c>
      <c r="E102" s="199">
        <v>7</v>
      </c>
      <c r="F102" s="199">
        <v>1</v>
      </c>
      <c r="G102" s="196">
        <v>42235.341999999997</v>
      </c>
      <c r="H102" s="196">
        <v>36868.39</v>
      </c>
      <c r="I102" s="195">
        <v>0.87292999999999998</v>
      </c>
      <c r="J102" s="193"/>
    </row>
    <row r="103" spans="1:10" ht="13.5" hidden="1" customHeight="1" x14ac:dyDescent="0.2">
      <c r="A103" s="193"/>
      <c r="B103" s="193" t="s">
        <v>260</v>
      </c>
      <c r="C103" s="198" t="s">
        <v>259</v>
      </c>
      <c r="D103" s="197" t="s">
        <v>4</v>
      </c>
      <c r="E103" s="199">
        <v>7</v>
      </c>
      <c r="F103" s="199">
        <v>1</v>
      </c>
      <c r="G103" s="196">
        <v>41466.957999999999</v>
      </c>
      <c r="H103" s="196">
        <v>37853.129999999997</v>
      </c>
      <c r="I103" s="195">
        <v>0.91285000000000005</v>
      </c>
      <c r="J103" s="193"/>
    </row>
    <row r="104" spans="1:10" ht="13.5" hidden="1" customHeight="1" x14ac:dyDescent="0.2">
      <c r="A104" s="193"/>
      <c r="B104" s="193" t="s">
        <v>118</v>
      </c>
      <c r="C104" s="198" t="s">
        <v>258</v>
      </c>
      <c r="D104" s="197" t="s">
        <v>72</v>
      </c>
      <c r="E104" s="199">
        <v>7</v>
      </c>
      <c r="F104" s="199">
        <v>1</v>
      </c>
      <c r="G104" s="196">
        <v>771</v>
      </c>
      <c r="H104" s="196">
        <v>0</v>
      </c>
      <c r="I104" s="195">
        <v>0</v>
      </c>
      <c r="J104" s="193"/>
    </row>
    <row r="105" spans="1:10" ht="13.5" hidden="1" customHeight="1" x14ac:dyDescent="0.2">
      <c r="A105" s="193"/>
      <c r="B105" s="193" t="s">
        <v>186</v>
      </c>
      <c r="C105" s="198" t="s">
        <v>180</v>
      </c>
      <c r="D105" s="197" t="s">
        <v>179</v>
      </c>
      <c r="E105" s="199">
        <v>10</v>
      </c>
      <c r="F105" s="199">
        <v>4</v>
      </c>
      <c r="G105" s="196">
        <v>10578.1</v>
      </c>
      <c r="H105" s="196">
        <v>3998.08</v>
      </c>
      <c r="I105" s="195">
        <v>0.37796000000000002</v>
      </c>
      <c r="J105" s="193"/>
    </row>
    <row r="106" spans="1:10" ht="13.5" hidden="1" customHeight="1" x14ac:dyDescent="0.2">
      <c r="A106" s="193"/>
      <c r="B106" s="193" t="s">
        <v>257</v>
      </c>
      <c r="C106" s="198" t="s">
        <v>256</v>
      </c>
      <c r="D106" s="197" t="s">
        <v>86</v>
      </c>
      <c r="E106" s="199">
        <v>7</v>
      </c>
      <c r="F106" s="199">
        <v>1</v>
      </c>
      <c r="G106" s="196">
        <v>10</v>
      </c>
      <c r="H106" s="196">
        <v>0</v>
      </c>
      <c r="I106" s="195">
        <v>0</v>
      </c>
      <c r="J106" s="193"/>
    </row>
    <row r="107" spans="1:10" ht="13.5" hidden="1" customHeight="1" x14ac:dyDescent="0.2">
      <c r="A107" s="193"/>
      <c r="B107" s="193" t="s">
        <v>255</v>
      </c>
      <c r="C107" s="198" t="s">
        <v>254</v>
      </c>
      <c r="D107" s="197" t="s">
        <v>4</v>
      </c>
      <c r="E107" s="199">
        <v>7</v>
      </c>
      <c r="F107" s="199">
        <v>1</v>
      </c>
      <c r="G107" s="196">
        <v>3696.9580000000001</v>
      </c>
      <c r="H107" s="196">
        <v>0</v>
      </c>
      <c r="I107" s="195">
        <v>0</v>
      </c>
      <c r="J107" s="193"/>
    </row>
    <row r="108" spans="1:10" ht="13.5" hidden="1" customHeight="1" x14ac:dyDescent="0.2">
      <c r="A108" s="193"/>
      <c r="B108" s="217" t="s">
        <v>238</v>
      </c>
      <c r="C108" s="198" t="s">
        <v>237</v>
      </c>
      <c r="D108" s="197">
        <v>0</v>
      </c>
      <c r="E108" s="199">
        <v>0</v>
      </c>
      <c r="F108" s="199">
        <v>0</v>
      </c>
      <c r="G108" s="196">
        <v>368321.98499999999</v>
      </c>
      <c r="H108" s="196">
        <v>286930.84999999998</v>
      </c>
      <c r="I108" s="195">
        <v>0.77902000000000005</v>
      </c>
      <c r="J108" s="193"/>
    </row>
    <row r="109" spans="1:10" ht="13.5" hidden="1" customHeight="1" x14ac:dyDescent="0.2">
      <c r="A109" s="193"/>
      <c r="B109" s="193" t="s">
        <v>214</v>
      </c>
      <c r="C109" s="198" t="s">
        <v>252</v>
      </c>
      <c r="D109" s="197" t="s">
        <v>72</v>
      </c>
      <c r="E109" s="199">
        <v>7</v>
      </c>
      <c r="F109" s="199">
        <v>2</v>
      </c>
      <c r="G109" s="196">
        <v>11338.13</v>
      </c>
      <c r="H109" s="196">
        <v>8032.57</v>
      </c>
      <c r="I109" s="195">
        <v>0.70845999999999998</v>
      </c>
      <c r="J109" s="193"/>
    </row>
    <row r="110" spans="1:10" ht="13.5" hidden="1" customHeight="1" x14ac:dyDescent="0.2">
      <c r="A110" s="193"/>
      <c r="B110" s="193" t="s">
        <v>111</v>
      </c>
      <c r="C110" s="198" t="s">
        <v>251</v>
      </c>
      <c r="D110" s="197" t="s">
        <v>72</v>
      </c>
      <c r="E110" s="199">
        <v>7</v>
      </c>
      <c r="F110" s="199">
        <v>2</v>
      </c>
      <c r="G110" s="196">
        <v>6846.75</v>
      </c>
      <c r="H110" s="196">
        <v>4649.18</v>
      </c>
      <c r="I110" s="195">
        <v>0.67903000000000002</v>
      </c>
      <c r="J110" s="193"/>
    </row>
    <row r="111" spans="1:10" ht="13.5" hidden="1" customHeight="1" x14ac:dyDescent="0.2">
      <c r="A111" s="193"/>
      <c r="B111" s="193" t="s">
        <v>250</v>
      </c>
      <c r="C111" s="198" t="s">
        <v>249</v>
      </c>
      <c r="D111" s="197" t="s">
        <v>72</v>
      </c>
      <c r="E111" s="199">
        <v>7</v>
      </c>
      <c r="F111" s="199">
        <v>2</v>
      </c>
      <c r="G111" s="196">
        <v>608.29999999999995</v>
      </c>
      <c r="H111" s="196">
        <v>0</v>
      </c>
      <c r="I111" s="195">
        <v>0</v>
      </c>
      <c r="J111" s="193"/>
    </row>
    <row r="112" spans="1:10" ht="13.5" hidden="1" customHeight="1" x14ac:dyDescent="0.2">
      <c r="A112" s="193"/>
      <c r="B112" s="193" t="s">
        <v>105</v>
      </c>
      <c r="C112" s="198" t="s">
        <v>248</v>
      </c>
      <c r="D112" s="197" t="s">
        <v>72</v>
      </c>
      <c r="E112" s="199">
        <v>7</v>
      </c>
      <c r="F112" s="199">
        <v>2</v>
      </c>
      <c r="G112" s="196">
        <v>15789.88</v>
      </c>
      <c r="H112" s="196">
        <v>8820.33</v>
      </c>
      <c r="I112" s="195">
        <v>0.55861000000000005</v>
      </c>
      <c r="J112" s="193"/>
    </row>
    <row r="113" spans="1:10" ht="13.5" hidden="1" customHeight="1" x14ac:dyDescent="0.2">
      <c r="A113" s="193"/>
      <c r="B113" s="193" t="s">
        <v>247</v>
      </c>
      <c r="C113" s="198" t="s">
        <v>246</v>
      </c>
      <c r="D113" s="197" t="s">
        <v>72</v>
      </c>
      <c r="E113" s="199">
        <v>7</v>
      </c>
      <c r="F113" s="199">
        <v>2</v>
      </c>
      <c r="G113" s="196">
        <v>1109.44</v>
      </c>
      <c r="H113" s="196">
        <v>0</v>
      </c>
      <c r="I113" s="195">
        <v>0</v>
      </c>
      <c r="J113" s="193"/>
    </row>
    <row r="114" spans="1:10" ht="13.5" hidden="1" customHeight="1" x14ac:dyDescent="0.2">
      <c r="A114" s="193"/>
      <c r="B114" s="193" t="s">
        <v>756</v>
      </c>
      <c r="C114" s="198" t="s">
        <v>755</v>
      </c>
      <c r="D114" s="197" t="s">
        <v>72</v>
      </c>
      <c r="E114" s="199">
        <v>7</v>
      </c>
      <c r="F114" s="199">
        <v>2</v>
      </c>
      <c r="G114" s="196">
        <v>3027</v>
      </c>
      <c r="H114" s="196">
        <v>1337.5</v>
      </c>
      <c r="I114" s="195">
        <v>0.44185999999999998</v>
      </c>
      <c r="J114" s="193"/>
    </row>
    <row r="115" spans="1:10" ht="13.5" hidden="1" customHeight="1" x14ac:dyDescent="0.2">
      <c r="A115" s="193"/>
      <c r="B115" s="193" t="s">
        <v>245</v>
      </c>
      <c r="C115" s="198" t="s">
        <v>244</v>
      </c>
      <c r="D115" s="197" t="s">
        <v>72</v>
      </c>
      <c r="E115" s="199">
        <v>7</v>
      </c>
      <c r="F115" s="199">
        <v>2</v>
      </c>
      <c r="G115" s="196">
        <v>264571.5</v>
      </c>
      <c r="H115" s="196">
        <v>231360.04</v>
      </c>
      <c r="I115" s="195">
        <v>0.87446999999999997</v>
      </c>
      <c r="J115" s="193"/>
    </row>
    <row r="116" spans="1:10" ht="13.5" hidden="1" customHeight="1" x14ac:dyDescent="0.2">
      <c r="A116" s="193"/>
      <c r="B116" s="193" t="s">
        <v>118</v>
      </c>
      <c r="C116" s="198" t="s">
        <v>243</v>
      </c>
      <c r="D116" s="197" t="s">
        <v>72</v>
      </c>
      <c r="E116" s="199">
        <v>7</v>
      </c>
      <c r="F116" s="199">
        <v>2</v>
      </c>
      <c r="G116" s="196">
        <v>1732.3</v>
      </c>
      <c r="H116" s="196">
        <v>0</v>
      </c>
      <c r="I116" s="195">
        <v>0</v>
      </c>
      <c r="J116" s="193"/>
    </row>
    <row r="117" spans="1:10" ht="13.5" hidden="1" customHeight="1" x14ac:dyDescent="0.2">
      <c r="A117" s="193"/>
      <c r="B117" s="193" t="s">
        <v>242</v>
      </c>
      <c r="C117" s="198" t="s">
        <v>241</v>
      </c>
      <c r="D117" s="197" t="s">
        <v>86</v>
      </c>
      <c r="E117" s="199">
        <v>7</v>
      </c>
      <c r="F117" s="199">
        <v>2</v>
      </c>
      <c r="G117" s="196">
        <v>37517.866999999998</v>
      </c>
      <c r="H117" s="196">
        <v>20415.48</v>
      </c>
      <c r="I117" s="195">
        <v>0.54415000000000002</v>
      </c>
      <c r="J117" s="193"/>
    </row>
    <row r="118" spans="1:10" ht="13.5" hidden="1" customHeight="1" x14ac:dyDescent="0.2">
      <c r="A118" s="193"/>
      <c r="B118" s="193" t="s">
        <v>240</v>
      </c>
      <c r="C118" s="198" t="s">
        <v>239</v>
      </c>
      <c r="D118" s="197" t="s">
        <v>86</v>
      </c>
      <c r="E118" s="199">
        <v>7</v>
      </c>
      <c r="F118" s="199">
        <v>2</v>
      </c>
      <c r="G118" s="196">
        <v>22040.733</v>
      </c>
      <c r="H118" s="196">
        <v>10994.89</v>
      </c>
      <c r="I118" s="195">
        <v>0.49884000000000001</v>
      </c>
      <c r="J118" s="193"/>
    </row>
    <row r="119" spans="1:10" ht="13.5" hidden="1" customHeight="1" x14ac:dyDescent="0.2">
      <c r="A119" s="193"/>
      <c r="B119" s="193" t="s">
        <v>236</v>
      </c>
      <c r="C119" s="198" t="s">
        <v>235</v>
      </c>
      <c r="D119" s="197" t="s">
        <v>86</v>
      </c>
      <c r="E119" s="199">
        <v>7</v>
      </c>
      <c r="F119" s="199">
        <v>2</v>
      </c>
      <c r="G119" s="196">
        <v>3740.085</v>
      </c>
      <c r="H119" s="196">
        <v>1320.86</v>
      </c>
      <c r="I119" s="195">
        <v>0.35315999999999997</v>
      </c>
      <c r="J119" s="193"/>
    </row>
    <row r="120" spans="1:10" ht="21.75" hidden="1" customHeight="1" x14ac:dyDescent="0.2">
      <c r="A120" s="193"/>
      <c r="B120" s="217" t="s">
        <v>218</v>
      </c>
      <c r="C120" s="198" t="s">
        <v>217</v>
      </c>
      <c r="D120" s="197">
        <v>0</v>
      </c>
      <c r="E120" s="199">
        <v>0</v>
      </c>
      <c r="F120" s="199">
        <v>0</v>
      </c>
      <c r="G120" s="196">
        <v>8342.0040000000008</v>
      </c>
      <c r="H120" s="196">
        <v>2678.1</v>
      </c>
      <c r="I120" s="195">
        <v>0.32103999999999999</v>
      </c>
      <c r="J120" s="193"/>
    </row>
    <row r="121" spans="1:10" ht="13.5" hidden="1" customHeight="1" x14ac:dyDescent="0.2">
      <c r="A121" s="193"/>
      <c r="B121" s="193" t="s">
        <v>220</v>
      </c>
      <c r="C121" s="198" t="s">
        <v>219</v>
      </c>
      <c r="D121" s="197" t="s">
        <v>4</v>
      </c>
      <c r="E121" s="199">
        <v>7</v>
      </c>
      <c r="F121" s="199">
        <v>3</v>
      </c>
      <c r="G121" s="196">
        <v>54</v>
      </c>
      <c r="H121" s="196">
        <v>33.15</v>
      </c>
      <c r="I121" s="195">
        <v>0.61399999999999999</v>
      </c>
      <c r="J121" s="193"/>
    </row>
    <row r="122" spans="1:10" ht="13.5" hidden="1" customHeight="1" x14ac:dyDescent="0.2">
      <c r="A122" s="193"/>
      <c r="B122" s="193" t="s">
        <v>107</v>
      </c>
      <c r="C122" s="198" t="s">
        <v>216</v>
      </c>
      <c r="D122" s="197" t="s">
        <v>4</v>
      </c>
      <c r="E122" s="199">
        <v>7</v>
      </c>
      <c r="F122" s="199">
        <v>3</v>
      </c>
      <c r="G122" s="196">
        <v>8288.0040000000008</v>
      </c>
      <c r="H122" s="196">
        <v>2644.95</v>
      </c>
      <c r="I122" s="195">
        <v>0.31913000000000002</v>
      </c>
      <c r="J122" s="193"/>
    </row>
    <row r="123" spans="1:10" ht="21.75" hidden="1" customHeight="1" x14ac:dyDescent="0.2">
      <c r="A123" s="193"/>
      <c r="B123" s="217" t="s">
        <v>234</v>
      </c>
      <c r="C123" s="198" t="s">
        <v>233</v>
      </c>
      <c r="D123" s="197">
        <v>0</v>
      </c>
      <c r="E123" s="199">
        <v>0</v>
      </c>
      <c r="F123" s="199">
        <v>0</v>
      </c>
      <c r="G123" s="196">
        <v>50</v>
      </c>
      <c r="H123" s="196">
        <v>12.2</v>
      </c>
      <c r="I123" s="195">
        <v>0.24399999999999999</v>
      </c>
      <c r="J123" s="193"/>
    </row>
    <row r="124" spans="1:10" ht="13.5" hidden="1" customHeight="1" x14ac:dyDescent="0.2">
      <c r="A124" s="193"/>
      <c r="B124" s="193" t="s">
        <v>226</v>
      </c>
      <c r="C124" s="198" t="s">
        <v>232</v>
      </c>
      <c r="D124" s="197" t="s">
        <v>72</v>
      </c>
      <c r="E124" s="199">
        <v>7</v>
      </c>
      <c r="F124" s="199">
        <v>2</v>
      </c>
      <c r="G124" s="196">
        <v>50</v>
      </c>
      <c r="H124" s="196">
        <v>12.2</v>
      </c>
      <c r="I124" s="195">
        <v>0.24399999999999999</v>
      </c>
      <c r="J124" s="193"/>
    </row>
    <row r="125" spans="1:10" ht="21.75" hidden="1" customHeight="1" x14ac:dyDescent="0.2">
      <c r="A125" s="193"/>
      <c r="B125" s="217" t="s">
        <v>212</v>
      </c>
      <c r="C125" s="198" t="s">
        <v>211</v>
      </c>
      <c r="D125" s="197">
        <v>0</v>
      </c>
      <c r="E125" s="199">
        <v>0</v>
      </c>
      <c r="F125" s="199">
        <v>0</v>
      </c>
      <c r="G125" s="196">
        <v>3735.51</v>
      </c>
      <c r="H125" s="196">
        <v>3735.5</v>
      </c>
      <c r="I125" s="195">
        <v>1</v>
      </c>
      <c r="J125" s="193"/>
    </row>
    <row r="126" spans="1:10" ht="13.5" hidden="1" customHeight="1" x14ac:dyDescent="0.2">
      <c r="A126" s="193"/>
      <c r="B126" s="193" t="s">
        <v>214</v>
      </c>
      <c r="C126" s="198" t="s">
        <v>213</v>
      </c>
      <c r="D126" s="197" t="s">
        <v>4</v>
      </c>
      <c r="E126" s="199">
        <v>7</v>
      </c>
      <c r="F126" s="199">
        <v>7</v>
      </c>
      <c r="G126" s="196">
        <v>720.51</v>
      </c>
      <c r="H126" s="196">
        <v>720.5</v>
      </c>
      <c r="I126" s="195">
        <v>0.99997999999999998</v>
      </c>
      <c r="J126" s="193"/>
    </row>
    <row r="127" spans="1:10" ht="13.5" hidden="1" customHeight="1" x14ac:dyDescent="0.2">
      <c r="A127" s="193"/>
      <c r="B127" s="193" t="s">
        <v>210</v>
      </c>
      <c r="C127" s="198" t="s">
        <v>206</v>
      </c>
      <c r="D127" s="197" t="s">
        <v>72</v>
      </c>
      <c r="E127" s="199">
        <v>7</v>
      </c>
      <c r="F127" s="199">
        <v>7</v>
      </c>
      <c r="G127" s="196">
        <v>1015</v>
      </c>
      <c r="H127" s="196">
        <v>1015</v>
      </c>
      <c r="I127" s="195">
        <v>1</v>
      </c>
      <c r="J127" s="193"/>
    </row>
    <row r="128" spans="1:10" ht="13.5" hidden="1" customHeight="1" x14ac:dyDescent="0.2">
      <c r="A128" s="193"/>
      <c r="B128" s="193" t="s">
        <v>210</v>
      </c>
      <c r="C128" s="198" t="s">
        <v>206</v>
      </c>
      <c r="D128" s="197" t="s">
        <v>4</v>
      </c>
      <c r="E128" s="199">
        <v>7</v>
      </c>
      <c r="F128" s="199">
        <v>7</v>
      </c>
      <c r="G128" s="196">
        <v>2000</v>
      </c>
      <c r="H128" s="196">
        <v>2000</v>
      </c>
      <c r="I128" s="195">
        <v>1</v>
      </c>
      <c r="J128" s="193"/>
    </row>
    <row r="129" spans="1:10" ht="21.75" hidden="1" customHeight="1" x14ac:dyDescent="0.2">
      <c r="A129" s="193"/>
      <c r="B129" s="217" t="s">
        <v>231</v>
      </c>
      <c r="C129" s="198" t="s">
        <v>230</v>
      </c>
      <c r="D129" s="197">
        <v>0</v>
      </c>
      <c r="E129" s="199">
        <v>0</v>
      </c>
      <c r="F129" s="199">
        <v>0</v>
      </c>
      <c r="G129" s="196">
        <v>30</v>
      </c>
      <c r="H129" s="196">
        <v>30</v>
      </c>
      <c r="I129" s="195">
        <v>1</v>
      </c>
      <c r="J129" s="193"/>
    </row>
    <row r="130" spans="1:10" ht="13.5" hidden="1" customHeight="1" x14ac:dyDescent="0.2">
      <c r="A130" s="193"/>
      <c r="B130" s="193" t="s">
        <v>226</v>
      </c>
      <c r="C130" s="198" t="s">
        <v>229</v>
      </c>
      <c r="D130" s="197" t="s">
        <v>72</v>
      </c>
      <c r="E130" s="199">
        <v>7</v>
      </c>
      <c r="F130" s="199">
        <v>2</v>
      </c>
      <c r="G130" s="196">
        <v>30</v>
      </c>
      <c r="H130" s="196">
        <v>30</v>
      </c>
      <c r="I130" s="195">
        <v>1</v>
      </c>
      <c r="J130" s="193"/>
    </row>
    <row r="131" spans="1:10" ht="21.75" hidden="1" customHeight="1" x14ac:dyDescent="0.2">
      <c r="A131" s="193"/>
      <c r="B131" s="217" t="s">
        <v>228</v>
      </c>
      <c r="C131" s="198" t="s">
        <v>227</v>
      </c>
      <c r="D131" s="197">
        <v>0</v>
      </c>
      <c r="E131" s="199">
        <v>0</v>
      </c>
      <c r="F131" s="199">
        <v>0</v>
      </c>
      <c r="G131" s="196">
        <v>140</v>
      </c>
      <c r="H131" s="196">
        <v>95.17</v>
      </c>
      <c r="I131" s="195">
        <v>0.67981000000000003</v>
      </c>
      <c r="J131" s="193"/>
    </row>
    <row r="132" spans="1:10" ht="13.5" hidden="1" customHeight="1" x14ac:dyDescent="0.2">
      <c r="A132" s="193"/>
      <c r="B132" s="193" t="s">
        <v>226</v>
      </c>
      <c r="C132" s="198" t="s">
        <v>225</v>
      </c>
      <c r="D132" s="197" t="s">
        <v>72</v>
      </c>
      <c r="E132" s="199">
        <v>7</v>
      </c>
      <c r="F132" s="199">
        <v>2</v>
      </c>
      <c r="G132" s="196">
        <v>140</v>
      </c>
      <c r="H132" s="196">
        <v>95.17</v>
      </c>
      <c r="I132" s="195">
        <v>0.67981000000000003</v>
      </c>
      <c r="J132" s="193"/>
    </row>
    <row r="133" spans="1:10" ht="21.75" hidden="1" customHeight="1" x14ac:dyDescent="0.2">
      <c r="A133" s="193"/>
      <c r="B133" s="217" t="s">
        <v>151</v>
      </c>
      <c r="C133" s="198" t="s">
        <v>194</v>
      </c>
      <c r="D133" s="197">
        <v>0</v>
      </c>
      <c r="E133" s="199">
        <v>0</v>
      </c>
      <c r="F133" s="199">
        <v>0</v>
      </c>
      <c r="G133" s="196">
        <v>32876.328999999998</v>
      </c>
      <c r="H133" s="196">
        <v>16485.87</v>
      </c>
      <c r="I133" s="195">
        <v>0.50144999999999995</v>
      </c>
      <c r="J133" s="193"/>
    </row>
    <row r="134" spans="1:10" ht="13.5" hidden="1" customHeight="1" x14ac:dyDescent="0.2">
      <c r="A134" s="193"/>
      <c r="B134" s="193" t="s">
        <v>204</v>
      </c>
      <c r="C134" s="198" t="s">
        <v>203</v>
      </c>
      <c r="D134" s="197" t="s">
        <v>40</v>
      </c>
      <c r="E134" s="199">
        <v>7</v>
      </c>
      <c r="F134" s="199">
        <v>9</v>
      </c>
      <c r="G134" s="196">
        <v>683.9</v>
      </c>
      <c r="H134" s="196">
        <v>481.74</v>
      </c>
      <c r="I134" s="195">
        <v>0.70440000000000003</v>
      </c>
      <c r="J134" s="193"/>
    </row>
    <row r="135" spans="1:10" ht="13.5" hidden="1" customHeight="1" x14ac:dyDescent="0.2">
      <c r="A135" s="193"/>
      <c r="B135" s="193" t="s">
        <v>204</v>
      </c>
      <c r="C135" s="198" t="s">
        <v>203</v>
      </c>
      <c r="D135" s="197" t="s">
        <v>22</v>
      </c>
      <c r="E135" s="199">
        <v>7</v>
      </c>
      <c r="F135" s="199">
        <v>9</v>
      </c>
      <c r="G135" s="196">
        <v>1147.0999999999999</v>
      </c>
      <c r="H135" s="196">
        <v>448.88</v>
      </c>
      <c r="I135" s="195">
        <v>0.39132</v>
      </c>
      <c r="J135" s="193"/>
    </row>
    <row r="136" spans="1:10" ht="13.5" hidden="1" customHeight="1" x14ac:dyDescent="0.2">
      <c r="A136" s="193"/>
      <c r="B136" s="193" t="s">
        <v>204</v>
      </c>
      <c r="C136" s="198" t="s">
        <v>203</v>
      </c>
      <c r="D136" s="197" t="s">
        <v>64</v>
      </c>
      <c r="E136" s="199">
        <v>7</v>
      </c>
      <c r="F136" s="199">
        <v>9</v>
      </c>
      <c r="G136" s="196">
        <v>6.4</v>
      </c>
      <c r="H136" s="196">
        <v>2.82</v>
      </c>
      <c r="I136" s="195">
        <v>0.44046999999999997</v>
      </c>
      <c r="J136" s="193"/>
    </row>
    <row r="137" spans="1:10" ht="13.5" hidden="1" customHeight="1" x14ac:dyDescent="0.2">
      <c r="A137" s="193"/>
      <c r="B137" s="193" t="s">
        <v>204</v>
      </c>
      <c r="C137" s="198" t="s">
        <v>203</v>
      </c>
      <c r="D137" s="197" t="s">
        <v>61</v>
      </c>
      <c r="E137" s="199">
        <v>7</v>
      </c>
      <c r="F137" s="199">
        <v>9</v>
      </c>
      <c r="G137" s="196">
        <v>13</v>
      </c>
      <c r="H137" s="196">
        <v>2.87</v>
      </c>
      <c r="I137" s="195">
        <v>0.22045999999999999</v>
      </c>
      <c r="J137" s="193"/>
    </row>
    <row r="138" spans="1:10" ht="13.5" hidden="1" customHeight="1" x14ac:dyDescent="0.2">
      <c r="A138" s="193"/>
      <c r="B138" s="193" t="s">
        <v>204</v>
      </c>
      <c r="C138" s="198" t="s">
        <v>203</v>
      </c>
      <c r="D138" s="197" t="s">
        <v>152</v>
      </c>
      <c r="E138" s="199">
        <v>7</v>
      </c>
      <c r="F138" s="199">
        <v>9</v>
      </c>
      <c r="G138" s="196">
        <v>37.5</v>
      </c>
      <c r="H138" s="196">
        <v>3.82</v>
      </c>
      <c r="I138" s="195">
        <v>0.10176</v>
      </c>
      <c r="J138" s="193"/>
    </row>
    <row r="139" spans="1:10" ht="13.5" hidden="1" customHeight="1" x14ac:dyDescent="0.2">
      <c r="A139" s="193"/>
      <c r="B139" s="193" t="s">
        <v>111</v>
      </c>
      <c r="C139" s="198" t="s">
        <v>202</v>
      </c>
      <c r="D139" s="197" t="s">
        <v>20</v>
      </c>
      <c r="E139" s="199">
        <v>7</v>
      </c>
      <c r="F139" s="199">
        <v>9</v>
      </c>
      <c r="G139" s="196">
        <v>60.8</v>
      </c>
      <c r="H139" s="196">
        <v>0</v>
      </c>
      <c r="I139" s="195">
        <v>0</v>
      </c>
      <c r="J139" s="193"/>
    </row>
    <row r="140" spans="1:10" ht="13.5" hidden="1" customHeight="1" x14ac:dyDescent="0.2">
      <c r="A140" s="193"/>
      <c r="B140" s="193" t="s">
        <v>742</v>
      </c>
      <c r="C140" s="198" t="s">
        <v>754</v>
      </c>
      <c r="D140" s="197" t="s">
        <v>9</v>
      </c>
      <c r="E140" s="199">
        <v>7</v>
      </c>
      <c r="F140" s="199">
        <v>9</v>
      </c>
      <c r="G140" s="196">
        <v>34.671999999999997</v>
      </c>
      <c r="H140" s="196">
        <v>34.67</v>
      </c>
      <c r="I140" s="195">
        <v>1</v>
      </c>
      <c r="J140" s="193"/>
    </row>
    <row r="141" spans="1:10" ht="13.5" hidden="1" customHeight="1" x14ac:dyDescent="0.2">
      <c r="A141" s="193"/>
      <c r="B141" s="193" t="s">
        <v>742</v>
      </c>
      <c r="C141" s="198" t="s">
        <v>754</v>
      </c>
      <c r="D141" s="197" t="s">
        <v>7</v>
      </c>
      <c r="E141" s="199">
        <v>7</v>
      </c>
      <c r="F141" s="199">
        <v>9</v>
      </c>
      <c r="G141" s="196">
        <v>10.471</v>
      </c>
      <c r="H141" s="196">
        <v>10.47</v>
      </c>
      <c r="I141" s="195">
        <v>1</v>
      </c>
      <c r="J141" s="193"/>
    </row>
    <row r="142" spans="1:10" ht="13.5" hidden="1" customHeight="1" x14ac:dyDescent="0.2">
      <c r="A142" s="193"/>
      <c r="B142" s="193" t="s">
        <v>193</v>
      </c>
      <c r="C142" s="198" t="s">
        <v>201</v>
      </c>
      <c r="D142" s="197" t="s">
        <v>9</v>
      </c>
      <c r="E142" s="199">
        <v>7</v>
      </c>
      <c r="F142" s="199">
        <v>9</v>
      </c>
      <c r="G142" s="196">
        <v>699.7</v>
      </c>
      <c r="H142" s="196">
        <v>314.48</v>
      </c>
      <c r="I142" s="195">
        <v>0.44944000000000001</v>
      </c>
      <c r="J142" s="193"/>
    </row>
    <row r="143" spans="1:10" ht="13.5" hidden="1" customHeight="1" x14ac:dyDescent="0.2">
      <c r="A143" s="193"/>
      <c r="B143" s="193" t="s">
        <v>193</v>
      </c>
      <c r="C143" s="198" t="s">
        <v>201</v>
      </c>
      <c r="D143" s="197" t="s">
        <v>7</v>
      </c>
      <c r="E143" s="199">
        <v>7</v>
      </c>
      <c r="F143" s="199">
        <v>9</v>
      </c>
      <c r="G143" s="196">
        <v>211.3</v>
      </c>
      <c r="H143" s="196">
        <v>83.66</v>
      </c>
      <c r="I143" s="195">
        <v>0.39593</v>
      </c>
      <c r="J143" s="193"/>
    </row>
    <row r="144" spans="1:10" ht="13.5" hidden="1" customHeight="1" x14ac:dyDescent="0.2">
      <c r="A144" s="193"/>
      <c r="B144" s="193" t="s">
        <v>105</v>
      </c>
      <c r="C144" s="198" t="s">
        <v>200</v>
      </c>
      <c r="D144" s="197" t="s">
        <v>20</v>
      </c>
      <c r="E144" s="199">
        <v>7</v>
      </c>
      <c r="F144" s="199">
        <v>9</v>
      </c>
      <c r="G144" s="196">
        <v>469.63</v>
      </c>
      <c r="H144" s="196">
        <v>300.44</v>
      </c>
      <c r="I144" s="195">
        <v>0.63973000000000002</v>
      </c>
      <c r="J144" s="193"/>
    </row>
    <row r="145" spans="1:10" ht="13.5" hidden="1" customHeight="1" x14ac:dyDescent="0.2">
      <c r="A145" s="193"/>
      <c r="B145" s="193" t="s">
        <v>753</v>
      </c>
      <c r="C145" s="198" t="s">
        <v>199</v>
      </c>
      <c r="D145" s="197" t="s">
        <v>12</v>
      </c>
      <c r="E145" s="199">
        <v>7</v>
      </c>
      <c r="F145" s="199">
        <v>9</v>
      </c>
      <c r="G145" s="196">
        <v>2993.6</v>
      </c>
      <c r="H145" s="196">
        <v>1583.8</v>
      </c>
      <c r="I145" s="195">
        <v>0.52905999999999997</v>
      </c>
      <c r="J145" s="193"/>
    </row>
    <row r="146" spans="1:10" ht="13.5" hidden="1" customHeight="1" x14ac:dyDescent="0.2">
      <c r="A146" s="193"/>
      <c r="B146" s="193" t="s">
        <v>753</v>
      </c>
      <c r="C146" s="198" t="s">
        <v>199</v>
      </c>
      <c r="D146" s="197" t="s">
        <v>10</v>
      </c>
      <c r="E146" s="199">
        <v>7</v>
      </c>
      <c r="F146" s="199">
        <v>9</v>
      </c>
      <c r="G146" s="196">
        <v>904.05</v>
      </c>
      <c r="H146" s="196">
        <v>375.62</v>
      </c>
      <c r="I146" s="195">
        <v>0.41548000000000002</v>
      </c>
      <c r="J146" s="193"/>
    </row>
    <row r="147" spans="1:10" ht="13.5" hidden="1" customHeight="1" x14ac:dyDescent="0.2">
      <c r="A147" s="193"/>
      <c r="B147" s="193" t="s">
        <v>54</v>
      </c>
      <c r="C147" s="198" t="s">
        <v>752</v>
      </c>
      <c r="D147" s="197" t="s">
        <v>12</v>
      </c>
      <c r="E147" s="199">
        <v>7</v>
      </c>
      <c r="F147" s="199">
        <v>9</v>
      </c>
      <c r="G147" s="196">
        <v>32.930999999999997</v>
      </c>
      <c r="H147" s="196">
        <v>0</v>
      </c>
      <c r="I147" s="195">
        <v>0</v>
      </c>
      <c r="J147" s="193"/>
    </row>
    <row r="148" spans="1:10" ht="13.5" hidden="1" customHeight="1" x14ac:dyDescent="0.2">
      <c r="A148" s="193"/>
      <c r="B148" s="193" t="s">
        <v>54</v>
      </c>
      <c r="C148" s="198" t="s">
        <v>752</v>
      </c>
      <c r="D148" s="197" t="s">
        <v>10</v>
      </c>
      <c r="E148" s="199">
        <v>7</v>
      </c>
      <c r="F148" s="199">
        <v>9</v>
      </c>
      <c r="G148" s="196">
        <v>9.9450000000000003</v>
      </c>
      <c r="H148" s="196">
        <v>0</v>
      </c>
      <c r="I148" s="195">
        <v>0</v>
      </c>
      <c r="J148" s="193"/>
    </row>
    <row r="149" spans="1:10" ht="13.5" hidden="1" customHeight="1" x14ac:dyDescent="0.2">
      <c r="A149" s="193"/>
      <c r="B149" s="193" t="s">
        <v>751</v>
      </c>
      <c r="C149" s="198" t="s">
        <v>198</v>
      </c>
      <c r="D149" s="197" t="s">
        <v>12</v>
      </c>
      <c r="E149" s="199">
        <v>7</v>
      </c>
      <c r="F149" s="199">
        <v>9</v>
      </c>
      <c r="G149" s="196">
        <v>3270</v>
      </c>
      <c r="H149" s="196">
        <v>1686.02</v>
      </c>
      <c r="I149" s="195">
        <v>0.51559999999999995</v>
      </c>
      <c r="J149" s="193"/>
    </row>
    <row r="150" spans="1:10" ht="13.5" hidden="1" customHeight="1" x14ac:dyDescent="0.2">
      <c r="A150" s="193"/>
      <c r="B150" s="193" t="s">
        <v>751</v>
      </c>
      <c r="C150" s="198" t="s">
        <v>198</v>
      </c>
      <c r="D150" s="197" t="s">
        <v>10</v>
      </c>
      <c r="E150" s="199">
        <v>7</v>
      </c>
      <c r="F150" s="199">
        <v>9</v>
      </c>
      <c r="G150" s="196">
        <v>987.6</v>
      </c>
      <c r="H150" s="196">
        <v>443.81</v>
      </c>
      <c r="I150" s="195">
        <v>0.44938</v>
      </c>
      <c r="J150" s="193"/>
    </row>
    <row r="151" spans="1:10" ht="13.5" hidden="1" customHeight="1" x14ac:dyDescent="0.2">
      <c r="A151" s="193"/>
      <c r="B151" s="193" t="s">
        <v>750</v>
      </c>
      <c r="C151" s="198" t="s">
        <v>197</v>
      </c>
      <c r="D151" s="197" t="s">
        <v>12</v>
      </c>
      <c r="E151" s="199">
        <v>7</v>
      </c>
      <c r="F151" s="199">
        <v>9</v>
      </c>
      <c r="G151" s="196">
        <v>2286</v>
      </c>
      <c r="H151" s="196">
        <v>1205.05</v>
      </c>
      <c r="I151" s="195">
        <v>0.52715000000000001</v>
      </c>
      <c r="J151" s="193"/>
    </row>
    <row r="152" spans="1:10" ht="13.5" hidden="1" customHeight="1" x14ac:dyDescent="0.2">
      <c r="A152" s="193"/>
      <c r="B152" s="193" t="s">
        <v>750</v>
      </c>
      <c r="C152" s="198" t="s">
        <v>197</v>
      </c>
      <c r="D152" s="197" t="s">
        <v>10</v>
      </c>
      <c r="E152" s="199">
        <v>7</v>
      </c>
      <c r="F152" s="199">
        <v>9</v>
      </c>
      <c r="G152" s="196">
        <v>690.4</v>
      </c>
      <c r="H152" s="196">
        <v>314.05</v>
      </c>
      <c r="I152" s="195">
        <v>0.45488000000000001</v>
      </c>
      <c r="J152" s="193"/>
    </row>
    <row r="153" spans="1:10" ht="13.5" hidden="1" customHeight="1" x14ac:dyDescent="0.2">
      <c r="A153" s="193"/>
      <c r="B153" s="193" t="s">
        <v>54</v>
      </c>
      <c r="C153" s="198" t="s">
        <v>749</v>
      </c>
      <c r="D153" s="197" t="s">
        <v>12</v>
      </c>
      <c r="E153" s="199">
        <v>7</v>
      </c>
      <c r="F153" s="199">
        <v>9</v>
      </c>
      <c r="G153" s="196">
        <v>45.344999999999999</v>
      </c>
      <c r="H153" s="196">
        <v>0</v>
      </c>
      <c r="I153" s="195">
        <v>0</v>
      </c>
      <c r="J153" s="193"/>
    </row>
    <row r="154" spans="1:10" ht="13.5" hidden="1" customHeight="1" x14ac:dyDescent="0.2">
      <c r="A154" s="193"/>
      <c r="B154" s="193" t="s">
        <v>54</v>
      </c>
      <c r="C154" s="198" t="s">
        <v>749</v>
      </c>
      <c r="D154" s="197" t="s">
        <v>10</v>
      </c>
      <c r="E154" s="199">
        <v>7</v>
      </c>
      <c r="F154" s="199">
        <v>9</v>
      </c>
      <c r="G154" s="196">
        <v>13.694000000000001</v>
      </c>
      <c r="H154" s="196">
        <v>0</v>
      </c>
      <c r="I154" s="195">
        <v>0</v>
      </c>
      <c r="J154" s="193"/>
    </row>
    <row r="155" spans="1:10" ht="13.5" hidden="1" customHeight="1" x14ac:dyDescent="0.2">
      <c r="A155" s="193"/>
      <c r="B155" s="193" t="s">
        <v>748</v>
      </c>
      <c r="C155" s="198" t="s">
        <v>196</v>
      </c>
      <c r="D155" s="197" t="s">
        <v>12</v>
      </c>
      <c r="E155" s="199">
        <v>7</v>
      </c>
      <c r="F155" s="199">
        <v>9</v>
      </c>
      <c r="G155" s="196">
        <v>1686.7</v>
      </c>
      <c r="H155" s="196">
        <v>864.53</v>
      </c>
      <c r="I155" s="195">
        <v>0.51256000000000002</v>
      </c>
      <c r="J155" s="193"/>
    </row>
    <row r="156" spans="1:10" ht="13.5" hidden="1" customHeight="1" x14ac:dyDescent="0.2">
      <c r="A156" s="193"/>
      <c r="B156" s="193" t="s">
        <v>748</v>
      </c>
      <c r="C156" s="198" t="s">
        <v>196</v>
      </c>
      <c r="D156" s="197" t="s">
        <v>10</v>
      </c>
      <c r="E156" s="199">
        <v>7</v>
      </c>
      <c r="F156" s="199">
        <v>9</v>
      </c>
      <c r="G156" s="196">
        <v>509.4</v>
      </c>
      <c r="H156" s="196">
        <v>242.05</v>
      </c>
      <c r="I156" s="195">
        <v>0.47517999999999999</v>
      </c>
      <c r="J156" s="193"/>
    </row>
    <row r="157" spans="1:10" ht="13.5" hidden="1" customHeight="1" x14ac:dyDescent="0.2">
      <c r="A157" s="193"/>
      <c r="B157" s="193" t="s">
        <v>747</v>
      </c>
      <c r="C157" s="198" t="s">
        <v>195</v>
      </c>
      <c r="D157" s="197" t="s">
        <v>12</v>
      </c>
      <c r="E157" s="199">
        <v>7</v>
      </c>
      <c r="F157" s="199">
        <v>9</v>
      </c>
      <c r="G157" s="196">
        <v>7620.2</v>
      </c>
      <c r="H157" s="196">
        <v>3809.79</v>
      </c>
      <c r="I157" s="195">
        <v>0.49996000000000002</v>
      </c>
      <c r="J157" s="193"/>
    </row>
    <row r="158" spans="1:10" ht="13.5" hidden="1" customHeight="1" x14ac:dyDescent="0.2">
      <c r="A158" s="193"/>
      <c r="B158" s="193" t="s">
        <v>747</v>
      </c>
      <c r="C158" s="198" t="s">
        <v>195</v>
      </c>
      <c r="D158" s="197" t="s">
        <v>10</v>
      </c>
      <c r="E158" s="199">
        <v>7</v>
      </c>
      <c r="F158" s="199">
        <v>9</v>
      </c>
      <c r="G158" s="196">
        <v>2301.3000000000002</v>
      </c>
      <c r="H158" s="196">
        <v>998.6</v>
      </c>
      <c r="I158" s="195">
        <v>0.43392999999999998</v>
      </c>
      <c r="J158" s="193"/>
    </row>
    <row r="159" spans="1:10" ht="13.5" hidden="1" customHeight="1" x14ac:dyDescent="0.2">
      <c r="A159" s="193"/>
      <c r="B159" s="193" t="s">
        <v>54</v>
      </c>
      <c r="C159" s="198" t="s">
        <v>746</v>
      </c>
      <c r="D159" s="197" t="s">
        <v>12</v>
      </c>
      <c r="E159" s="199">
        <v>7</v>
      </c>
      <c r="F159" s="199">
        <v>9</v>
      </c>
      <c r="G159" s="196">
        <v>11.552</v>
      </c>
      <c r="H159" s="196">
        <v>0</v>
      </c>
      <c r="I159" s="195">
        <v>0</v>
      </c>
      <c r="J159" s="193"/>
    </row>
    <row r="160" spans="1:10" ht="13.5" hidden="1" customHeight="1" x14ac:dyDescent="0.2">
      <c r="A160" s="193"/>
      <c r="B160" s="193" t="s">
        <v>54</v>
      </c>
      <c r="C160" s="198" t="s">
        <v>746</v>
      </c>
      <c r="D160" s="197" t="s">
        <v>10</v>
      </c>
      <c r="E160" s="199">
        <v>7</v>
      </c>
      <c r="F160" s="199">
        <v>9</v>
      </c>
      <c r="G160" s="196">
        <v>3.4889999999999999</v>
      </c>
      <c r="H160" s="196">
        <v>0</v>
      </c>
      <c r="I160" s="195">
        <v>0</v>
      </c>
      <c r="J160" s="193"/>
    </row>
    <row r="161" spans="1:10" ht="13.5" hidden="1" customHeight="1" x14ac:dyDescent="0.2">
      <c r="A161" s="193"/>
      <c r="B161" s="193" t="s">
        <v>745</v>
      </c>
      <c r="C161" s="198" t="s">
        <v>192</v>
      </c>
      <c r="D161" s="197" t="s">
        <v>12</v>
      </c>
      <c r="E161" s="199">
        <v>7</v>
      </c>
      <c r="F161" s="199">
        <v>9</v>
      </c>
      <c r="G161" s="196">
        <v>4681.7</v>
      </c>
      <c r="H161" s="196">
        <v>2679.13</v>
      </c>
      <c r="I161" s="195">
        <v>0.57225999999999999</v>
      </c>
      <c r="J161" s="193"/>
    </row>
    <row r="162" spans="1:10" ht="13.5" hidden="1" customHeight="1" x14ac:dyDescent="0.2">
      <c r="A162" s="193"/>
      <c r="B162" s="193" t="s">
        <v>745</v>
      </c>
      <c r="C162" s="198" t="s">
        <v>192</v>
      </c>
      <c r="D162" s="197" t="s">
        <v>10</v>
      </c>
      <c r="E162" s="199">
        <v>7</v>
      </c>
      <c r="F162" s="199">
        <v>9</v>
      </c>
      <c r="G162" s="196">
        <v>1453.95</v>
      </c>
      <c r="H162" s="196">
        <v>599.57000000000005</v>
      </c>
      <c r="I162" s="195">
        <v>0.41237000000000001</v>
      </c>
      <c r="J162" s="193"/>
    </row>
    <row r="163" spans="1:10" ht="32.25" hidden="1" customHeight="1" x14ac:dyDescent="0.2">
      <c r="A163" s="193"/>
      <c r="B163" s="217" t="s">
        <v>224</v>
      </c>
      <c r="C163" s="198" t="s">
        <v>223</v>
      </c>
      <c r="D163" s="197">
        <v>0</v>
      </c>
      <c r="E163" s="199">
        <v>0</v>
      </c>
      <c r="F163" s="199">
        <v>0</v>
      </c>
      <c r="G163" s="196">
        <v>612.79999999999995</v>
      </c>
      <c r="H163" s="196">
        <v>399.65</v>
      </c>
      <c r="I163" s="195">
        <v>0.65217000000000003</v>
      </c>
      <c r="J163" s="193"/>
    </row>
    <row r="164" spans="1:10" ht="13.5" hidden="1" customHeight="1" x14ac:dyDescent="0.2">
      <c r="A164" s="193"/>
      <c r="B164" s="193" t="s">
        <v>222</v>
      </c>
      <c r="C164" s="198" t="s">
        <v>221</v>
      </c>
      <c r="D164" s="197" t="s">
        <v>72</v>
      </c>
      <c r="E164" s="199">
        <v>7</v>
      </c>
      <c r="F164" s="199">
        <v>2</v>
      </c>
      <c r="G164" s="196">
        <v>442.7</v>
      </c>
      <c r="H164" s="196">
        <v>271.57</v>
      </c>
      <c r="I164" s="195">
        <v>0.61343999999999999</v>
      </c>
      <c r="J164" s="193"/>
    </row>
    <row r="165" spans="1:10" ht="13.5" hidden="1" customHeight="1" x14ac:dyDescent="0.2">
      <c r="A165" s="193"/>
      <c r="B165" s="193" t="s">
        <v>222</v>
      </c>
      <c r="C165" s="198" t="s">
        <v>221</v>
      </c>
      <c r="D165" s="197" t="s">
        <v>4</v>
      </c>
      <c r="E165" s="199">
        <v>7</v>
      </c>
      <c r="F165" s="199">
        <v>1</v>
      </c>
      <c r="G165" s="196">
        <v>170.1</v>
      </c>
      <c r="H165" s="196">
        <v>128.08000000000001</v>
      </c>
      <c r="I165" s="195">
        <v>0.75297999999999998</v>
      </c>
      <c r="J165" s="193"/>
    </row>
    <row r="166" spans="1:10" ht="32.25" customHeight="1" x14ac:dyDescent="0.2">
      <c r="A166" s="193"/>
      <c r="B166" s="217" t="s">
        <v>278</v>
      </c>
      <c r="C166" s="198" t="s">
        <v>277</v>
      </c>
      <c r="D166" s="197">
        <v>0</v>
      </c>
      <c r="E166" s="199">
        <v>0</v>
      </c>
      <c r="F166" s="199">
        <v>0</v>
      </c>
      <c r="G166" s="250">
        <v>10236.950000000001</v>
      </c>
      <c r="H166" s="250">
        <v>6808.3</v>
      </c>
      <c r="I166" s="246">
        <v>0.66507000000000005</v>
      </c>
      <c r="J166" s="193"/>
    </row>
    <row r="167" spans="1:10" ht="42.75" hidden="1" customHeight="1" x14ac:dyDescent="0.2">
      <c r="A167" s="193"/>
      <c r="B167" s="217" t="s">
        <v>274</v>
      </c>
      <c r="C167" s="198" t="s">
        <v>276</v>
      </c>
      <c r="D167" s="197">
        <v>0</v>
      </c>
      <c r="E167" s="199">
        <v>0</v>
      </c>
      <c r="F167" s="199">
        <v>0</v>
      </c>
      <c r="G167" s="196">
        <v>10236.950000000001</v>
      </c>
      <c r="H167" s="196">
        <v>6808.3</v>
      </c>
      <c r="I167" s="195">
        <v>0.66507000000000005</v>
      </c>
      <c r="J167" s="193"/>
    </row>
    <row r="168" spans="1:10" ht="13.5" hidden="1" customHeight="1" x14ac:dyDescent="0.2">
      <c r="A168" s="193"/>
      <c r="B168" s="193" t="s">
        <v>60</v>
      </c>
      <c r="C168" s="198" t="s">
        <v>6</v>
      </c>
      <c r="D168" s="197" t="s">
        <v>4</v>
      </c>
      <c r="E168" s="199">
        <v>11</v>
      </c>
      <c r="F168" s="199">
        <v>1</v>
      </c>
      <c r="G168" s="196">
        <v>5350.5</v>
      </c>
      <c r="H168" s="196">
        <v>3500.19</v>
      </c>
      <c r="I168" s="195">
        <v>0.65417999999999998</v>
      </c>
      <c r="J168" s="193"/>
    </row>
    <row r="169" spans="1:10" ht="13.5" hidden="1" customHeight="1" x14ac:dyDescent="0.2">
      <c r="A169" s="193"/>
      <c r="B169" s="193" t="s">
        <v>111</v>
      </c>
      <c r="C169" s="198" t="s">
        <v>279</v>
      </c>
      <c r="D169" s="197" t="s">
        <v>4</v>
      </c>
      <c r="E169" s="199">
        <v>11</v>
      </c>
      <c r="F169" s="199">
        <v>1</v>
      </c>
      <c r="G169" s="196">
        <v>809.48</v>
      </c>
      <c r="H169" s="196">
        <v>142.22</v>
      </c>
      <c r="I169" s="195">
        <v>0.17569000000000001</v>
      </c>
      <c r="J169" s="193"/>
    </row>
    <row r="170" spans="1:10" ht="13.5" hidden="1" customHeight="1" x14ac:dyDescent="0.2">
      <c r="A170" s="193"/>
      <c r="B170" s="193" t="s">
        <v>105</v>
      </c>
      <c r="C170" s="198" t="s">
        <v>275</v>
      </c>
      <c r="D170" s="197" t="s">
        <v>4</v>
      </c>
      <c r="E170" s="199">
        <v>11</v>
      </c>
      <c r="F170" s="199">
        <v>1</v>
      </c>
      <c r="G170" s="196">
        <v>2626.97</v>
      </c>
      <c r="H170" s="196">
        <v>1917.89</v>
      </c>
      <c r="I170" s="195">
        <v>0.73007</v>
      </c>
      <c r="J170" s="193"/>
    </row>
    <row r="171" spans="1:10" ht="13.5" hidden="1" customHeight="1" x14ac:dyDescent="0.2">
      <c r="A171" s="193"/>
      <c r="B171" s="193" t="s">
        <v>274</v>
      </c>
      <c r="C171" s="198" t="s">
        <v>272</v>
      </c>
      <c r="D171" s="197" t="s">
        <v>22</v>
      </c>
      <c r="E171" s="199">
        <v>11</v>
      </c>
      <c r="F171" s="199">
        <v>1</v>
      </c>
      <c r="G171" s="196">
        <v>400</v>
      </c>
      <c r="H171" s="196">
        <v>400</v>
      </c>
      <c r="I171" s="195">
        <v>1</v>
      </c>
      <c r="J171" s="193"/>
    </row>
    <row r="172" spans="1:10" ht="13.5" hidden="1" customHeight="1" x14ac:dyDescent="0.2">
      <c r="A172" s="193"/>
      <c r="B172" s="193" t="s">
        <v>274</v>
      </c>
      <c r="C172" s="198" t="s">
        <v>272</v>
      </c>
      <c r="D172" s="197" t="s">
        <v>271</v>
      </c>
      <c r="E172" s="199">
        <v>11</v>
      </c>
      <c r="F172" s="199">
        <v>1</v>
      </c>
      <c r="G172" s="196">
        <v>400</v>
      </c>
      <c r="H172" s="196">
        <v>198</v>
      </c>
      <c r="I172" s="195">
        <v>0.495</v>
      </c>
      <c r="J172" s="193"/>
    </row>
    <row r="173" spans="1:10" ht="13.5" hidden="1" customHeight="1" x14ac:dyDescent="0.2">
      <c r="A173" s="193"/>
      <c r="B173" s="193" t="s">
        <v>274</v>
      </c>
      <c r="C173" s="198" t="s">
        <v>272</v>
      </c>
      <c r="D173" s="197" t="s">
        <v>343</v>
      </c>
      <c r="E173" s="199">
        <v>11</v>
      </c>
      <c r="F173" s="199">
        <v>1</v>
      </c>
      <c r="G173" s="196">
        <v>300</v>
      </c>
      <c r="H173" s="196">
        <v>300</v>
      </c>
      <c r="I173" s="195">
        <v>1</v>
      </c>
      <c r="J173" s="193"/>
    </row>
    <row r="174" spans="1:10" ht="13.5" hidden="1" customHeight="1" x14ac:dyDescent="0.2">
      <c r="A174" s="193"/>
      <c r="B174" s="193" t="s">
        <v>274</v>
      </c>
      <c r="C174" s="198" t="s">
        <v>272</v>
      </c>
      <c r="D174" s="197" t="s">
        <v>72</v>
      </c>
      <c r="E174" s="199">
        <v>7</v>
      </c>
      <c r="F174" s="199">
        <v>2</v>
      </c>
      <c r="G174" s="196">
        <v>350</v>
      </c>
      <c r="H174" s="196">
        <v>350</v>
      </c>
      <c r="I174" s="195">
        <v>1</v>
      </c>
      <c r="J174" s="193"/>
    </row>
    <row r="175" spans="1:10" ht="42.75" customHeight="1" x14ac:dyDescent="0.2">
      <c r="A175" s="193"/>
      <c r="B175" s="217" t="s">
        <v>144</v>
      </c>
      <c r="C175" s="198" t="s">
        <v>143</v>
      </c>
      <c r="D175" s="197">
        <v>0</v>
      </c>
      <c r="E175" s="199">
        <v>0</v>
      </c>
      <c r="F175" s="199">
        <v>0</v>
      </c>
      <c r="G175" s="250">
        <v>15125.710999999999</v>
      </c>
      <c r="H175" s="250">
        <v>5411.87</v>
      </c>
      <c r="I175" s="246">
        <v>0.35779</v>
      </c>
      <c r="J175" s="193"/>
    </row>
    <row r="176" spans="1:10" ht="21.75" hidden="1" customHeight="1" x14ac:dyDescent="0.2">
      <c r="A176" s="193"/>
      <c r="B176" s="217" t="s">
        <v>175</v>
      </c>
      <c r="C176" s="198" t="s">
        <v>174</v>
      </c>
      <c r="D176" s="197">
        <v>0</v>
      </c>
      <c r="E176" s="199">
        <v>0</v>
      </c>
      <c r="F176" s="199">
        <v>0</v>
      </c>
      <c r="G176" s="196">
        <v>220</v>
      </c>
      <c r="H176" s="196">
        <v>61.71</v>
      </c>
      <c r="I176" s="195">
        <v>0.28050000000000003</v>
      </c>
      <c r="J176" s="193"/>
    </row>
    <row r="177" spans="1:10" ht="13.5" hidden="1" customHeight="1" x14ac:dyDescent="0.2">
      <c r="A177" s="193"/>
      <c r="B177" s="193" t="s">
        <v>140</v>
      </c>
      <c r="C177" s="198" t="s">
        <v>173</v>
      </c>
      <c r="D177" s="197" t="s">
        <v>131</v>
      </c>
      <c r="E177" s="199">
        <v>4</v>
      </c>
      <c r="F177" s="199">
        <v>5</v>
      </c>
      <c r="G177" s="196">
        <v>220</v>
      </c>
      <c r="H177" s="196">
        <v>61.71</v>
      </c>
      <c r="I177" s="195">
        <v>0.28050000000000003</v>
      </c>
      <c r="J177" s="193"/>
    </row>
    <row r="178" spans="1:10" ht="21.75" hidden="1" customHeight="1" x14ac:dyDescent="0.2">
      <c r="A178" s="193"/>
      <c r="B178" s="217" t="s">
        <v>172</v>
      </c>
      <c r="C178" s="198" t="s">
        <v>171</v>
      </c>
      <c r="D178" s="197">
        <v>0</v>
      </c>
      <c r="E178" s="199">
        <v>0</v>
      </c>
      <c r="F178" s="199">
        <v>0</v>
      </c>
      <c r="G178" s="196">
        <v>240</v>
      </c>
      <c r="H178" s="196">
        <v>67.5</v>
      </c>
      <c r="I178" s="195">
        <v>0.28125</v>
      </c>
      <c r="J178" s="193"/>
    </row>
    <row r="179" spans="1:10" ht="13.5" hidden="1" customHeight="1" x14ac:dyDescent="0.2">
      <c r="A179" s="193"/>
      <c r="B179" s="193" t="s">
        <v>140</v>
      </c>
      <c r="C179" s="198" t="s">
        <v>170</v>
      </c>
      <c r="D179" s="197" t="s">
        <v>131</v>
      </c>
      <c r="E179" s="199">
        <v>4</v>
      </c>
      <c r="F179" s="199">
        <v>5</v>
      </c>
      <c r="G179" s="196">
        <v>240</v>
      </c>
      <c r="H179" s="196">
        <v>67.5</v>
      </c>
      <c r="I179" s="195">
        <v>0.28125</v>
      </c>
      <c r="J179" s="193"/>
    </row>
    <row r="180" spans="1:10" ht="13.5" hidden="1" customHeight="1" x14ac:dyDescent="0.2">
      <c r="A180" s="193"/>
      <c r="B180" s="217" t="s">
        <v>169</v>
      </c>
      <c r="C180" s="198" t="s">
        <v>168</v>
      </c>
      <c r="D180" s="197">
        <v>0</v>
      </c>
      <c r="E180" s="199">
        <v>0</v>
      </c>
      <c r="F180" s="199">
        <v>0</v>
      </c>
      <c r="G180" s="196">
        <v>50</v>
      </c>
      <c r="H180" s="196">
        <v>50</v>
      </c>
      <c r="I180" s="195">
        <v>1</v>
      </c>
      <c r="J180" s="193"/>
    </row>
    <row r="181" spans="1:10" ht="13.5" hidden="1" customHeight="1" x14ac:dyDescent="0.2">
      <c r="A181" s="193"/>
      <c r="B181" s="193" t="s">
        <v>167</v>
      </c>
      <c r="C181" s="198" t="s">
        <v>166</v>
      </c>
      <c r="D181" s="197" t="s">
        <v>131</v>
      </c>
      <c r="E181" s="199">
        <v>4</v>
      </c>
      <c r="F181" s="199">
        <v>5</v>
      </c>
      <c r="G181" s="196">
        <v>50</v>
      </c>
      <c r="H181" s="196">
        <v>50</v>
      </c>
      <c r="I181" s="195">
        <v>1</v>
      </c>
      <c r="J181" s="193"/>
    </row>
    <row r="182" spans="1:10" ht="21.75" hidden="1" customHeight="1" x14ac:dyDescent="0.2">
      <c r="A182" s="193"/>
      <c r="B182" s="217" t="s">
        <v>165</v>
      </c>
      <c r="C182" s="198" t="s">
        <v>164</v>
      </c>
      <c r="D182" s="197">
        <v>0</v>
      </c>
      <c r="E182" s="199">
        <v>0</v>
      </c>
      <c r="F182" s="199">
        <v>0</v>
      </c>
      <c r="G182" s="196">
        <v>50</v>
      </c>
      <c r="H182" s="196">
        <v>0</v>
      </c>
      <c r="I182" s="195">
        <v>0</v>
      </c>
      <c r="J182" s="193"/>
    </row>
    <row r="183" spans="1:10" ht="13.5" hidden="1" customHeight="1" x14ac:dyDescent="0.2">
      <c r="A183" s="193"/>
      <c r="B183" s="193" t="s">
        <v>163</v>
      </c>
      <c r="C183" s="198" t="s">
        <v>162</v>
      </c>
      <c r="D183" s="197" t="s">
        <v>131</v>
      </c>
      <c r="E183" s="199">
        <v>4</v>
      </c>
      <c r="F183" s="199">
        <v>5</v>
      </c>
      <c r="G183" s="196">
        <v>50</v>
      </c>
      <c r="H183" s="196">
        <v>0</v>
      </c>
      <c r="I183" s="195">
        <v>0</v>
      </c>
      <c r="J183" s="193"/>
    </row>
    <row r="184" spans="1:10" ht="21.75" hidden="1" customHeight="1" x14ac:dyDescent="0.2">
      <c r="A184" s="193"/>
      <c r="B184" s="217" t="s">
        <v>161</v>
      </c>
      <c r="C184" s="198" t="s">
        <v>160</v>
      </c>
      <c r="D184" s="197">
        <v>0</v>
      </c>
      <c r="E184" s="199">
        <v>0</v>
      </c>
      <c r="F184" s="199">
        <v>0</v>
      </c>
      <c r="G184" s="196">
        <v>7365.6</v>
      </c>
      <c r="H184" s="196">
        <v>1295.77</v>
      </c>
      <c r="I184" s="195">
        <v>0.17591999999999999</v>
      </c>
      <c r="J184" s="193"/>
    </row>
    <row r="185" spans="1:10" ht="13.5" hidden="1" customHeight="1" x14ac:dyDescent="0.2">
      <c r="A185" s="193"/>
      <c r="B185" s="193" t="s">
        <v>159</v>
      </c>
      <c r="C185" s="198" t="s">
        <v>158</v>
      </c>
      <c r="D185" s="197" t="s">
        <v>131</v>
      </c>
      <c r="E185" s="199">
        <v>4</v>
      </c>
      <c r="F185" s="199">
        <v>5</v>
      </c>
      <c r="G185" s="196">
        <v>210</v>
      </c>
      <c r="H185" s="196">
        <v>0</v>
      </c>
      <c r="I185" s="195">
        <v>0</v>
      </c>
      <c r="J185" s="193"/>
    </row>
    <row r="186" spans="1:10" ht="13.5" hidden="1" customHeight="1" x14ac:dyDescent="0.2">
      <c r="A186" s="193"/>
      <c r="B186" s="193" t="s">
        <v>325</v>
      </c>
      <c r="C186" s="198" t="s">
        <v>324</v>
      </c>
      <c r="D186" s="197" t="s">
        <v>22</v>
      </c>
      <c r="E186" s="199">
        <v>5</v>
      </c>
      <c r="F186" s="199">
        <v>3</v>
      </c>
      <c r="G186" s="196">
        <v>2300</v>
      </c>
      <c r="H186" s="196">
        <v>0</v>
      </c>
      <c r="I186" s="195">
        <v>0</v>
      </c>
      <c r="J186" s="193"/>
    </row>
    <row r="187" spans="1:10" ht="13.5" hidden="1" customHeight="1" x14ac:dyDescent="0.2">
      <c r="A187" s="193"/>
      <c r="B187" s="193" t="s">
        <v>325</v>
      </c>
      <c r="C187" s="198" t="s">
        <v>324</v>
      </c>
      <c r="D187" s="197" t="s">
        <v>330</v>
      </c>
      <c r="E187" s="199">
        <v>5</v>
      </c>
      <c r="F187" s="199">
        <v>1</v>
      </c>
      <c r="G187" s="196">
        <v>4855.6000000000004</v>
      </c>
      <c r="H187" s="196">
        <v>1295.77</v>
      </c>
      <c r="I187" s="195">
        <v>0.26685999999999999</v>
      </c>
      <c r="J187" s="193"/>
    </row>
    <row r="188" spans="1:10" ht="21.75" hidden="1" customHeight="1" x14ac:dyDescent="0.2">
      <c r="A188" s="193"/>
      <c r="B188" s="217" t="s">
        <v>151</v>
      </c>
      <c r="C188" s="198" t="s">
        <v>150</v>
      </c>
      <c r="D188" s="197">
        <v>0</v>
      </c>
      <c r="E188" s="199">
        <v>0</v>
      </c>
      <c r="F188" s="199">
        <v>0</v>
      </c>
      <c r="G188" s="196">
        <v>7030.1109999999999</v>
      </c>
      <c r="H188" s="196">
        <v>3936.89</v>
      </c>
      <c r="I188" s="195">
        <v>0.56000000000000005</v>
      </c>
      <c r="J188" s="193"/>
    </row>
    <row r="189" spans="1:10" ht="13.5" hidden="1" customHeight="1" x14ac:dyDescent="0.2">
      <c r="A189" s="193"/>
      <c r="B189" s="193" t="s">
        <v>157</v>
      </c>
      <c r="C189" s="198" t="s">
        <v>153</v>
      </c>
      <c r="D189" s="197" t="s">
        <v>155</v>
      </c>
      <c r="E189" s="199">
        <v>4</v>
      </c>
      <c r="F189" s="199">
        <v>5</v>
      </c>
      <c r="G189" s="196">
        <v>121</v>
      </c>
      <c r="H189" s="196">
        <v>1.9</v>
      </c>
      <c r="I189" s="195">
        <v>1.5699999999999999E-2</v>
      </c>
      <c r="J189" s="193"/>
    </row>
    <row r="190" spans="1:10" ht="13.5" hidden="1" customHeight="1" x14ac:dyDescent="0.2">
      <c r="A190" s="193"/>
      <c r="B190" s="193" t="s">
        <v>157</v>
      </c>
      <c r="C190" s="198" t="s">
        <v>153</v>
      </c>
      <c r="D190" s="197" t="s">
        <v>40</v>
      </c>
      <c r="E190" s="199">
        <v>4</v>
      </c>
      <c r="F190" s="199">
        <v>5</v>
      </c>
      <c r="G190" s="196">
        <v>211</v>
      </c>
      <c r="H190" s="196">
        <v>63.25</v>
      </c>
      <c r="I190" s="195">
        <v>0.29976000000000003</v>
      </c>
      <c r="J190" s="193"/>
    </row>
    <row r="191" spans="1:10" ht="13.5" hidden="1" customHeight="1" x14ac:dyDescent="0.2">
      <c r="A191" s="193"/>
      <c r="B191" s="193" t="s">
        <v>157</v>
      </c>
      <c r="C191" s="198" t="s">
        <v>153</v>
      </c>
      <c r="D191" s="197" t="s">
        <v>22</v>
      </c>
      <c r="E191" s="199">
        <v>4</v>
      </c>
      <c r="F191" s="199">
        <v>5</v>
      </c>
      <c r="G191" s="196">
        <v>1255</v>
      </c>
      <c r="H191" s="196">
        <v>393.42</v>
      </c>
      <c r="I191" s="195">
        <v>0.31347999999999998</v>
      </c>
      <c r="J191" s="193"/>
    </row>
    <row r="192" spans="1:10" ht="13.5" hidden="1" customHeight="1" x14ac:dyDescent="0.2">
      <c r="A192" s="193"/>
      <c r="B192" s="193" t="s">
        <v>157</v>
      </c>
      <c r="C192" s="198" t="s">
        <v>153</v>
      </c>
      <c r="D192" s="197" t="s">
        <v>64</v>
      </c>
      <c r="E192" s="199">
        <v>4</v>
      </c>
      <c r="F192" s="199">
        <v>5</v>
      </c>
      <c r="G192" s="196">
        <v>20</v>
      </c>
      <c r="H192" s="196">
        <v>0</v>
      </c>
      <c r="I192" s="195">
        <v>0</v>
      </c>
      <c r="J192" s="193"/>
    </row>
    <row r="193" spans="1:10" ht="13.5" hidden="1" customHeight="1" x14ac:dyDescent="0.2">
      <c r="A193" s="193"/>
      <c r="B193" s="193" t="s">
        <v>157</v>
      </c>
      <c r="C193" s="198" t="s">
        <v>153</v>
      </c>
      <c r="D193" s="197" t="s">
        <v>61</v>
      </c>
      <c r="E193" s="199">
        <v>4</v>
      </c>
      <c r="F193" s="199">
        <v>5</v>
      </c>
      <c r="G193" s="196">
        <v>5</v>
      </c>
      <c r="H193" s="196">
        <v>0</v>
      </c>
      <c r="I193" s="195">
        <v>0</v>
      </c>
      <c r="J193" s="193"/>
    </row>
    <row r="194" spans="1:10" ht="13.5" hidden="1" customHeight="1" x14ac:dyDescent="0.2">
      <c r="A194" s="193"/>
      <c r="B194" s="193" t="s">
        <v>157</v>
      </c>
      <c r="C194" s="198" t="s">
        <v>153</v>
      </c>
      <c r="D194" s="197" t="s">
        <v>152</v>
      </c>
      <c r="E194" s="199">
        <v>4</v>
      </c>
      <c r="F194" s="199">
        <v>5</v>
      </c>
      <c r="G194" s="196">
        <v>8</v>
      </c>
      <c r="H194" s="196">
        <v>0</v>
      </c>
      <c r="I194" s="195">
        <v>0</v>
      </c>
      <c r="J194" s="193"/>
    </row>
    <row r="195" spans="1:10" ht="13.5" hidden="1" customHeight="1" x14ac:dyDescent="0.2">
      <c r="A195" s="193"/>
      <c r="B195" s="193" t="s">
        <v>742</v>
      </c>
      <c r="C195" s="198" t="s">
        <v>760</v>
      </c>
      <c r="D195" s="197" t="s">
        <v>9</v>
      </c>
      <c r="E195" s="199">
        <v>4</v>
      </c>
      <c r="F195" s="199">
        <v>5</v>
      </c>
      <c r="G195" s="196">
        <v>164.58600000000001</v>
      </c>
      <c r="H195" s="196">
        <v>164.59</v>
      </c>
      <c r="I195" s="195">
        <v>1</v>
      </c>
      <c r="J195" s="193"/>
    </row>
    <row r="196" spans="1:10" ht="13.5" hidden="1" customHeight="1" x14ac:dyDescent="0.2">
      <c r="A196" s="193"/>
      <c r="B196" s="193" t="s">
        <v>742</v>
      </c>
      <c r="C196" s="198" t="s">
        <v>760</v>
      </c>
      <c r="D196" s="197" t="s">
        <v>7</v>
      </c>
      <c r="E196" s="199">
        <v>4</v>
      </c>
      <c r="F196" s="199">
        <v>5</v>
      </c>
      <c r="G196" s="196">
        <v>49.704999999999998</v>
      </c>
      <c r="H196" s="196">
        <v>49.7</v>
      </c>
      <c r="I196" s="195">
        <v>1</v>
      </c>
      <c r="J196" s="193"/>
    </row>
    <row r="197" spans="1:10" ht="13.5" hidden="1" customHeight="1" x14ac:dyDescent="0.2">
      <c r="A197" s="193"/>
      <c r="B197" s="193" t="s">
        <v>54</v>
      </c>
      <c r="C197" s="198" t="s">
        <v>149</v>
      </c>
      <c r="D197" s="197" t="s">
        <v>9</v>
      </c>
      <c r="E197" s="199">
        <v>4</v>
      </c>
      <c r="F197" s="199">
        <v>5</v>
      </c>
      <c r="G197" s="196">
        <v>3925.8</v>
      </c>
      <c r="H197" s="196">
        <v>2447.31</v>
      </c>
      <c r="I197" s="195">
        <v>0.62339</v>
      </c>
      <c r="J197" s="193"/>
    </row>
    <row r="198" spans="1:10" ht="13.5" hidden="1" customHeight="1" x14ac:dyDescent="0.2">
      <c r="A198" s="193"/>
      <c r="B198" s="193" t="s">
        <v>54</v>
      </c>
      <c r="C198" s="198" t="s">
        <v>149</v>
      </c>
      <c r="D198" s="197" t="s">
        <v>7</v>
      </c>
      <c r="E198" s="199">
        <v>4</v>
      </c>
      <c r="F198" s="199">
        <v>5</v>
      </c>
      <c r="G198" s="196">
        <v>1185.5999999999999</v>
      </c>
      <c r="H198" s="196">
        <v>786.09</v>
      </c>
      <c r="I198" s="195">
        <v>0.66303000000000001</v>
      </c>
      <c r="J198" s="193"/>
    </row>
    <row r="199" spans="1:10" ht="13.5" hidden="1" customHeight="1" x14ac:dyDescent="0.2">
      <c r="A199" s="193"/>
      <c r="B199" s="193" t="s">
        <v>105</v>
      </c>
      <c r="C199" s="198" t="s">
        <v>148</v>
      </c>
      <c r="D199" s="197" t="s">
        <v>20</v>
      </c>
      <c r="E199" s="199">
        <v>4</v>
      </c>
      <c r="F199" s="199">
        <v>5</v>
      </c>
      <c r="G199" s="196">
        <v>84.42</v>
      </c>
      <c r="H199" s="196">
        <v>30.63</v>
      </c>
      <c r="I199" s="195">
        <v>0.36277999999999999</v>
      </c>
      <c r="J199" s="193"/>
    </row>
    <row r="200" spans="1:10" ht="21.75" hidden="1" customHeight="1" x14ac:dyDescent="0.2">
      <c r="A200" s="193"/>
      <c r="B200" s="217" t="s">
        <v>147</v>
      </c>
      <c r="C200" s="198" t="s">
        <v>146</v>
      </c>
      <c r="D200" s="197">
        <v>0</v>
      </c>
      <c r="E200" s="199">
        <v>0</v>
      </c>
      <c r="F200" s="199">
        <v>0</v>
      </c>
      <c r="G200" s="196">
        <v>120</v>
      </c>
      <c r="H200" s="196">
        <v>0</v>
      </c>
      <c r="I200" s="195">
        <v>0</v>
      </c>
      <c r="J200" s="193"/>
    </row>
    <row r="201" spans="1:10" ht="13.5" hidden="1" customHeight="1" x14ac:dyDescent="0.2">
      <c r="A201" s="193"/>
      <c r="B201" s="193" t="s">
        <v>140</v>
      </c>
      <c r="C201" s="198" t="s">
        <v>145</v>
      </c>
      <c r="D201" s="197" t="s">
        <v>131</v>
      </c>
      <c r="E201" s="199">
        <v>4</v>
      </c>
      <c r="F201" s="199">
        <v>5</v>
      </c>
      <c r="G201" s="196">
        <v>120</v>
      </c>
      <c r="H201" s="196">
        <v>0</v>
      </c>
      <c r="I201" s="195">
        <v>0</v>
      </c>
      <c r="J201" s="193"/>
    </row>
    <row r="202" spans="1:10" ht="13.5" hidden="1" customHeight="1" x14ac:dyDescent="0.2">
      <c r="A202" s="193"/>
      <c r="B202" s="217" t="s">
        <v>142</v>
      </c>
      <c r="C202" s="198" t="s">
        <v>141</v>
      </c>
      <c r="D202" s="197">
        <v>0</v>
      </c>
      <c r="E202" s="199">
        <v>0</v>
      </c>
      <c r="F202" s="199">
        <v>0</v>
      </c>
      <c r="G202" s="196">
        <v>50</v>
      </c>
      <c r="H202" s="196">
        <v>0</v>
      </c>
      <c r="I202" s="195">
        <v>0</v>
      </c>
      <c r="J202" s="193"/>
    </row>
    <row r="203" spans="1:10" ht="13.5" hidden="1" customHeight="1" x14ac:dyDescent="0.2">
      <c r="A203" s="193"/>
      <c r="B203" s="193" t="s">
        <v>140</v>
      </c>
      <c r="C203" s="198" t="s">
        <v>139</v>
      </c>
      <c r="D203" s="197" t="s">
        <v>131</v>
      </c>
      <c r="E203" s="199">
        <v>4</v>
      </c>
      <c r="F203" s="199">
        <v>5</v>
      </c>
      <c r="G203" s="196">
        <v>50</v>
      </c>
      <c r="H203" s="196">
        <v>0</v>
      </c>
      <c r="I203" s="195">
        <v>0</v>
      </c>
      <c r="J203" s="193"/>
    </row>
    <row r="204" spans="1:10" ht="53.25" customHeight="1" x14ac:dyDescent="0.2">
      <c r="A204" s="193"/>
      <c r="B204" s="217" t="s">
        <v>379</v>
      </c>
      <c r="C204" s="198" t="s">
        <v>378</v>
      </c>
      <c r="D204" s="197">
        <v>0</v>
      </c>
      <c r="E204" s="199">
        <v>0</v>
      </c>
      <c r="F204" s="199">
        <v>0</v>
      </c>
      <c r="G204" s="250">
        <v>2430.8000000000002</v>
      </c>
      <c r="H204" s="250">
        <v>1385.37</v>
      </c>
      <c r="I204" s="246">
        <v>0.56991999999999998</v>
      </c>
      <c r="J204" s="193"/>
    </row>
    <row r="205" spans="1:10" ht="13.5" hidden="1" customHeight="1" x14ac:dyDescent="0.2">
      <c r="A205" s="193"/>
      <c r="B205" s="193" t="s">
        <v>381</v>
      </c>
      <c r="C205" s="198" t="s">
        <v>380</v>
      </c>
      <c r="D205" s="197" t="s">
        <v>40</v>
      </c>
      <c r="E205" s="199">
        <v>3</v>
      </c>
      <c r="F205" s="199">
        <v>10</v>
      </c>
      <c r="G205" s="196">
        <v>337</v>
      </c>
      <c r="H205" s="196">
        <v>32.549999999999997</v>
      </c>
      <c r="I205" s="195">
        <v>9.6589999999999995E-2</v>
      </c>
      <c r="J205" s="193"/>
    </row>
    <row r="206" spans="1:10" ht="13.5" hidden="1" customHeight="1" x14ac:dyDescent="0.2">
      <c r="A206" s="193"/>
      <c r="B206" s="193" t="s">
        <v>381</v>
      </c>
      <c r="C206" s="198" t="s">
        <v>380</v>
      </c>
      <c r="D206" s="197" t="s">
        <v>22</v>
      </c>
      <c r="E206" s="199">
        <v>3</v>
      </c>
      <c r="F206" s="199">
        <v>10</v>
      </c>
      <c r="G206" s="196">
        <v>225</v>
      </c>
      <c r="H206" s="196">
        <v>75</v>
      </c>
      <c r="I206" s="195">
        <v>0.33333000000000002</v>
      </c>
      <c r="J206" s="193"/>
    </row>
    <row r="207" spans="1:10" ht="13.5" hidden="1" customHeight="1" x14ac:dyDescent="0.2">
      <c r="A207" s="193"/>
      <c r="B207" s="217" t="s">
        <v>377</v>
      </c>
      <c r="C207" s="198" t="s">
        <v>376</v>
      </c>
      <c r="D207" s="197">
        <v>0</v>
      </c>
      <c r="E207" s="199">
        <v>0</v>
      </c>
      <c r="F207" s="199">
        <v>0</v>
      </c>
      <c r="G207" s="196">
        <v>1868.8</v>
      </c>
      <c r="H207" s="196">
        <v>1277.82</v>
      </c>
      <c r="I207" s="195">
        <v>0.68376000000000003</v>
      </c>
      <c r="J207" s="193"/>
    </row>
    <row r="208" spans="1:10" ht="13.5" hidden="1" customHeight="1" x14ac:dyDescent="0.2">
      <c r="A208" s="193"/>
      <c r="B208" s="193" t="s">
        <v>60</v>
      </c>
      <c r="C208" s="198" t="s">
        <v>11</v>
      </c>
      <c r="D208" s="197" t="s">
        <v>12</v>
      </c>
      <c r="E208" s="199">
        <v>3</v>
      </c>
      <c r="F208" s="199">
        <v>10</v>
      </c>
      <c r="G208" s="196">
        <v>1435.3</v>
      </c>
      <c r="H208" s="196">
        <v>1012.3</v>
      </c>
      <c r="I208" s="195">
        <v>0.70528999999999997</v>
      </c>
      <c r="J208" s="193"/>
    </row>
    <row r="209" spans="1:10" ht="13.5" hidden="1" customHeight="1" x14ac:dyDescent="0.2">
      <c r="A209" s="193"/>
      <c r="B209" s="193" t="s">
        <v>60</v>
      </c>
      <c r="C209" s="198" t="s">
        <v>11</v>
      </c>
      <c r="D209" s="197" t="s">
        <v>10</v>
      </c>
      <c r="E209" s="199">
        <v>3</v>
      </c>
      <c r="F209" s="199">
        <v>10</v>
      </c>
      <c r="G209" s="196">
        <v>433.5</v>
      </c>
      <c r="H209" s="196">
        <v>265.52</v>
      </c>
      <c r="I209" s="195">
        <v>0.61250000000000004</v>
      </c>
      <c r="J209" s="193"/>
    </row>
    <row r="210" spans="1:10" ht="32.25" customHeight="1" x14ac:dyDescent="0.2">
      <c r="A210" s="193"/>
      <c r="B210" s="217" t="s">
        <v>138</v>
      </c>
      <c r="C210" s="198" t="s">
        <v>137</v>
      </c>
      <c r="D210" s="197">
        <v>0</v>
      </c>
      <c r="E210" s="199">
        <v>0</v>
      </c>
      <c r="F210" s="199">
        <v>0</v>
      </c>
      <c r="G210" s="250">
        <v>3764.6329999999998</v>
      </c>
      <c r="H210" s="250">
        <v>288.55</v>
      </c>
      <c r="I210" s="246">
        <v>7.6649999999999996E-2</v>
      </c>
      <c r="J210" s="193"/>
    </row>
    <row r="211" spans="1:10" ht="13.5" hidden="1" customHeight="1" x14ac:dyDescent="0.2">
      <c r="A211" s="193"/>
      <c r="B211" s="193" t="s">
        <v>742</v>
      </c>
      <c r="C211" s="198" t="s">
        <v>761</v>
      </c>
      <c r="D211" s="197" t="s">
        <v>9</v>
      </c>
      <c r="E211" s="199">
        <v>1</v>
      </c>
      <c r="F211" s="199">
        <v>13</v>
      </c>
      <c r="G211" s="196">
        <v>25.14</v>
      </c>
      <c r="H211" s="196">
        <v>25.14</v>
      </c>
      <c r="I211" s="195">
        <v>1</v>
      </c>
      <c r="J211" s="193"/>
    </row>
    <row r="212" spans="1:10" ht="13.5" hidden="1" customHeight="1" x14ac:dyDescent="0.2">
      <c r="A212" s="193"/>
      <c r="B212" s="193" t="s">
        <v>742</v>
      </c>
      <c r="C212" s="198" t="s">
        <v>761</v>
      </c>
      <c r="D212" s="197" t="s">
        <v>7</v>
      </c>
      <c r="E212" s="199">
        <v>1</v>
      </c>
      <c r="F212" s="199">
        <v>13</v>
      </c>
      <c r="G212" s="196">
        <v>7.593</v>
      </c>
      <c r="H212" s="196">
        <v>7.59</v>
      </c>
      <c r="I212" s="195">
        <v>1</v>
      </c>
      <c r="J212" s="193"/>
    </row>
    <row r="213" spans="1:10" ht="13.5" hidden="1" customHeight="1" x14ac:dyDescent="0.2">
      <c r="A213" s="193"/>
      <c r="B213" s="193" t="s">
        <v>365</v>
      </c>
      <c r="C213" s="198" t="s">
        <v>759</v>
      </c>
      <c r="D213" s="197" t="s">
        <v>131</v>
      </c>
      <c r="E213" s="199">
        <v>4</v>
      </c>
      <c r="F213" s="199">
        <v>5</v>
      </c>
      <c r="G213" s="196">
        <v>2820</v>
      </c>
      <c r="H213" s="196">
        <v>0</v>
      </c>
      <c r="I213" s="195">
        <v>0</v>
      </c>
      <c r="J213" s="193"/>
    </row>
    <row r="214" spans="1:10" ht="13.5" hidden="1" customHeight="1" x14ac:dyDescent="0.2">
      <c r="A214" s="193"/>
      <c r="B214" s="193" t="s">
        <v>395</v>
      </c>
      <c r="C214" s="198" t="s">
        <v>14</v>
      </c>
      <c r="D214" s="197" t="s">
        <v>9</v>
      </c>
      <c r="E214" s="199">
        <v>1</v>
      </c>
      <c r="F214" s="199">
        <v>13</v>
      </c>
      <c r="G214" s="196">
        <v>410.8</v>
      </c>
      <c r="H214" s="196">
        <v>196.48</v>
      </c>
      <c r="I214" s="195">
        <v>0.47827999999999998</v>
      </c>
      <c r="J214" s="193"/>
    </row>
    <row r="215" spans="1:10" ht="13.5" hidden="1" customHeight="1" x14ac:dyDescent="0.2">
      <c r="A215" s="193"/>
      <c r="B215" s="193" t="s">
        <v>395</v>
      </c>
      <c r="C215" s="198" t="s">
        <v>14</v>
      </c>
      <c r="D215" s="197" t="s">
        <v>7</v>
      </c>
      <c r="E215" s="199">
        <v>1</v>
      </c>
      <c r="F215" s="199">
        <v>13</v>
      </c>
      <c r="G215" s="196">
        <v>124.1</v>
      </c>
      <c r="H215" s="196">
        <v>59.34</v>
      </c>
      <c r="I215" s="195">
        <v>0.47814000000000001</v>
      </c>
      <c r="J215" s="193"/>
    </row>
    <row r="216" spans="1:10" ht="13.5" hidden="1" customHeight="1" x14ac:dyDescent="0.2">
      <c r="A216" s="193"/>
      <c r="B216" s="193" t="s">
        <v>395</v>
      </c>
      <c r="C216" s="198" t="s">
        <v>14</v>
      </c>
      <c r="D216" s="197" t="s">
        <v>22</v>
      </c>
      <c r="E216" s="199">
        <v>1</v>
      </c>
      <c r="F216" s="199">
        <v>13</v>
      </c>
      <c r="G216" s="196">
        <v>187</v>
      </c>
      <c r="H216" s="196">
        <v>0</v>
      </c>
      <c r="I216" s="195">
        <v>0</v>
      </c>
      <c r="J216" s="193"/>
    </row>
    <row r="217" spans="1:10" ht="13.5" hidden="1" customHeight="1" x14ac:dyDescent="0.2">
      <c r="A217" s="193"/>
      <c r="B217" s="193" t="s">
        <v>136</v>
      </c>
      <c r="C217" s="198" t="s">
        <v>132</v>
      </c>
      <c r="D217" s="197" t="s">
        <v>40</v>
      </c>
      <c r="E217" s="199">
        <v>3</v>
      </c>
      <c r="F217" s="199">
        <v>14</v>
      </c>
      <c r="G217" s="196">
        <v>50</v>
      </c>
      <c r="H217" s="196">
        <v>0</v>
      </c>
      <c r="I217" s="195">
        <v>0</v>
      </c>
      <c r="J217" s="193"/>
    </row>
    <row r="218" spans="1:10" ht="13.5" hidden="1" customHeight="1" x14ac:dyDescent="0.2">
      <c r="A218" s="193"/>
      <c r="B218" s="193" t="s">
        <v>136</v>
      </c>
      <c r="C218" s="198" t="s">
        <v>132</v>
      </c>
      <c r="D218" s="197" t="s">
        <v>22</v>
      </c>
      <c r="E218" s="199">
        <v>3</v>
      </c>
      <c r="F218" s="199">
        <v>14</v>
      </c>
      <c r="G218" s="196">
        <v>50</v>
      </c>
      <c r="H218" s="196">
        <v>0</v>
      </c>
      <c r="I218" s="195">
        <v>0</v>
      </c>
      <c r="J218" s="193"/>
    </row>
    <row r="219" spans="1:10" ht="13.5" hidden="1" customHeight="1" x14ac:dyDescent="0.2">
      <c r="A219" s="193"/>
      <c r="B219" s="193" t="s">
        <v>136</v>
      </c>
      <c r="C219" s="198" t="s">
        <v>132</v>
      </c>
      <c r="D219" s="197" t="s">
        <v>131</v>
      </c>
      <c r="E219" s="199">
        <v>4</v>
      </c>
      <c r="F219" s="199">
        <v>5</v>
      </c>
      <c r="G219" s="196">
        <v>90</v>
      </c>
      <c r="H219" s="196">
        <v>0</v>
      </c>
      <c r="I219" s="195">
        <v>0</v>
      </c>
      <c r="J219" s="193"/>
    </row>
    <row r="220" spans="1:10" ht="42.75" customHeight="1" x14ac:dyDescent="0.2">
      <c r="A220" s="193"/>
      <c r="B220" s="217" t="s">
        <v>415</v>
      </c>
      <c r="C220" s="198" t="s">
        <v>414</v>
      </c>
      <c r="D220" s="197">
        <v>0</v>
      </c>
      <c r="E220" s="199">
        <v>0</v>
      </c>
      <c r="F220" s="199">
        <v>0</v>
      </c>
      <c r="G220" s="250">
        <v>170</v>
      </c>
      <c r="H220" s="250">
        <v>42.01</v>
      </c>
      <c r="I220" s="246">
        <v>0.24715000000000001</v>
      </c>
      <c r="J220" s="193"/>
    </row>
    <row r="221" spans="1:10" ht="13.5" hidden="1" customHeight="1" x14ac:dyDescent="0.2">
      <c r="A221" s="193"/>
      <c r="B221" s="193" t="s">
        <v>413</v>
      </c>
      <c r="C221" s="198" t="s">
        <v>412</v>
      </c>
      <c r="D221" s="197" t="s">
        <v>155</v>
      </c>
      <c r="E221" s="199">
        <v>1</v>
      </c>
      <c r="F221" s="199">
        <v>4</v>
      </c>
      <c r="G221" s="196">
        <v>64</v>
      </c>
      <c r="H221" s="196">
        <v>34.06</v>
      </c>
      <c r="I221" s="195">
        <v>0.53227000000000002</v>
      </c>
      <c r="J221" s="193"/>
    </row>
    <row r="222" spans="1:10" ht="13.5" hidden="1" customHeight="1" x14ac:dyDescent="0.2">
      <c r="A222" s="193"/>
      <c r="B222" s="193" t="s">
        <v>413</v>
      </c>
      <c r="C222" s="198" t="s">
        <v>412</v>
      </c>
      <c r="D222" s="197" t="s">
        <v>22</v>
      </c>
      <c r="E222" s="199">
        <v>1</v>
      </c>
      <c r="F222" s="199">
        <v>4</v>
      </c>
      <c r="G222" s="196">
        <v>106</v>
      </c>
      <c r="H222" s="196">
        <v>7.95</v>
      </c>
      <c r="I222" s="195">
        <v>7.4999999999999997E-2</v>
      </c>
      <c r="J222" s="193"/>
    </row>
    <row r="223" spans="1:10" ht="21.75" customHeight="1" x14ac:dyDescent="0.2">
      <c r="A223" s="193"/>
      <c r="B223" s="217" t="s">
        <v>363</v>
      </c>
      <c r="C223" s="198" t="s">
        <v>362</v>
      </c>
      <c r="D223" s="197">
        <v>0</v>
      </c>
      <c r="E223" s="199">
        <v>0</v>
      </c>
      <c r="F223" s="199">
        <v>0</v>
      </c>
      <c r="G223" s="250">
        <v>7114.8119999999999</v>
      </c>
      <c r="H223" s="250">
        <v>0</v>
      </c>
      <c r="I223" s="246">
        <v>0</v>
      </c>
      <c r="J223" s="193"/>
    </row>
    <row r="224" spans="1:10" ht="13.5" hidden="1" customHeight="1" x14ac:dyDescent="0.2">
      <c r="A224" s="193"/>
      <c r="B224" s="193" t="s">
        <v>758</v>
      </c>
      <c r="C224" s="198" t="s">
        <v>757</v>
      </c>
      <c r="D224" s="197" t="s">
        <v>22</v>
      </c>
      <c r="E224" s="199">
        <v>4</v>
      </c>
      <c r="F224" s="199">
        <v>9</v>
      </c>
      <c r="G224" s="196">
        <v>5000</v>
      </c>
      <c r="H224" s="196">
        <v>0</v>
      </c>
      <c r="I224" s="195">
        <v>0</v>
      </c>
      <c r="J224" s="193"/>
    </row>
    <row r="225" spans="1:10" ht="13.5" hidden="1" customHeight="1" x14ac:dyDescent="0.2">
      <c r="A225" s="193"/>
      <c r="B225" s="193" t="s">
        <v>361</v>
      </c>
      <c r="C225" s="198" t="s">
        <v>360</v>
      </c>
      <c r="D225" s="197" t="s">
        <v>22</v>
      </c>
      <c r="E225" s="199">
        <v>4</v>
      </c>
      <c r="F225" s="199">
        <v>9</v>
      </c>
      <c r="G225" s="196">
        <v>1664.8119999999999</v>
      </c>
      <c r="H225" s="196">
        <v>0</v>
      </c>
      <c r="I225" s="195">
        <v>0</v>
      </c>
      <c r="J225" s="193"/>
    </row>
    <row r="226" spans="1:10" ht="13.5" hidden="1" customHeight="1" x14ac:dyDescent="0.2">
      <c r="A226" s="193"/>
      <c r="B226" s="193" t="s">
        <v>361</v>
      </c>
      <c r="C226" s="198" t="s">
        <v>360</v>
      </c>
      <c r="D226" s="197" t="s">
        <v>343</v>
      </c>
      <c r="E226" s="199">
        <v>4</v>
      </c>
      <c r="F226" s="199">
        <v>9</v>
      </c>
      <c r="G226" s="196">
        <v>450</v>
      </c>
      <c r="H226" s="196">
        <v>0</v>
      </c>
      <c r="I226" s="195">
        <v>0</v>
      </c>
      <c r="J226" s="193"/>
    </row>
    <row r="227" spans="1:10" ht="21.75" customHeight="1" x14ac:dyDescent="0.2">
      <c r="A227" s="193"/>
      <c r="B227" s="217" t="s">
        <v>323</v>
      </c>
      <c r="C227" s="198" t="s">
        <v>322</v>
      </c>
      <c r="D227" s="197">
        <v>0</v>
      </c>
      <c r="E227" s="199">
        <v>0</v>
      </c>
      <c r="F227" s="199">
        <v>0</v>
      </c>
      <c r="G227" s="250">
        <v>70</v>
      </c>
      <c r="H227" s="250">
        <v>35.4</v>
      </c>
      <c r="I227" s="246">
        <v>0.50570999999999999</v>
      </c>
      <c r="J227" s="193"/>
    </row>
    <row r="228" spans="1:10" ht="13.5" hidden="1" customHeight="1" x14ac:dyDescent="0.2">
      <c r="A228" s="193"/>
      <c r="B228" s="193" t="s">
        <v>321</v>
      </c>
      <c r="C228" s="198" t="s">
        <v>320</v>
      </c>
      <c r="D228" s="197" t="s">
        <v>22</v>
      </c>
      <c r="E228" s="199">
        <v>7</v>
      </c>
      <c r="F228" s="199">
        <v>7</v>
      </c>
      <c r="G228" s="196">
        <v>70</v>
      </c>
      <c r="H228" s="196">
        <v>35.4</v>
      </c>
      <c r="I228" s="195">
        <v>0.50570999999999999</v>
      </c>
      <c r="J228" s="193"/>
    </row>
    <row r="229" spans="1:10" ht="32.25" customHeight="1" x14ac:dyDescent="0.2">
      <c r="A229" s="193"/>
      <c r="B229" s="217" t="s">
        <v>319</v>
      </c>
      <c r="C229" s="198" t="s">
        <v>318</v>
      </c>
      <c r="D229" s="197">
        <v>0</v>
      </c>
      <c r="E229" s="199">
        <v>0</v>
      </c>
      <c r="F229" s="199">
        <v>0</v>
      </c>
      <c r="G229" s="250">
        <v>60</v>
      </c>
      <c r="H229" s="250">
        <v>19</v>
      </c>
      <c r="I229" s="246">
        <v>0.31667000000000001</v>
      </c>
      <c r="J229" s="193"/>
    </row>
    <row r="230" spans="1:10" ht="13.5" hidden="1" customHeight="1" x14ac:dyDescent="0.2">
      <c r="A230" s="193"/>
      <c r="B230" s="193" t="s">
        <v>317</v>
      </c>
      <c r="C230" s="198" t="s">
        <v>316</v>
      </c>
      <c r="D230" s="197" t="s">
        <v>22</v>
      </c>
      <c r="E230" s="199">
        <v>7</v>
      </c>
      <c r="F230" s="199">
        <v>7</v>
      </c>
      <c r="G230" s="196">
        <v>60</v>
      </c>
      <c r="H230" s="196">
        <v>19</v>
      </c>
      <c r="I230" s="195">
        <v>0.31667000000000001</v>
      </c>
      <c r="J230" s="193"/>
    </row>
    <row r="231" spans="1:10" ht="32.25" customHeight="1" x14ac:dyDescent="0.2">
      <c r="A231" s="193"/>
      <c r="B231" s="217" t="s">
        <v>315</v>
      </c>
      <c r="C231" s="198" t="s">
        <v>314</v>
      </c>
      <c r="D231" s="197">
        <v>0</v>
      </c>
      <c r="E231" s="199">
        <v>0</v>
      </c>
      <c r="F231" s="199">
        <v>0</v>
      </c>
      <c r="G231" s="250">
        <v>591.4</v>
      </c>
      <c r="H231" s="250">
        <v>256.48</v>
      </c>
      <c r="I231" s="246">
        <v>0.43368000000000001</v>
      </c>
      <c r="J231" s="193"/>
    </row>
    <row r="232" spans="1:10" ht="13.5" hidden="1" customHeight="1" x14ac:dyDescent="0.2">
      <c r="A232" s="193"/>
      <c r="B232" s="193" t="s">
        <v>313</v>
      </c>
      <c r="C232" s="198" t="s">
        <v>8</v>
      </c>
      <c r="D232" s="197" t="s">
        <v>9</v>
      </c>
      <c r="E232" s="199">
        <v>7</v>
      </c>
      <c r="F232" s="199">
        <v>9</v>
      </c>
      <c r="G232" s="196">
        <v>375.7</v>
      </c>
      <c r="H232" s="196">
        <v>174.88</v>
      </c>
      <c r="I232" s="195">
        <v>0.46548</v>
      </c>
      <c r="J232" s="193"/>
    </row>
    <row r="233" spans="1:10" ht="13.5" hidden="1" customHeight="1" x14ac:dyDescent="0.2">
      <c r="A233" s="193"/>
      <c r="B233" s="193" t="s">
        <v>313</v>
      </c>
      <c r="C233" s="198" t="s">
        <v>8</v>
      </c>
      <c r="D233" s="197" t="s">
        <v>7</v>
      </c>
      <c r="E233" s="199">
        <v>7</v>
      </c>
      <c r="F233" s="199">
        <v>9</v>
      </c>
      <c r="G233" s="196">
        <v>113.5</v>
      </c>
      <c r="H233" s="196">
        <v>45.57</v>
      </c>
      <c r="I233" s="195">
        <v>0.40145999999999998</v>
      </c>
      <c r="J233" s="193"/>
    </row>
    <row r="234" spans="1:10" ht="13.5" hidden="1" customHeight="1" x14ac:dyDescent="0.2">
      <c r="A234" s="193"/>
      <c r="B234" s="193" t="s">
        <v>313</v>
      </c>
      <c r="C234" s="198" t="s">
        <v>8</v>
      </c>
      <c r="D234" s="197" t="s">
        <v>22</v>
      </c>
      <c r="E234" s="199">
        <v>7</v>
      </c>
      <c r="F234" s="199">
        <v>9</v>
      </c>
      <c r="G234" s="196">
        <v>2.2000000000000002</v>
      </c>
      <c r="H234" s="196">
        <v>0</v>
      </c>
      <c r="I234" s="195">
        <v>0</v>
      </c>
      <c r="J234" s="193"/>
    </row>
    <row r="235" spans="1:10" ht="13.5" hidden="1" customHeight="1" x14ac:dyDescent="0.2">
      <c r="A235" s="193"/>
      <c r="B235" s="193" t="s">
        <v>312</v>
      </c>
      <c r="C235" s="198" t="s">
        <v>310</v>
      </c>
      <c r="D235" s="197" t="s">
        <v>22</v>
      </c>
      <c r="E235" s="199">
        <v>7</v>
      </c>
      <c r="F235" s="199">
        <v>9</v>
      </c>
      <c r="G235" s="196">
        <v>93</v>
      </c>
      <c r="H235" s="196">
        <v>36.03</v>
      </c>
      <c r="I235" s="195">
        <v>0.38744000000000001</v>
      </c>
      <c r="J235" s="193"/>
    </row>
    <row r="236" spans="1:10" ht="13.5" hidden="1" customHeight="1" x14ac:dyDescent="0.2">
      <c r="A236" s="193"/>
      <c r="B236" s="193" t="s">
        <v>312</v>
      </c>
      <c r="C236" s="198" t="s">
        <v>310</v>
      </c>
      <c r="D236" s="197" t="s">
        <v>309</v>
      </c>
      <c r="E236" s="199">
        <v>7</v>
      </c>
      <c r="F236" s="199">
        <v>9</v>
      </c>
      <c r="G236" s="196">
        <v>7</v>
      </c>
      <c r="H236" s="196">
        <v>0</v>
      </c>
      <c r="I236" s="195">
        <v>0</v>
      </c>
      <c r="J236" s="193"/>
    </row>
    <row r="237" spans="1:10" ht="32.25" customHeight="1" x14ac:dyDescent="0.2">
      <c r="A237" s="193"/>
      <c r="B237" s="217" t="s">
        <v>289</v>
      </c>
      <c r="C237" s="198" t="s">
        <v>288</v>
      </c>
      <c r="D237" s="197">
        <v>0</v>
      </c>
      <c r="E237" s="199">
        <v>0</v>
      </c>
      <c r="F237" s="199">
        <v>0</v>
      </c>
      <c r="G237" s="250">
        <v>7575.24</v>
      </c>
      <c r="H237" s="250">
        <v>0</v>
      </c>
      <c r="I237" s="246">
        <v>0</v>
      </c>
      <c r="J237" s="193"/>
    </row>
    <row r="238" spans="1:10" ht="13.5" hidden="1" customHeight="1" x14ac:dyDescent="0.2">
      <c r="A238" s="193"/>
      <c r="B238" s="193" t="s">
        <v>287</v>
      </c>
      <c r="C238" s="198" t="s">
        <v>283</v>
      </c>
      <c r="D238" s="197" t="s">
        <v>282</v>
      </c>
      <c r="E238" s="199">
        <v>10</v>
      </c>
      <c r="F238" s="199">
        <v>4</v>
      </c>
      <c r="G238" s="196">
        <v>7575.24</v>
      </c>
      <c r="H238" s="196">
        <v>0</v>
      </c>
      <c r="I238" s="195">
        <v>0</v>
      </c>
      <c r="J238" s="193"/>
    </row>
    <row r="239" spans="1:10" ht="21.75" customHeight="1" x14ac:dyDescent="0.2">
      <c r="A239" s="193"/>
      <c r="B239" s="217" t="s">
        <v>45</v>
      </c>
      <c r="C239" s="198" t="s">
        <v>44</v>
      </c>
      <c r="D239" s="197">
        <v>0</v>
      </c>
      <c r="E239" s="199">
        <v>0</v>
      </c>
      <c r="F239" s="199">
        <v>0</v>
      </c>
      <c r="G239" s="250">
        <v>455</v>
      </c>
      <c r="H239" s="250">
        <v>0</v>
      </c>
      <c r="I239" s="246">
        <v>0</v>
      </c>
      <c r="J239" s="193"/>
    </row>
    <row r="240" spans="1:10" ht="13.5" hidden="1" customHeight="1" x14ac:dyDescent="0.2">
      <c r="A240" s="193"/>
      <c r="B240" s="193" t="s">
        <v>43</v>
      </c>
      <c r="C240" s="198" t="s">
        <v>42</v>
      </c>
      <c r="D240" s="197" t="s">
        <v>22</v>
      </c>
      <c r="E240" s="199">
        <v>10</v>
      </c>
      <c r="F240" s="199">
        <v>6</v>
      </c>
      <c r="G240" s="196">
        <v>285</v>
      </c>
      <c r="H240" s="196">
        <v>0</v>
      </c>
      <c r="I240" s="195">
        <v>0</v>
      </c>
      <c r="J240" s="193"/>
    </row>
    <row r="241" spans="1:10" ht="13.5" hidden="1" customHeight="1" x14ac:dyDescent="0.2">
      <c r="A241" s="193"/>
      <c r="B241" s="193" t="s">
        <v>43</v>
      </c>
      <c r="C241" s="198" t="s">
        <v>42</v>
      </c>
      <c r="D241" s="197" t="s">
        <v>72</v>
      </c>
      <c r="E241" s="199">
        <v>8</v>
      </c>
      <c r="F241" s="199">
        <v>1</v>
      </c>
      <c r="G241" s="196">
        <v>170</v>
      </c>
      <c r="H241" s="196">
        <v>0</v>
      </c>
      <c r="I241" s="195">
        <v>0</v>
      </c>
      <c r="J241" s="193"/>
    </row>
    <row r="242" spans="1:10" ht="42.75" customHeight="1" x14ac:dyDescent="0.2">
      <c r="A242" s="193"/>
      <c r="B242" s="217" t="s">
        <v>308</v>
      </c>
      <c r="C242" s="198" t="s">
        <v>307</v>
      </c>
      <c r="D242" s="197">
        <v>0</v>
      </c>
      <c r="E242" s="199">
        <v>0</v>
      </c>
      <c r="F242" s="199">
        <v>0</v>
      </c>
      <c r="G242" s="250">
        <v>849.68100000000004</v>
      </c>
      <c r="H242" s="250">
        <v>633.79</v>
      </c>
      <c r="I242" s="246">
        <v>0.74592000000000003</v>
      </c>
      <c r="J242" s="193"/>
    </row>
    <row r="243" spans="1:10" ht="13.5" hidden="1" customHeight="1" x14ac:dyDescent="0.2">
      <c r="A243" s="193"/>
      <c r="B243" s="193" t="s">
        <v>306</v>
      </c>
      <c r="C243" s="198" t="s">
        <v>305</v>
      </c>
      <c r="D243" s="197" t="s">
        <v>22</v>
      </c>
      <c r="E243" s="199">
        <v>8</v>
      </c>
      <c r="F243" s="199">
        <v>1</v>
      </c>
      <c r="G243" s="196">
        <v>849.68100000000004</v>
      </c>
      <c r="H243" s="196">
        <v>633.79</v>
      </c>
      <c r="I243" s="195">
        <v>0.74592000000000003</v>
      </c>
      <c r="J243" s="193"/>
    </row>
    <row r="244" spans="1:10" ht="21.75" customHeight="1" x14ac:dyDescent="0.2">
      <c r="A244" s="193"/>
      <c r="B244" s="217" t="s">
        <v>394</v>
      </c>
      <c r="C244" s="198" t="s">
        <v>393</v>
      </c>
      <c r="D244" s="197">
        <v>0</v>
      </c>
      <c r="E244" s="199">
        <v>0</v>
      </c>
      <c r="F244" s="199">
        <v>0</v>
      </c>
      <c r="G244" s="250">
        <v>180</v>
      </c>
      <c r="H244" s="250">
        <v>79.97</v>
      </c>
      <c r="I244" s="246">
        <v>0.44428000000000001</v>
      </c>
      <c r="J244" s="193"/>
    </row>
    <row r="245" spans="1:10" ht="13.5" hidden="1" customHeight="1" x14ac:dyDescent="0.2">
      <c r="A245" s="193"/>
      <c r="B245" s="193" t="s">
        <v>392</v>
      </c>
      <c r="C245" s="198" t="s">
        <v>391</v>
      </c>
      <c r="D245" s="197" t="s">
        <v>40</v>
      </c>
      <c r="E245" s="199">
        <v>1</v>
      </c>
      <c r="F245" s="199">
        <v>13</v>
      </c>
      <c r="G245" s="196">
        <v>30</v>
      </c>
      <c r="H245" s="196">
        <v>30</v>
      </c>
      <c r="I245" s="195">
        <v>1</v>
      </c>
      <c r="J245" s="193"/>
    </row>
    <row r="246" spans="1:10" ht="13.5" hidden="1" customHeight="1" x14ac:dyDescent="0.2">
      <c r="A246" s="193"/>
      <c r="B246" s="193" t="s">
        <v>392</v>
      </c>
      <c r="C246" s="198" t="s">
        <v>391</v>
      </c>
      <c r="D246" s="197" t="s">
        <v>22</v>
      </c>
      <c r="E246" s="199">
        <v>1</v>
      </c>
      <c r="F246" s="199">
        <v>13</v>
      </c>
      <c r="G246" s="196">
        <v>150</v>
      </c>
      <c r="H246" s="196">
        <v>49.97</v>
      </c>
      <c r="I246" s="195">
        <v>0.33313999999999999</v>
      </c>
      <c r="J246" s="193"/>
    </row>
    <row r="247" spans="1:10" ht="32.25" customHeight="1" x14ac:dyDescent="0.2">
      <c r="A247" s="193"/>
      <c r="B247" s="217" t="s">
        <v>85</v>
      </c>
      <c r="C247" s="198" t="s">
        <v>84</v>
      </c>
      <c r="D247" s="197">
        <v>0</v>
      </c>
      <c r="E247" s="199">
        <v>0</v>
      </c>
      <c r="F247" s="199">
        <v>0</v>
      </c>
      <c r="G247" s="250">
        <v>5480</v>
      </c>
      <c r="H247" s="250">
        <v>776.5</v>
      </c>
      <c r="I247" s="246">
        <v>0.14169999999999999</v>
      </c>
      <c r="J247" s="193"/>
    </row>
    <row r="248" spans="1:10" ht="13.5" hidden="1" customHeight="1" x14ac:dyDescent="0.2">
      <c r="A248" s="193"/>
      <c r="B248" s="193" t="s">
        <v>328</v>
      </c>
      <c r="C248" s="198" t="s">
        <v>327</v>
      </c>
      <c r="D248" s="197" t="s">
        <v>445</v>
      </c>
      <c r="E248" s="199">
        <v>5</v>
      </c>
      <c r="F248" s="199">
        <v>2</v>
      </c>
      <c r="G248" s="196">
        <v>2400</v>
      </c>
      <c r="H248" s="196">
        <v>0</v>
      </c>
      <c r="I248" s="195">
        <v>0</v>
      </c>
      <c r="J248" s="193"/>
    </row>
    <row r="249" spans="1:10" ht="13.5" hidden="1" customHeight="1" x14ac:dyDescent="0.2">
      <c r="A249" s="193"/>
      <c r="B249" s="193" t="s">
        <v>83</v>
      </c>
      <c r="C249" s="198" t="s">
        <v>82</v>
      </c>
      <c r="D249" s="197" t="s">
        <v>22</v>
      </c>
      <c r="E249" s="199">
        <v>5</v>
      </c>
      <c r="F249" s="199">
        <v>3</v>
      </c>
      <c r="G249" s="196">
        <v>570</v>
      </c>
      <c r="H249" s="196">
        <v>0</v>
      </c>
      <c r="I249" s="195">
        <v>0</v>
      </c>
      <c r="J249" s="193"/>
    </row>
    <row r="250" spans="1:10" ht="13.5" hidden="1" customHeight="1" x14ac:dyDescent="0.2">
      <c r="A250" s="193"/>
      <c r="B250" s="193" t="s">
        <v>83</v>
      </c>
      <c r="C250" s="198" t="s">
        <v>82</v>
      </c>
      <c r="D250" s="197" t="s">
        <v>343</v>
      </c>
      <c r="E250" s="199">
        <v>5</v>
      </c>
      <c r="F250" s="199">
        <v>3</v>
      </c>
      <c r="G250" s="196">
        <v>1830</v>
      </c>
      <c r="H250" s="196">
        <v>640</v>
      </c>
      <c r="I250" s="195">
        <v>0.34972999999999999</v>
      </c>
      <c r="J250" s="193"/>
    </row>
    <row r="251" spans="1:10" ht="13.5" hidden="1" customHeight="1" x14ac:dyDescent="0.2">
      <c r="A251" s="193"/>
      <c r="B251" s="193" t="s">
        <v>83</v>
      </c>
      <c r="C251" s="198" t="s">
        <v>82</v>
      </c>
      <c r="D251" s="197" t="s">
        <v>72</v>
      </c>
      <c r="E251" s="199">
        <v>8</v>
      </c>
      <c r="F251" s="199">
        <v>1</v>
      </c>
      <c r="G251" s="196">
        <v>680</v>
      </c>
      <c r="H251" s="196">
        <v>136.5</v>
      </c>
      <c r="I251" s="195">
        <v>0.20074</v>
      </c>
      <c r="J251" s="193"/>
    </row>
    <row r="252" spans="1:10" ht="21.75" customHeight="1" x14ac:dyDescent="0.2">
      <c r="A252" s="193"/>
      <c r="B252" s="217" t="s">
        <v>483</v>
      </c>
      <c r="C252" s="198" t="s">
        <v>482</v>
      </c>
      <c r="D252" s="197">
        <v>0</v>
      </c>
      <c r="E252" s="199">
        <v>0</v>
      </c>
      <c r="F252" s="199">
        <v>0</v>
      </c>
      <c r="G252" s="250">
        <v>50</v>
      </c>
      <c r="H252" s="250">
        <v>0</v>
      </c>
      <c r="I252" s="246">
        <v>0</v>
      </c>
      <c r="J252" s="193"/>
    </row>
    <row r="253" spans="1:10" ht="13.5" hidden="1" customHeight="1" x14ac:dyDescent="0.2">
      <c r="A253" s="193"/>
      <c r="B253" s="193" t="s">
        <v>481</v>
      </c>
      <c r="C253" s="198" t="s">
        <v>480</v>
      </c>
      <c r="D253" s="197" t="s">
        <v>22</v>
      </c>
      <c r="E253" s="199">
        <v>10</v>
      </c>
      <c r="F253" s="199">
        <v>6</v>
      </c>
      <c r="G253" s="196">
        <v>50</v>
      </c>
      <c r="H253" s="196">
        <v>0</v>
      </c>
      <c r="I253" s="195">
        <v>0</v>
      </c>
      <c r="J253" s="193"/>
    </row>
    <row r="254" spans="1:10" ht="32.25" customHeight="1" x14ac:dyDescent="0.2">
      <c r="A254" s="193"/>
      <c r="B254" s="217" t="s">
        <v>302</v>
      </c>
      <c r="C254" s="198" t="s">
        <v>301</v>
      </c>
      <c r="D254" s="197">
        <v>0</v>
      </c>
      <c r="E254" s="199">
        <v>0</v>
      </c>
      <c r="F254" s="199">
        <v>0</v>
      </c>
      <c r="G254" s="250">
        <v>40</v>
      </c>
      <c r="H254" s="250">
        <v>0</v>
      </c>
      <c r="I254" s="246">
        <v>0</v>
      </c>
      <c r="J254" s="193"/>
    </row>
    <row r="255" spans="1:10" ht="13.5" hidden="1" customHeight="1" x14ac:dyDescent="0.2">
      <c r="A255" s="193"/>
      <c r="B255" s="193" t="s">
        <v>300</v>
      </c>
      <c r="C255" s="198" t="s">
        <v>299</v>
      </c>
      <c r="D255" s="197" t="s">
        <v>22</v>
      </c>
      <c r="E255" s="199">
        <v>9</v>
      </c>
      <c r="F255" s="199">
        <v>9</v>
      </c>
      <c r="G255" s="196">
        <v>40</v>
      </c>
      <c r="H255" s="196">
        <v>0</v>
      </c>
      <c r="I255" s="195">
        <v>0</v>
      </c>
      <c r="J255" s="193"/>
    </row>
    <row r="256" spans="1:10" ht="32.25" customHeight="1" x14ac:dyDescent="0.2">
      <c r="A256" s="193"/>
      <c r="B256" s="217" t="s">
        <v>298</v>
      </c>
      <c r="C256" s="198" t="s">
        <v>297</v>
      </c>
      <c r="D256" s="197">
        <v>0</v>
      </c>
      <c r="E256" s="199">
        <v>0</v>
      </c>
      <c r="F256" s="199">
        <v>0</v>
      </c>
      <c r="G256" s="250">
        <v>10</v>
      </c>
      <c r="H256" s="250">
        <v>0</v>
      </c>
      <c r="I256" s="246">
        <v>0</v>
      </c>
      <c r="J256" s="193"/>
    </row>
    <row r="257" spans="1:10" ht="13.5" hidden="1" customHeight="1" x14ac:dyDescent="0.2">
      <c r="A257" s="193"/>
      <c r="B257" s="193" t="s">
        <v>296</v>
      </c>
      <c r="C257" s="198" t="s">
        <v>295</v>
      </c>
      <c r="D257" s="197" t="s">
        <v>22</v>
      </c>
      <c r="E257" s="199">
        <v>9</v>
      </c>
      <c r="F257" s="199">
        <v>9</v>
      </c>
      <c r="G257" s="196">
        <v>10</v>
      </c>
      <c r="H257" s="196">
        <v>0</v>
      </c>
      <c r="I257" s="195">
        <v>0</v>
      </c>
      <c r="J257" s="193"/>
    </row>
    <row r="258" spans="1:10" ht="32.25" customHeight="1" x14ac:dyDescent="0.2">
      <c r="A258" s="193"/>
      <c r="B258" s="217" t="s">
        <v>479</v>
      </c>
      <c r="C258" s="198" t="s">
        <v>478</v>
      </c>
      <c r="D258" s="197">
        <v>0</v>
      </c>
      <c r="E258" s="199">
        <v>0</v>
      </c>
      <c r="F258" s="199">
        <v>0</v>
      </c>
      <c r="G258" s="250">
        <v>260210.245</v>
      </c>
      <c r="H258" s="250">
        <v>121730.03</v>
      </c>
      <c r="I258" s="246">
        <v>0.46781</v>
      </c>
      <c r="J258" s="193"/>
    </row>
    <row r="259" spans="1:10" ht="13.5" hidden="1" customHeight="1" x14ac:dyDescent="0.2">
      <c r="A259" s="193"/>
      <c r="B259" s="193" t="s">
        <v>477</v>
      </c>
      <c r="C259" s="198" t="s">
        <v>475</v>
      </c>
      <c r="D259" s="197" t="s">
        <v>309</v>
      </c>
      <c r="E259" s="199">
        <v>10</v>
      </c>
      <c r="F259" s="199">
        <v>6</v>
      </c>
      <c r="G259" s="196">
        <v>798</v>
      </c>
      <c r="H259" s="196">
        <v>798</v>
      </c>
      <c r="I259" s="195">
        <v>1</v>
      </c>
      <c r="J259" s="193"/>
    </row>
    <row r="260" spans="1:10" ht="13.5" hidden="1" customHeight="1" x14ac:dyDescent="0.2">
      <c r="A260" s="193"/>
      <c r="B260" s="193" t="s">
        <v>507</v>
      </c>
      <c r="C260" s="198" t="s">
        <v>506</v>
      </c>
      <c r="D260" s="197" t="s">
        <v>179</v>
      </c>
      <c r="E260" s="199">
        <v>10</v>
      </c>
      <c r="F260" s="199">
        <v>4</v>
      </c>
      <c r="G260" s="196">
        <v>168000</v>
      </c>
      <c r="H260" s="196">
        <v>79619.58</v>
      </c>
      <c r="I260" s="195">
        <v>0.47393000000000002</v>
      </c>
      <c r="J260" s="193"/>
    </row>
    <row r="261" spans="1:10" ht="13.5" hidden="1" customHeight="1" x14ac:dyDescent="0.2">
      <c r="A261" s="193"/>
      <c r="B261" s="193" t="s">
        <v>505</v>
      </c>
      <c r="C261" s="198" t="s">
        <v>504</v>
      </c>
      <c r="D261" s="197" t="s">
        <v>179</v>
      </c>
      <c r="E261" s="199">
        <v>10</v>
      </c>
      <c r="F261" s="199">
        <v>4</v>
      </c>
      <c r="G261" s="196">
        <v>30575.044999999998</v>
      </c>
      <c r="H261" s="196">
        <v>20711.04</v>
      </c>
      <c r="I261" s="195">
        <v>0.67737999999999998</v>
      </c>
      <c r="J261" s="193"/>
    </row>
    <row r="262" spans="1:10" ht="13.5" hidden="1" customHeight="1" x14ac:dyDescent="0.2">
      <c r="A262" s="193"/>
      <c r="B262" s="193" t="s">
        <v>503</v>
      </c>
      <c r="C262" s="198" t="s">
        <v>502</v>
      </c>
      <c r="D262" s="197" t="s">
        <v>179</v>
      </c>
      <c r="E262" s="199">
        <v>10</v>
      </c>
      <c r="F262" s="199">
        <v>4</v>
      </c>
      <c r="G262" s="196">
        <v>60837.2</v>
      </c>
      <c r="H262" s="196">
        <v>20601.41</v>
      </c>
      <c r="I262" s="195">
        <v>0.33862999999999999</v>
      </c>
      <c r="J262" s="193"/>
    </row>
    <row r="263" spans="1:10" ht="42.75" customHeight="1" x14ac:dyDescent="0.2">
      <c r="A263" s="193"/>
      <c r="B263" s="217" t="s">
        <v>352</v>
      </c>
      <c r="C263" s="198" t="s">
        <v>351</v>
      </c>
      <c r="D263" s="197">
        <v>0</v>
      </c>
      <c r="E263" s="199">
        <v>0</v>
      </c>
      <c r="F263" s="199">
        <v>0</v>
      </c>
      <c r="G263" s="250">
        <v>2292.6999999999998</v>
      </c>
      <c r="H263" s="250">
        <v>211.97</v>
      </c>
      <c r="I263" s="246">
        <v>9.2450000000000004E-2</v>
      </c>
      <c r="J263" s="193"/>
    </row>
    <row r="264" spans="1:10" ht="13.5" hidden="1" customHeight="1" x14ac:dyDescent="0.2">
      <c r="A264" s="193"/>
      <c r="B264" s="193" t="s">
        <v>350</v>
      </c>
      <c r="C264" s="198" t="s">
        <v>349</v>
      </c>
      <c r="D264" s="197" t="s">
        <v>22</v>
      </c>
      <c r="E264" s="199">
        <v>4</v>
      </c>
      <c r="F264" s="199">
        <v>12</v>
      </c>
      <c r="G264" s="196">
        <v>1969.8</v>
      </c>
      <c r="H264" s="196">
        <v>0</v>
      </c>
      <c r="I264" s="195">
        <v>0</v>
      </c>
      <c r="J264" s="193"/>
    </row>
    <row r="265" spans="1:10" ht="13.5" hidden="1" customHeight="1" x14ac:dyDescent="0.2">
      <c r="A265" s="193"/>
      <c r="B265" s="193" t="s">
        <v>348</v>
      </c>
      <c r="C265" s="198" t="s">
        <v>344</v>
      </c>
      <c r="D265" s="197" t="s">
        <v>22</v>
      </c>
      <c r="E265" s="199">
        <v>4</v>
      </c>
      <c r="F265" s="199">
        <v>12</v>
      </c>
      <c r="G265" s="196">
        <v>322.89999999999998</v>
      </c>
      <c r="H265" s="196">
        <v>211.97</v>
      </c>
      <c r="I265" s="195">
        <v>0.65644999999999998</v>
      </c>
      <c r="J265" s="193"/>
    </row>
    <row r="266" spans="1:10" ht="21.75" customHeight="1" x14ac:dyDescent="0.2">
      <c r="A266" s="193"/>
      <c r="B266" s="217" t="s">
        <v>342</v>
      </c>
      <c r="C266" s="198" t="s">
        <v>341</v>
      </c>
      <c r="D266" s="197">
        <v>0</v>
      </c>
      <c r="E266" s="199">
        <v>0</v>
      </c>
      <c r="F266" s="199">
        <v>0</v>
      </c>
      <c r="G266" s="250">
        <v>4562.49</v>
      </c>
      <c r="H266" s="250">
        <v>2017.15</v>
      </c>
      <c r="I266" s="246">
        <v>0.44212000000000001</v>
      </c>
      <c r="J266" s="193"/>
    </row>
    <row r="267" spans="1:10" ht="32.25" hidden="1" customHeight="1" x14ac:dyDescent="0.2">
      <c r="A267" s="193"/>
      <c r="B267" s="217" t="s">
        <v>339</v>
      </c>
      <c r="C267" s="198" t="s">
        <v>340</v>
      </c>
      <c r="D267" s="197">
        <v>0</v>
      </c>
      <c r="E267" s="199">
        <v>0</v>
      </c>
      <c r="F267" s="199">
        <v>0</v>
      </c>
      <c r="G267" s="196">
        <v>4562.49</v>
      </c>
      <c r="H267" s="196">
        <v>2017.15</v>
      </c>
      <c r="I267" s="195">
        <v>0.44212000000000001</v>
      </c>
      <c r="J267" s="193"/>
    </row>
    <row r="268" spans="1:10" ht="13.5" hidden="1" customHeight="1" x14ac:dyDescent="0.2">
      <c r="A268" s="193"/>
      <c r="B268" s="193" t="s">
        <v>339</v>
      </c>
      <c r="C268" s="198" t="s">
        <v>338</v>
      </c>
      <c r="D268" s="197" t="s">
        <v>40</v>
      </c>
      <c r="E268" s="199">
        <v>4</v>
      </c>
      <c r="F268" s="199">
        <v>12</v>
      </c>
      <c r="G268" s="196">
        <v>338.31900000000002</v>
      </c>
      <c r="H268" s="196">
        <v>171.46</v>
      </c>
      <c r="I268" s="195">
        <v>0.50678000000000001</v>
      </c>
      <c r="J268" s="193"/>
    </row>
    <row r="269" spans="1:10" ht="13.5" hidden="1" customHeight="1" x14ac:dyDescent="0.2">
      <c r="A269" s="193"/>
      <c r="B269" s="193" t="s">
        <v>339</v>
      </c>
      <c r="C269" s="198" t="s">
        <v>338</v>
      </c>
      <c r="D269" s="197" t="s">
        <v>22</v>
      </c>
      <c r="E269" s="199">
        <v>4</v>
      </c>
      <c r="F269" s="199">
        <v>12</v>
      </c>
      <c r="G269" s="196">
        <v>4013.1709999999998</v>
      </c>
      <c r="H269" s="196">
        <v>1716.11</v>
      </c>
      <c r="I269" s="195">
        <v>0.42762</v>
      </c>
      <c r="J269" s="193"/>
    </row>
    <row r="270" spans="1:10" ht="13.5" hidden="1" customHeight="1" x14ac:dyDescent="0.2">
      <c r="A270" s="193"/>
      <c r="B270" s="193" t="s">
        <v>339</v>
      </c>
      <c r="C270" s="198" t="s">
        <v>338</v>
      </c>
      <c r="D270" s="197" t="s">
        <v>64</v>
      </c>
      <c r="E270" s="199">
        <v>4</v>
      </c>
      <c r="F270" s="199">
        <v>12</v>
      </c>
      <c r="G270" s="196">
        <v>76</v>
      </c>
      <c r="H270" s="196">
        <v>26.58</v>
      </c>
      <c r="I270" s="195">
        <v>0.34976000000000002</v>
      </c>
      <c r="J270" s="193"/>
    </row>
    <row r="271" spans="1:10" ht="13.5" hidden="1" customHeight="1" x14ac:dyDescent="0.2">
      <c r="A271" s="193"/>
      <c r="B271" s="193" t="s">
        <v>339</v>
      </c>
      <c r="C271" s="198" t="s">
        <v>338</v>
      </c>
      <c r="D271" s="197" t="s">
        <v>61</v>
      </c>
      <c r="E271" s="199">
        <v>4</v>
      </c>
      <c r="F271" s="199">
        <v>12</v>
      </c>
      <c r="G271" s="196">
        <v>15</v>
      </c>
      <c r="H271" s="196">
        <v>3</v>
      </c>
      <c r="I271" s="195">
        <v>0.2</v>
      </c>
      <c r="J271" s="193"/>
    </row>
    <row r="272" spans="1:10" ht="13.5" hidden="1" customHeight="1" x14ac:dyDescent="0.2">
      <c r="A272" s="193"/>
      <c r="B272" s="193" t="s">
        <v>339</v>
      </c>
      <c r="C272" s="198" t="s">
        <v>338</v>
      </c>
      <c r="D272" s="197" t="s">
        <v>152</v>
      </c>
      <c r="E272" s="199">
        <v>4</v>
      </c>
      <c r="F272" s="199">
        <v>12</v>
      </c>
      <c r="G272" s="196">
        <v>120</v>
      </c>
      <c r="H272" s="196">
        <v>100</v>
      </c>
      <c r="I272" s="195">
        <v>0.83333000000000002</v>
      </c>
      <c r="J272" s="193"/>
    </row>
    <row r="273" spans="1:10" ht="32.25" customHeight="1" x14ac:dyDescent="0.2">
      <c r="A273" s="193"/>
      <c r="B273" s="217" t="s">
        <v>294</v>
      </c>
      <c r="C273" s="198" t="s">
        <v>293</v>
      </c>
      <c r="D273" s="197">
        <v>0</v>
      </c>
      <c r="E273" s="199">
        <v>0</v>
      </c>
      <c r="F273" s="199">
        <v>0</v>
      </c>
      <c r="G273" s="250">
        <v>250.43</v>
      </c>
      <c r="H273" s="250">
        <v>30</v>
      </c>
      <c r="I273" s="246">
        <v>0.11978999999999999</v>
      </c>
      <c r="J273" s="193"/>
    </row>
    <row r="274" spans="1:10" ht="13.5" hidden="1" customHeight="1" x14ac:dyDescent="0.2">
      <c r="A274" s="193"/>
      <c r="B274" s="193" t="s">
        <v>292</v>
      </c>
      <c r="C274" s="198" t="s">
        <v>291</v>
      </c>
      <c r="D274" s="197" t="s">
        <v>22</v>
      </c>
      <c r="E274" s="199">
        <v>9</v>
      </c>
      <c r="F274" s="199">
        <v>9</v>
      </c>
      <c r="G274" s="196">
        <v>250.43</v>
      </c>
      <c r="H274" s="196">
        <v>30</v>
      </c>
      <c r="I274" s="195">
        <v>0.11978999999999999</v>
      </c>
      <c r="J274" s="193"/>
    </row>
    <row r="275" spans="1:10" ht="21.75" customHeight="1" x14ac:dyDescent="0.2">
      <c r="A275" s="193"/>
      <c r="B275" s="217" t="s">
        <v>81</v>
      </c>
      <c r="C275" s="198" t="s">
        <v>80</v>
      </c>
      <c r="D275" s="197">
        <v>0</v>
      </c>
      <c r="E275" s="199">
        <v>0</v>
      </c>
      <c r="F275" s="199">
        <v>0</v>
      </c>
      <c r="G275" s="250">
        <v>500</v>
      </c>
      <c r="H275" s="250">
        <v>0</v>
      </c>
      <c r="I275" s="246">
        <v>0</v>
      </c>
      <c r="J275" s="193"/>
    </row>
    <row r="276" spans="1:10" ht="13.5" hidden="1" customHeight="1" x14ac:dyDescent="0.2">
      <c r="A276" s="193"/>
      <c r="B276" s="193" t="s">
        <v>79</v>
      </c>
      <c r="C276" s="198" t="s">
        <v>73</v>
      </c>
      <c r="D276" s="197" t="s">
        <v>72</v>
      </c>
      <c r="E276" s="199">
        <v>8</v>
      </c>
      <c r="F276" s="199">
        <v>1</v>
      </c>
      <c r="G276" s="196">
        <v>500</v>
      </c>
      <c r="H276" s="196">
        <v>0</v>
      </c>
      <c r="I276" s="195">
        <v>0</v>
      </c>
      <c r="J276" s="193"/>
    </row>
    <row r="277" spans="1:10" ht="12.75" hidden="1" customHeight="1" x14ac:dyDescent="0.2">
      <c r="A277" s="193"/>
      <c r="B277" s="194"/>
      <c r="C277" s="194"/>
      <c r="D277" s="194"/>
      <c r="E277" s="194"/>
      <c r="F277" s="194"/>
      <c r="G277" s="194"/>
      <c r="H277" s="194"/>
      <c r="I277" s="194"/>
      <c r="J277" s="193"/>
    </row>
    <row r="278" spans="1:10" ht="25.5" customHeight="1" x14ac:dyDescent="0.2">
      <c r="A278" s="193"/>
      <c r="B278" s="7"/>
      <c r="C278" s="7"/>
      <c r="D278" s="7"/>
      <c r="E278" s="7"/>
      <c r="F278" s="7"/>
      <c r="G278" s="7"/>
      <c r="H278" s="7"/>
      <c r="I278" s="7"/>
      <c r="J278" s="7"/>
    </row>
    <row r="279" spans="1:10" ht="11.25" customHeight="1" x14ac:dyDescent="0.2">
      <c r="A279" s="193"/>
      <c r="B279" s="7"/>
      <c r="C279" s="7"/>
      <c r="D279" s="7"/>
      <c r="E279" s="7"/>
      <c r="F279" s="7"/>
      <c r="G279" s="7"/>
      <c r="H279" s="7"/>
      <c r="I279" s="7"/>
      <c r="J279" s="7"/>
    </row>
    <row r="280" spans="1:10" ht="12.75" customHeight="1" x14ac:dyDescent="0.2">
      <c r="A280" s="7" t="s">
        <v>18</v>
      </c>
      <c r="B280" s="7"/>
      <c r="C280" s="7"/>
      <c r="D280" s="7"/>
      <c r="E280" s="7"/>
      <c r="F280" s="7"/>
      <c r="G280" s="7"/>
      <c r="H280" s="7"/>
      <c r="I280" s="7"/>
      <c r="J280" s="7"/>
    </row>
  </sheetData>
  <autoFilter ref="A16:IK277">
    <filterColumn colId="1">
      <filters>
        <filter val="Муниципальная  программа &quot;Развитие сельского хозяйства и регулирования рынков сельскохозяйственной продукции, сырья и продовольствия в Улуг-Хемском  кожууне&quot;"/>
        <filter val="Муниципальная  программа &quot;Развитие спорта и формирования здорового образа жизни населения&quot; Улуг-Хемского кожууна на 2021-2023 годы&quot;"/>
        <filter val="Муниципальная  программа &quot;Создание условий для оказания медицинской помощи населению и профилактика заболеваний в Улуг-Хемском кожууне на 2021-2023 годы&quot;"/>
        <filter val="Муниципальная  программа &quot;Создание условий для устойчивого экономического развития&quot;"/>
        <filter val="Муниципальная комплексная программа по преодолению бедности в Улуг-Хемском кожууне Республики Тыва на 2019-2024гг"/>
        <filter val="Муниципальная программа &quot; Обеспечение мероприятий в области гражданской обороны, предупреждения и ликвидации чрезвычайных ситуаций, пожарной безопасности и безопасности людей на водных объектах, совершенствование ЕДДС  Улуг-Хемского кожууна&quot;"/>
        <filter val="Муниципальная программа &quot;Борьба с сболезнями системы кровообращения в Улуг-Хемском кожууне на 2019-2021 годы&quot;"/>
        <filter val="Муниципальная программа &quot;Доступная среда&quot; на 2019-2021 годы"/>
        <filter val="Муниципальная программа &quot;Комплексная программа профилактики преступлений и иных правонарушений на территории Улуг-Хемского кожууна&quot;"/>
        <filter val="Муниципальная программа &quot;Комплексная программа развития систем жизнеобеспечения Улуг-Хемского кожууна Республики Тыва&quot;"/>
        <filter val="Муниципальная программа &quot;Молодежь Улуг-Хемского кожууна&quot;"/>
        <filter val="Муниципальная программа &quot;Нулевой травматизм в Улуг-Хемском кожууне&quot;"/>
        <filter val="Муниципальная программа &quot;Обеспечение деятельности в области строительства, архитектуры и градостроительства на территории Улуг-Хемского кожууна&quot;"/>
        <filter val="Муниципальная программа &quot;Обеспечение деятельности органов местного самоуправления&quot;"/>
        <filter val="Муниципальная программа &quot;Обеспечение жильем или улучшение жилищных условий  молодых семей Улуг-Хемского кожууна&quot;"/>
        <filter val="Муниципальная программа &quot;Обучение, переподготовка, повышение квалификации для муниципальных служащих и резерва кадров администрации Улуг-Хемского кожууна Республики Тыва&quot;"/>
        <filter val="Муниципальная программа &quot;Повышение безопасности дорожного движения&quot;"/>
        <filter val="Муниципальная программа &quot;Профилактика безнадзорности и правонарушений несовершеннолетних на территории Улуг-Хемского кожууна&quot;"/>
        <filter val="Муниципальная программа &quot;Развитие  туризма в Улуг-Хемском  кожууне&quot;"/>
        <filter val="Муниципальная программа &quot;Развитие архивного дела на территории Улуг-Хемского кожууна&quot;"/>
        <filter val="Муниципальная программа &quot;Развитие и поддержка культуры в Улуг-Хемском кожууне&quot;"/>
        <filter val="Муниципальная программа &quot;Развитие образования и воспитания в Улуг-Хемском кожуун Республики Тыва&quot;"/>
        <filter val="Муниципальная программа &quot;Совершенствование системы работы по вопросам награждения, поощрения и проведения организационных мероприятий на территории Улуг-Хемского  кожууна&quot;"/>
        <filter val="Муниципальная программа &quot;Укрепление гражданского единства и национально-культурного развития народов в Улуг-Хемском кожууне Республики Тыва&quot;"/>
        <filter val="Муниципальная программа мероприятий по реализации регионального проекта &quot;Борьбе с онкологическими заболеваниями&quot; на 2019-2021 годы"/>
      </filters>
    </filterColumn>
  </autoFilter>
  <mergeCells count="2">
    <mergeCell ref="C7:I7"/>
    <mergeCell ref="B9:I9"/>
  </mergeCells>
  <pageMargins left="0.98425196850393704" right="0.59055118110236227" top="0.59055118110236227" bottom="0.59055118110236227" header="0.51181102362204722" footer="0.51181102362204722"/>
  <pageSetup paperSize="9" scale="79" fitToHeight="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16" workbookViewId="0">
      <selection activeCell="C29" sqref="C29"/>
    </sheetView>
  </sheetViews>
  <sheetFormatPr defaultRowHeight="12.75" x14ac:dyDescent="0.2"/>
  <cols>
    <col min="1" max="1" width="7.140625" style="218" customWidth="1"/>
    <col min="2" max="2" width="40.42578125" style="218" customWidth="1"/>
    <col min="3" max="5" width="11.28515625" style="219" customWidth="1"/>
    <col min="6" max="16384" width="9.140625" style="218"/>
  </cols>
  <sheetData>
    <row r="1" spans="1:9" s="96" customFormat="1" ht="12.75" customHeight="1" x14ac:dyDescent="0.2">
      <c r="A1" s="93"/>
      <c r="B1" s="94"/>
      <c r="C1" s="95"/>
      <c r="D1" s="95"/>
      <c r="E1" s="171" t="s">
        <v>719</v>
      </c>
      <c r="F1" s="17"/>
      <c r="G1" s="17"/>
      <c r="H1" s="17"/>
      <c r="I1" s="22"/>
    </row>
    <row r="2" spans="1:9" s="96" customFormat="1" ht="12.75" customHeight="1" x14ac:dyDescent="0.2">
      <c r="A2" s="97"/>
      <c r="B2" s="97"/>
      <c r="C2" s="97"/>
      <c r="D2" s="97"/>
      <c r="E2" s="15" t="s">
        <v>775</v>
      </c>
      <c r="F2" s="20"/>
      <c r="G2" s="20"/>
      <c r="H2" s="17"/>
      <c r="I2" s="15"/>
    </row>
    <row r="3" spans="1:9" s="96" customFormat="1" ht="12.75" customHeight="1" x14ac:dyDescent="0.2">
      <c r="A3" s="98"/>
      <c r="B3" s="98"/>
      <c r="C3" s="98"/>
      <c r="D3" s="98"/>
      <c r="E3" s="15" t="s">
        <v>553</v>
      </c>
      <c r="F3" s="20"/>
      <c r="G3" s="20"/>
      <c r="H3" s="17"/>
      <c r="I3" s="24"/>
    </row>
    <row r="4" spans="1:9" s="96" customFormat="1" ht="12.75" customHeight="1" x14ac:dyDescent="0.2">
      <c r="A4" s="97"/>
      <c r="B4" s="97"/>
      <c r="C4" s="97"/>
      <c r="D4" s="97"/>
      <c r="E4" s="15" t="s">
        <v>554</v>
      </c>
      <c r="F4" s="20"/>
      <c r="G4" s="20"/>
      <c r="H4" s="17"/>
      <c r="I4" s="24"/>
    </row>
    <row r="5" spans="1:9" s="96" customFormat="1" x14ac:dyDescent="0.2">
      <c r="A5" s="97"/>
      <c r="B5" s="97"/>
      <c r="C5" s="97"/>
      <c r="D5" s="97"/>
      <c r="E5" s="15" t="s">
        <v>555</v>
      </c>
      <c r="F5" s="20"/>
      <c r="G5" s="20"/>
      <c r="H5" s="17"/>
      <c r="I5" s="24"/>
    </row>
    <row r="6" spans="1:9" s="96" customFormat="1" ht="13.5" customHeight="1" x14ac:dyDescent="0.2">
      <c r="A6" s="97"/>
      <c r="B6" s="97"/>
      <c r="C6" s="97"/>
      <c r="D6" s="97"/>
      <c r="E6" s="15" t="s">
        <v>773</v>
      </c>
      <c r="F6" s="16"/>
      <c r="G6" s="16"/>
      <c r="H6" s="16"/>
      <c r="I6" s="15"/>
    </row>
    <row r="7" spans="1:9" s="96" customFormat="1" ht="12.75" customHeight="1" x14ac:dyDescent="0.2">
      <c r="A7" s="97"/>
      <c r="B7" s="97"/>
      <c r="C7" s="262" t="s">
        <v>729</v>
      </c>
      <c r="D7" s="262"/>
      <c r="E7" s="262"/>
      <c r="F7" s="170"/>
      <c r="G7" s="170"/>
      <c r="H7" s="170"/>
      <c r="I7" s="170"/>
    </row>
    <row r="8" spans="1:9" s="96" customFormat="1" ht="13.5" customHeight="1" x14ac:dyDescent="0.3">
      <c r="B8" s="99"/>
      <c r="C8" s="100"/>
      <c r="D8" s="100"/>
      <c r="E8" s="100"/>
    </row>
    <row r="9" spans="1:9" s="96" customFormat="1" ht="14.25" customHeight="1" x14ac:dyDescent="0.25">
      <c r="A9" s="263" t="s">
        <v>721</v>
      </c>
      <c r="B9" s="263"/>
      <c r="C9" s="263"/>
      <c r="D9" s="263"/>
      <c r="E9" s="263"/>
    </row>
    <row r="10" spans="1:9" s="96" customFormat="1" ht="52.5" customHeight="1" x14ac:dyDescent="0.25">
      <c r="A10" s="264" t="s">
        <v>779</v>
      </c>
      <c r="B10" s="264"/>
      <c r="C10" s="264"/>
      <c r="D10" s="264"/>
      <c r="E10" s="264"/>
    </row>
    <row r="11" spans="1:9" s="96" customFormat="1" ht="17.25" customHeight="1" x14ac:dyDescent="0.25">
      <c r="A11" s="174"/>
      <c r="B11" s="174"/>
      <c r="C11" s="174"/>
      <c r="D11" s="174"/>
      <c r="E11" s="174"/>
    </row>
    <row r="12" spans="1:9" s="96" customFormat="1" ht="15.75" x14ac:dyDescent="0.25">
      <c r="B12" s="102"/>
      <c r="C12" s="103"/>
      <c r="D12" s="103"/>
      <c r="E12" s="103" t="s">
        <v>557</v>
      </c>
    </row>
    <row r="13" spans="1:9" s="96" customFormat="1" ht="32.25" customHeight="1" x14ac:dyDescent="0.2">
      <c r="A13" s="104" t="s">
        <v>705</v>
      </c>
      <c r="B13" s="105" t="s">
        <v>706</v>
      </c>
      <c r="C13" s="105" t="s">
        <v>722</v>
      </c>
      <c r="D13" s="1" t="s">
        <v>3</v>
      </c>
      <c r="E13" s="1" t="s">
        <v>546</v>
      </c>
    </row>
    <row r="14" spans="1:9" ht="19.5" customHeight="1" x14ac:dyDescent="0.25">
      <c r="A14" s="220">
        <v>1</v>
      </c>
      <c r="B14" s="221" t="s">
        <v>707</v>
      </c>
      <c r="C14" s="222">
        <v>2954.1</v>
      </c>
      <c r="D14" s="222">
        <v>1231.6647800000001</v>
      </c>
      <c r="E14" s="222">
        <f>D14/C14*100</f>
        <v>41.693401712873637</v>
      </c>
    </row>
    <row r="15" spans="1:9" ht="19.5" customHeight="1" x14ac:dyDescent="0.25">
      <c r="A15" s="220">
        <v>2</v>
      </c>
      <c r="B15" s="221" t="s">
        <v>708</v>
      </c>
      <c r="C15" s="222">
        <v>3693.8</v>
      </c>
      <c r="D15" s="222">
        <v>1848.9231299999999</v>
      </c>
      <c r="E15" s="222">
        <f t="shared" ref="E15:E22" si="0">D15/C15*100</f>
        <v>50.054770967567272</v>
      </c>
    </row>
    <row r="16" spans="1:9" ht="19.5" customHeight="1" x14ac:dyDescent="0.25">
      <c r="A16" s="220">
        <v>3</v>
      </c>
      <c r="B16" s="221" t="s">
        <v>709</v>
      </c>
      <c r="C16" s="222">
        <v>2934.5</v>
      </c>
      <c r="D16" s="222">
        <v>1522.1990900000001</v>
      </c>
      <c r="E16" s="222">
        <f t="shared" si="0"/>
        <v>51.872519679672855</v>
      </c>
    </row>
    <row r="17" spans="1:5" ht="19.5" customHeight="1" x14ac:dyDescent="0.25">
      <c r="A17" s="220">
        <v>4</v>
      </c>
      <c r="B17" s="221" t="s">
        <v>710</v>
      </c>
      <c r="C17" s="222">
        <v>2954.1</v>
      </c>
      <c r="D17" s="222">
        <v>1354.7231100000001</v>
      </c>
      <c r="E17" s="222">
        <f t="shared" si="0"/>
        <v>45.859080938356868</v>
      </c>
    </row>
    <row r="18" spans="1:5" ht="19.5" customHeight="1" x14ac:dyDescent="0.25">
      <c r="A18" s="220">
        <v>5</v>
      </c>
      <c r="B18" s="221" t="s">
        <v>711</v>
      </c>
      <c r="C18" s="222">
        <v>2934.1</v>
      </c>
      <c r="D18" s="222">
        <v>1573.2794899999999</v>
      </c>
      <c r="E18" s="222">
        <f t="shared" si="0"/>
        <v>53.620513615759513</v>
      </c>
    </row>
    <row r="19" spans="1:5" ht="19.5" customHeight="1" x14ac:dyDescent="0.25">
      <c r="A19" s="220">
        <v>6</v>
      </c>
      <c r="B19" s="221" t="s">
        <v>712</v>
      </c>
      <c r="C19" s="222">
        <v>3697.8</v>
      </c>
      <c r="D19" s="222">
        <v>1968.1760200000001</v>
      </c>
      <c r="E19" s="222">
        <f t="shared" si="0"/>
        <v>53.225594137054465</v>
      </c>
    </row>
    <row r="20" spans="1:5" ht="19.5" customHeight="1" x14ac:dyDescent="0.25">
      <c r="A20" s="220">
        <v>7</v>
      </c>
      <c r="B20" s="221" t="s">
        <v>713</v>
      </c>
      <c r="C20" s="222">
        <v>3364.6</v>
      </c>
      <c r="D20" s="222">
        <v>1485.4656399999999</v>
      </c>
      <c r="E20" s="222">
        <f t="shared" si="0"/>
        <v>44.149843666409083</v>
      </c>
    </row>
    <row r="21" spans="1:5" ht="19.5" customHeight="1" x14ac:dyDescent="0.25">
      <c r="A21" s="220">
        <v>8</v>
      </c>
      <c r="B21" s="221" t="s">
        <v>714</v>
      </c>
      <c r="C21" s="222">
        <v>2941.7</v>
      </c>
      <c r="D21" s="222">
        <v>1494.7312899999999</v>
      </c>
      <c r="E21" s="222">
        <f t="shared" si="0"/>
        <v>50.811819356154608</v>
      </c>
    </row>
    <row r="22" spans="1:5" ht="19.5" customHeight="1" x14ac:dyDescent="0.25">
      <c r="A22" s="220">
        <v>9</v>
      </c>
      <c r="B22" s="221" t="s">
        <v>715</v>
      </c>
      <c r="C22" s="222">
        <v>3024.1</v>
      </c>
      <c r="D22" s="222">
        <v>1501.91371</v>
      </c>
      <c r="E22" s="222">
        <f t="shared" si="0"/>
        <v>49.664816308984491</v>
      </c>
    </row>
    <row r="23" spans="1:5" ht="18" customHeight="1" x14ac:dyDescent="0.25">
      <c r="A23" s="223"/>
      <c r="B23" s="224" t="s">
        <v>716</v>
      </c>
      <c r="C23" s="225">
        <f t="shared" ref="C23" si="1">SUM(C14:C22)</f>
        <v>28498.799999999999</v>
      </c>
      <c r="D23" s="225">
        <f>SUM(D14:D22)</f>
        <v>13981.076260000002</v>
      </c>
      <c r="E23" s="225">
        <f t="shared" ref="E23" si="2">SUM(E14:E22)</f>
        <v>440.95236038283281</v>
      </c>
    </row>
    <row r="24" spans="1:5" ht="18.75" x14ac:dyDescent="0.3">
      <c r="B24" s="226"/>
    </row>
    <row r="25" spans="1:5" ht="18.75" x14ac:dyDescent="0.3">
      <c r="B25" s="226"/>
      <c r="C25" s="227"/>
      <c r="D25" s="227"/>
      <c r="E25" s="227"/>
    </row>
    <row r="26" spans="1:5" ht="18.75" x14ac:dyDescent="0.3">
      <c r="B26" s="226"/>
    </row>
  </sheetData>
  <mergeCells count="3">
    <mergeCell ref="C7:E7"/>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10" zoomScaleNormal="100" workbookViewId="0">
      <selection activeCell="D16" sqref="D16"/>
    </sheetView>
  </sheetViews>
  <sheetFormatPr defaultRowHeight="12.75" x14ac:dyDescent="0.2"/>
  <cols>
    <col min="1" max="1" width="7.140625" style="96" customWidth="1"/>
    <col min="2" max="2" width="38" style="96" customWidth="1"/>
    <col min="3" max="3" width="12.140625" style="100" customWidth="1"/>
    <col min="4" max="5" width="12.140625" style="96" customWidth="1"/>
    <col min="6" max="16384" width="9.140625" style="96"/>
  </cols>
  <sheetData>
    <row r="1" spans="1:6" ht="12.75" customHeight="1" x14ac:dyDescent="0.2">
      <c r="E1" s="171" t="s">
        <v>720</v>
      </c>
      <c r="F1" s="94"/>
    </row>
    <row r="2" spans="1:6" ht="12.75" customHeight="1" x14ac:dyDescent="0.2">
      <c r="E2" s="15" t="s">
        <v>775</v>
      </c>
      <c r="F2" s="98"/>
    </row>
    <row r="3" spans="1:6" ht="12.75" customHeight="1" x14ac:dyDescent="0.2">
      <c r="E3" s="15" t="s">
        <v>553</v>
      </c>
      <c r="F3" s="98"/>
    </row>
    <row r="4" spans="1:6" ht="12.75" customHeight="1" x14ac:dyDescent="0.2">
      <c r="E4" s="15" t="s">
        <v>554</v>
      </c>
      <c r="F4" s="98"/>
    </row>
    <row r="5" spans="1:6" x14ac:dyDescent="0.2">
      <c r="E5" s="15" t="s">
        <v>555</v>
      </c>
      <c r="F5" s="98"/>
    </row>
    <row r="6" spans="1:6" x14ac:dyDescent="0.2">
      <c r="E6" s="15" t="s">
        <v>773</v>
      </c>
      <c r="F6" s="98"/>
    </row>
    <row r="7" spans="1:6" ht="15" customHeight="1" x14ac:dyDescent="0.2">
      <c r="A7" s="97"/>
      <c r="B7" s="97"/>
      <c r="C7" s="262" t="s">
        <v>729</v>
      </c>
      <c r="D7" s="262"/>
      <c r="E7" s="262"/>
    </row>
    <row r="8" spans="1:6" ht="18.75" x14ac:dyDescent="0.3">
      <c r="B8" s="99"/>
    </row>
    <row r="9" spans="1:6" ht="15.75" customHeight="1" x14ac:dyDescent="0.25">
      <c r="A9" s="263" t="s">
        <v>721</v>
      </c>
      <c r="B9" s="263"/>
      <c r="C9" s="263"/>
      <c r="D9" s="263"/>
      <c r="E9" s="263"/>
    </row>
    <row r="10" spans="1:6" ht="47.25" customHeight="1" x14ac:dyDescent="0.25">
      <c r="A10" s="264" t="s">
        <v>780</v>
      </c>
      <c r="B10" s="264"/>
      <c r="C10" s="264"/>
      <c r="D10" s="264"/>
      <c r="E10" s="264"/>
    </row>
    <row r="11" spans="1:6" ht="13.5" customHeight="1" x14ac:dyDescent="0.25">
      <c r="A11" s="110"/>
      <c r="B11" s="110"/>
      <c r="C11" s="110"/>
    </row>
    <row r="12" spans="1:6" ht="14.25" x14ac:dyDescent="0.2">
      <c r="B12" s="111"/>
      <c r="C12" s="103"/>
      <c r="E12" s="103" t="s">
        <v>557</v>
      </c>
    </row>
    <row r="13" spans="1:6" ht="32.25" customHeight="1" x14ac:dyDescent="0.2">
      <c r="A13" s="112" t="s">
        <v>705</v>
      </c>
      <c r="B13" s="105" t="s">
        <v>706</v>
      </c>
      <c r="C13" s="105" t="s">
        <v>722</v>
      </c>
      <c r="D13" s="1" t="s">
        <v>3</v>
      </c>
      <c r="E13" s="1" t="s">
        <v>546</v>
      </c>
    </row>
    <row r="14" spans="1:6" ht="18.75" customHeight="1" x14ac:dyDescent="0.25">
      <c r="A14" s="106">
        <v>1</v>
      </c>
      <c r="B14" s="107" t="s">
        <v>707</v>
      </c>
      <c r="C14" s="113">
        <v>126.5</v>
      </c>
      <c r="D14" s="114">
        <v>63.246000000000002</v>
      </c>
      <c r="E14" s="114">
        <f t="shared" ref="E14:E23" si="0">D14/C14*100</f>
        <v>49.996837944664037</v>
      </c>
    </row>
    <row r="15" spans="1:6" ht="18.75" customHeight="1" x14ac:dyDescent="0.25">
      <c r="A15" s="106">
        <v>2</v>
      </c>
      <c r="B15" s="107" t="s">
        <v>708</v>
      </c>
      <c r="C15" s="113">
        <v>166.4</v>
      </c>
      <c r="D15" s="114">
        <v>83.195999999999998</v>
      </c>
      <c r="E15" s="114">
        <f t="shared" si="0"/>
        <v>49.997596153846153</v>
      </c>
    </row>
    <row r="16" spans="1:6" ht="18.75" customHeight="1" x14ac:dyDescent="0.25">
      <c r="A16" s="106">
        <v>3</v>
      </c>
      <c r="B16" s="107" t="s">
        <v>709</v>
      </c>
      <c r="C16" s="113">
        <v>126.5</v>
      </c>
      <c r="D16" s="114">
        <v>63.246000000000002</v>
      </c>
      <c r="E16" s="114">
        <f t="shared" si="0"/>
        <v>49.996837944664037</v>
      </c>
    </row>
    <row r="17" spans="1:5" ht="18.75" customHeight="1" x14ac:dyDescent="0.25">
      <c r="A17" s="106">
        <v>4</v>
      </c>
      <c r="B17" s="107" t="s">
        <v>710</v>
      </c>
      <c r="C17" s="113">
        <v>126.5</v>
      </c>
      <c r="D17" s="114">
        <v>63.246000000000002</v>
      </c>
      <c r="E17" s="114">
        <f t="shared" si="0"/>
        <v>49.996837944664037</v>
      </c>
    </row>
    <row r="18" spans="1:5" ht="18.75" customHeight="1" x14ac:dyDescent="0.25">
      <c r="A18" s="106">
        <v>5</v>
      </c>
      <c r="B18" s="107" t="s">
        <v>711</v>
      </c>
      <c r="C18" s="113">
        <v>126.5</v>
      </c>
      <c r="D18" s="114">
        <v>63.246000000000002</v>
      </c>
      <c r="E18" s="114">
        <f t="shared" si="0"/>
        <v>49.996837944664037</v>
      </c>
    </row>
    <row r="19" spans="1:5" ht="18.75" customHeight="1" x14ac:dyDescent="0.25">
      <c r="A19" s="106">
        <v>6</v>
      </c>
      <c r="B19" s="107" t="s">
        <v>712</v>
      </c>
      <c r="C19" s="113">
        <v>166.4</v>
      </c>
      <c r="D19" s="114">
        <v>83.195999999999998</v>
      </c>
      <c r="E19" s="114">
        <f t="shared" si="0"/>
        <v>49.997596153846153</v>
      </c>
    </row>
    <row r="20" spans="1:5" ht="18.75" customHeight="1" x14ac:dyDescent="0.25">
      <c r="A20" s="106">
        <v>7</v>
      </c>
      <c r="B20" s="107" t="s">
        <v>713</v>
      </c>
      <c r="C20" s="114">
        <v>206.9</v>
      </c>
      <c r="D20" s="114">
        <v>103.47</v>
      </c>
      <c r="E20" s="114">
        <f t="shared" si="0"/>
        <v>50.009666505558236</v>
      </c>
    </row>
    <row r="21" spans="1:5" ht="18.75" customHeight="1" x14ac:dyDescent="0.25">
      <c r="A21" s="106">
        <v>8</v>
      </c>
      <c r="B21" s="107" t="s">
        <v>714</v>
      </c>
      <c r="C21" s="113">
        <v>165.9</v>
      </c>
      <c r="D21" s="114">
        <v>82.95</v>
      </c>
      <c r="E21" s="114">
        <f t="shared" si="0"/>
        <v>50</v>
      </c>
    </row>
    <row r="22" spans="1:5" ht="18.75" customHeight="1" x14ac:dyDescent="0.25">
      <c r="A22" s="106">
        <v>9</v>
      </c>
      <c r="B22" s="107" t="s">
        <v>715</v>
      </c>
      <c r="C22" s="113">
        <v>165.9</v>
      </c>
      <c r="D22" s="114">
        <v>82.95</v>
      </c>
      <c r="E22" s="114">
        <f t="shared" si="0"/>
        <v>50</v>
      </c>
    </row>
    <row r="23" spans="1:5" ht="15.75" customHeight="1" x14ac:dyDescent="0.2">
      <c r="A23" s="115"/>
      <c r="B23" s="116" t="s">
        <v>716</v>
      </c>
      <c r="C23" s="117">
        <f>SUM(C14:C22)</f>
        <v>1377.5000000000002</v>
      </c>
      <c r="D23" s="117">
        <f>SUM(D14:D22)</f>
        <v>688.74600000000009</v>
      </c>
      <c r="E23" s="117">
        <f t="shared" si="0"/>
        <v>49.999709618874775</v>
      </c>
    </row>
    <row r="24" spans="1:5" ht="18.75" x14ac:dyDescent="0.3">
      <c r="B24" s="109"/>
    </row>
    <row r="25" spans="1:5" ht="18.75" x14ac:dyDescent="0.3">
      <c r="B25" s="109"/>
    </row>
    <row r="26" spans="1:5" ht="18.75" x14ac:dyDescent="0.3">
      <c r="B26" s="109"/>
    </row>
    <row r="27" spans="1:5" ht="18.75" x14ac:dyDescent="0.3">
      <c r="B27" s="109"/>
    </row>
    <row r="28" spans="1:5" ht="18.75" x14ac:dyDescent="0.3">
      <c r="B28" s="109"/>
    </row>
    <row r="29" spans="1:5" ht="18.75" x14ac:dyDescent="0.3">
      <c r="B29" s="109"/>
    </row>
    <row r="30" spans="1:5" ht="18.75" x14ac:dyDescent="0.3">
      <c r="B30" s="109"/>
    </row>
    <row r="31" spans="1:5" ht="18.75" x14ac:dyDescent="0.3">
      <c r="B31" s="109"/>
    </row>
    <row r="32" spans="1:5" ht="18.75" x14ac:dyDescent="0.3">
      <c r="B32" s="109"/>
    </row>
    <row r="33" spans="2:2" ht="18.75" x14ac:dyDescent="0.3">
      <c r="B33" s="109"/>
    </row>
    <row r="34" spans="2:2" ht="18.75" x14ac:dyDescent="0.3">
      <c r="B34" s="109"/>
    </row>
  </sheetData>
  <mergeCells count="3">
    <mergeCell ref="A9:E9"/>
    <mergeCell ref="A10:E10"/>
    <mergeCell ref="C7:E7"/>
  </mergeCells>
  <pageMargins left="1.0236220472440944" right="0.6692913385826772" top="0.62992125984251968" bottom="0.51181102362204722"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C33" sqref="C33"/>
    </sheetView>
  </sheetViews>
  <sheetFormatPr defaultRowHeight="12.75" x14ac:dyDescent="0.2"/>
  <cols>
    <col min="1" max="1" width="7.140625" style="46" customWidth="1"/>
    <col min="2" max="2" width="40.42578125" style="46" customWidth="1"/>
    <col min="3" max="3" width="11.28515625" style="123" customWidth="1"/>
    <col min="4" max="4" width="11.28515625" style="46" customWidth="1"/>
    <col min="5" max="5" width="12" style="46" customWidth="1"/>
    <col min="6" max="16384" width="9.140625" style="46"/>
  </cols>
  <sheetData>
    <row r="1" spans="1:5" ht="12.75" customHeight="1" x14ac:dyDescent="0.2">
      <c r="A1" s="118"/>
      <c r="B1" s="119"/>
      <c r="C1" s="95"/>
      <c r="D1" s="96"/>
      <c r="E1" s="171" t="s">
        <v>723</v>
      </c>
    </row>
    <row r="2" spans="1:5" ht="12.75" customHeight="1" x14ac:dyDescent="0.2">
      <c r="A2" s="120"/>
      <c r="B2" s="120"/>
      <c r="C2" s="120"/>
      <c r="D2" s="96"/>
      <c r="E2" s="15" t="s">
        <v>775</v>
      </c>
    </row>
    <row r="3" spans="1:5" ht="12.75" customHeight="1" x14ac:dyDescent="0.2">
      <c r="A3" s="121"/>
      <c r="B3" s="121"/>
      <c r="C3" s="121"/>
      <c r="D3" s="96"/>
      <c r="E3" s="15" t="s">
        <v>553</v>
      </c>
    </row>
    <row r="4" spans="1:5" ht="12.75" customHeight="1" x14ac:dyDescent="0.2">
      <c r="A4" s="120"/>
      <c r="B4" s="120"/>
      <c r="C4" s="120"/>
      <c r="D4" s="96"/>
      <c r="E4" s="15" t="s">
        <v>554</v>
      </c>
    </row>
    <row r="5" spans="1:5" x14ac:dyDescent="0.2">
      <c r="A5" s="120"/>
      <c r="B5" s="120"/>
      <c r="C5" s="120"/>
      <c r="D5" s="96"/>
      <c r="E5" s="15" t="s">
        <v>555</v>
      </c>
    </row>
    <row r="6" spans="1:5" ht="13.5" customHeight="1" x14ac:dyDescent="0.2">
      <c r="A6" s="120"/>
      <c r="B6" s="120"/>
      <c r="C6" s="120"/>
      <c r="D6" s="96"/>
      <c r="E6" s="15" t="s">
        <v>773</v>
      </c>
    </row>
    <row r="7" spans="1:5" ht="12.75" customHeight="1" x14ac:dyDescent="0.2">
      <c r="A7" s="120"/>
      <c r="B7" s="120"/>
      <c r="C7" s="262" t="s">
        <v>729</v>
      </c>
      <c r="D7" s="262"/>
      <c r="E7" s="262"/>
    </row>
    <row r="8" spans="1:5" ht="13.5" customHeight="1" x14ac:dyDescent="0.3">
      <c r="B8" s="122"/>
    </row>
    <row r="9" spans="1:5" ht="14.25" customHeight="1" x14ac:dyDescent="0.25">
      <c r="A9" s="265" t="s">
        <v>721</v>
      </c>
      <c r="B9" s="265"/>
      <c r="C9" s="265"/>
      <c r="D9" s="265"/>
      <c r="E9" s="265"/>
    </row>
    <row r="10" spans="1:5" ht="63.75" customHeight="1" x14ac:dyDescent="0.25">
      <c r="A10" s="266" t="s">
        <v>781</v>
      </c>
      <c r="B10" s="266"/>
      <c r="C10" s="266"/>
      <c r="D10" s="266"/>
      <c r="E10" s="266"/>
    </row>
    <row r="11" spans="1:5" ht="17.25" customHeight="1" x14ac:dyDescent="0.25">
      <c r="A11" s="124"/>
      <c r="B11" s="124"/>
      <c r="C11" s="124"/>
    </row>
    <row r="12" spans="1:5" ht="15.75" x14ac:dyDescent="0.25">
      <c r="B12" s="125"/>
      <c r="C12" s="126"/>
      <c r="E12" s="126" t="s">
        <v>557</v>
      </c>
    </row>
    <row r="13" spans="1:5" ht="32.25" customHeight="1" x14ac:dyDescent="0.2">
      <c r="A13" s="127" t="s">
        <v>705</v>
      </c>
      <c r="B13" s="128" t="s">
        <v>706</v>
      </c>
      <c r="C13" s="105" t="s">
        <v>722</v>
      </c>
      <c r="D13" s="1" t="s">
        <v>3</v>
      </c>
      <c r="E13" s="1" t="s">
        <v>546</v>
      </c>
    </row>
    <row r="14" spans="1:5" ht="19.5" customHeight="1" x14ac:dyDescent="0.25">
      <c r="A14" s="129">
        <v>1</v>
      </c>
      <c r="B14" s="130" t="s">
        <v>717</v>
      </c>
      <c r="C14" s="131">
        <v>219.1</v>
      </c>
      <c r="D14" s="131">
        <v>219.1</v>
      </c>
      <c r="E14" s="131">
        <f>D14/C14*100</f>
        <v>100</v>
      </c>
    </row>
    <row r="15" spans="1:5" ht="18" customHeight="1" x14ac:dyDescent="0.25">
      <c r="A15" s="132"/>
      <c r="B15" s="133" t="s">
        <v>716</v>
      </c>
      <c r="C15" s="134">
        <f>SUM(C14:C14)</f>
        <v>219.1</v>
      </c>
      <c r="D15" s="134">
        <f>SUM(D14:D14)</f>
        <v>219.1</v>
      </c>
      <c r="E15" s="134">
        <f>SUM(E14:E14)</f>
        <v>100</v>
      </c>
    </row>
    <row r="16" spans="1:5" ht="18.75" x14ac:dyDescent="0.3">
      <c r="B16" s="135"/>
    </row>
    <row r="17" spans="2:3" ht="18.75" x14ac:dyDescent="0.3">
      <c r="B17" s="135"/>
      <c r="C17" s="136"/>
    </row>
    <row r="18" spans="2:3" ht="18.75" x14ac:dyDescent="0.3">
      <c r="B18" s="135"/>
    </row>
  </sheetData>
  <mergeCells count="3">
    <mergeCell ref="A9:E9"/>
    <mergeCell ref="A10:E10"/>
    <mergeCell ref="C7:E7"/>
  </mergeCells>
  <pageMargins left="1.0236220472440944" right="0.6692913385826772" top="0.62992125984251968" bottom="0.51181102362204722"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zoomScaleNormal="100" workbookViewId="0">
      <selection activeCell="D16" sqref="D16"/>
    </sheetView>
  </sheetViews>
  <sheetFormatPr defaultRowHeight="12.75" x14ac:dyDescent="0.2"/>
  <cols>
    <col min="1" max="1" width="7.140625" style="96" customWidth="1"/>
    <col min="2" max="2" width="37.7109375" style="96" customWidth="1"/>
    <col min="3" max="5" width="12.140625" style="96" customWidth="1"/>
    <col min="6" max="16384" width="9.140625" style="96"/>
  </cols>
  <sheetData>
    <row r="1" spans="1:5" ht="12.75" customHeight="1" x14ac:dyDescent="0.2">
      <c r="A1" s="93"/>
      <c r="B1" s="94"/>
      <c r="C1" s="95"/>
      <c r="E1" s="171" t="s">
        <v>724</v>
      </c>
    </row>
    <row r="2" spans="1:5" ht="12.75" customHeight="1" x14ac:dyDescent="0.2">
      <c r="A2" s="97"/>
      <c r="B2" s="97"/>
      <c r="C2" s="97"/>
      <c r="E2" s="15" t="s">
        <v>775</v>
      </c>
    </row>
    <row r="3" spans="1:5" ht="12.75" customHeight="1" x14ac:dyDescent="0.2">
      <c r="A3" s="98"/>
      <c r="B3" s="98"/>
      <c r="C3" s="98"/>
      <c r="E3" s="15" t="s">
        <v>553</v>
      </c>
    </row>
    <row r="4" spans="1:5" ht="12.75" customHeight="1" x14ac:dyDescent="0.2">
      <c r="A4" s="97"/>
      <c r="B4" s="97"/>
      <c r="C4" s="97"/>
      <c r="E4" s="15" t="s">
        <v>554</v>
      </c>
    </row>
    <row r="5" spans="1:5" x14ac:dyDescent="0.2">
      <c r="A5" s="97"/>
      <c r="B5" s="97"/>
      <c r="C5" s="97"/>
      <c r="E5" s="15" t="s">
        <v>555</v>
      </c>
    </row>
    <row r="6" spans="1:5" ht="13.5" customHeight="1" x14ac:dyDescent="0.2">
      <c r="A6" s="97"/>
      <c r="B6" s="97"/>
      <c r="C6" s="97"/>
      <c r="E6" s="15" t="s">
        <v>773</v>
      </c>
    </row>
    <row r="7" spans="1:5" ht="13.5" customHeight="1" x14ac:dyDescent="0.2">
      <c r="A7" s="97"/>
      <c r="B7" s="97"/>
      <c r="C7" s="257" t="s">
        <v>729</v>
      </c>
      <c r="D7" s="257"/>
      <c r="E7" s="257"/>
    </row>
    <row r="8" spans="1:5" ht="12.75" customHeight="1" x14ac:dyDescent="0.3">
      <c r="B8" s="99"/>
    </row>
    <row r="9" spans="1:5" ht="16.5" customHeight="1" x14ac:dyDescent="0.25">
      <c r="A9" s="263" t="s">
        <v>721</v>
      </c>
      <c r="B9" s="263"/>
      <c r="C9" s="263"/>
      <c r="D9" s="263"/>
      <c r="E9" s="263"/>
    </row>
    <row r="10" spans="1:5" ht="64.5" customHeight="1" x14ac:dyDescent="0.2">
      <c r="A10" s="267" t="s">
        <v>782</v>
      </c>
      <c r="B10" s="267"/>
      <c r="C10" s="267"/>
      <c r="D10" s="267"/>
      <c r="E10" s="267"/>
    </row>
    <row r="11" spans="1:5" ht="13.5" customHeight="1" x14ac:dyDescent="0.25">
      <c r="A11" s="137"/>
      <c r="B11" s="137"/>
      <c r="C11" s="137"/>
    </row>
    <row r="12" spans="1:5" ht="15.75" x14ac:dyDescent="0.25">
      <c r="B12" s="102"/>
      <c r="C12" s="138"/>
      <c r="E12" s="138" t="s">
        <v>718</v>
      </c>
    </row>
    <row r="13" spans="1:5" ht="32.25" customHeight="1" x14ac:dyDescent="0.2">
      <c r="A13" s="104" t="s">
        <v>705</v>
      </c>
      <c r="B13" s="105" t="s">
        <v>706</v>
      </c>
      <c r="C13" s="105" t="s">
        <v>722</v>
      </c>
      <c r="D13" s="1" t="s">
        <v>3</v>
      </c>
      <c r="E13" s="1" t="s">
        <v>546</v>
      </c>
    </row>
    <row r="14" spans="1:5" ht="17.25" customHeight="1" x14ac:dyDescent="0.25">
      <c r="A14" s="139">
        <v>1</v>
      </c>
      <c r="B14" s="107" t="s">
        <v>707</v>
      </c>
      <c r="C14" s="140">
        <v>1</v>
      </c>
      <c r="D14" s="140">
        <v>0</v>
      </c>
      <c r="E14" s="140">
        <f t="shared" ref="E14:E24" si="0">D14/C14*100</f>
        <v>0</v>
      </c>
    </row>
    <row r="15" spans="1:5" ht="17.25" customHeight="1" x14ac:dyDescent="0.25">
      <c r="A15" s="139">
        <v>2</v>
      </c>
      <c r="B15" s="107" t="s">
        <v>708</v>
      </c>
      <c r="C15" s="140">
        <v>1</v>
      </c>
      <c r="D15" s="140">
        <v>0</v>
      </c>
      <c r="E15" s="140">
        <f t="shared" si="0"/>
        <v>0</v>
      </c>
    </row>
    <row r="16" spans="1:5" ht="17.25" customHeight="1" x14ac:dyDescent="0.25">
      <c r="A16" s="139">
        <v>3</v>
      </c>
      <c r="B16" s="107" t="s">
        <v>709</v>
      </c>
      <c r="C16" s="140">
        <v>1</v>
      </c>
      <c r="D16" s="140">
        <v>0</v>
      </c>
      <c r="E16" s="140">
        <f t="shared" si="0"/>
        <v>0</v>
      </c>
    </row>
    <row r="17" spans="1:5" ht="17.25" customHeight="1" x14ac:dyDescent="0.25">
      <c r="A17" s="139">
        <v>4</v>
      </c>
      <c r="B17" s="107" t="s">
        <v>710</v>
      </c>
      <c r="C17" s="140">
        <v>1</v>
      </c>
      <c r="D17" s="140">
        <v>0</v>
      </c>
      <c r="E17" s="140">
        <f t="shared" si="0"/>
        <v>0</v>
      </c>
    </row>
    <row r="18" spans="1:5" ht="17.25" customHeight="1" x14ac:dyDescent="0.25">
      <c r="A18" s="139">
        <v>5</v>
      </c>
      <c r="B18" s="107" t="s">
        <v>711</v>
      </c>
      <c r="C18" s="140">
        <v>1</v>
      </c>
      <c r="D18" s="140">
        <v>0</v>
      </c>
      <c r="E18" s="140">
        <f t="shared" si="0"/>
        <v>0</v>
      </c>
    </row>
    <row r="19" spans="1:5" ht="17.25" customHeight="1" x14ac:dyDescent="0.25">
      <c r="A19" s="139">
        <v>6</v>
      </c>
      <c r="B19" s="107" t="s">
        <v>712</v>
      </c>
      <c r="C19" s="140">
        <v>1</v>
      </c>
      <c r="D19" s="140">
        <v>0</v>
      </c>
      <c r="E19" s="140">
        <f t="shared" si="0"/>
        <v>0</v>
      </c>
    </row>
    <row r="20" spans="1:5" ht="17.25" customHeight="1" x14ac:dyDescent="0.25">
      <c r="A20" s="139">
        <v>7</v>
      </c>
      <c r="B20" s="107" t="s">
        <v>713</v>
      </c>
      <c r="C20" s="140">
        <v>1</v>
      </c>
      <c r="D20" s="140">
        <v>0</v>
      </c>
      <c r="E20" s="140">
        <f t="shared" si="0"/>
        <v>0</v>
      </c>
    </row>
    <row r="21" spans="1:5" ht="17.25" customHeight="1" x14ac:dyDescent="0.25">
      <c r="A21" s="139">
        <v>8</v>
      </c>
      <c r="B21" s="107" t="s">
        <v>714</v>
      </c>
      <c r="C21" s="140">
        <v>1</v>
      </c>
      <c r="D21" s="140">
        <v>0</v>
      </c>
      <c r="E21" s="140">
        <f t="shared" si="0"/>
        <v>0</v>
      </c>
    </row>
    <row r="22" spans="1:5" ht="17.25" customHeight="1" x14ac:dyDescent="0.25">
      <c r="A22" s="139">
        <v>9</v>
      </c>
      <c r="B22" s="107" t="s">
        <v>715</v>
      </c>
      <c r="C22" s="140">
        <v>1</v>
      </c>
      <c r="D22" s="140">
        <v>0</v>
      </c>
      <c r="E22" s="140">
        <f t="shared" si="0"/>
        <v>0</v>
      </c>
    </row>
    <row r="23" spans="1:5" ht="17.25" customHeight="1" x14ac:dyDescent="0.25">
      <c r="A23" s="139">
        <v>10</v>
      </c>
      <c r="B23" s="107" t="s">
        <v>717</v>
      </c>
      <c r="C23" s="140">
        <v>1</v>
      </c>
      <c r="D23" s="140">
        <v>0</v>
      </c>
      <c r="E23" s="140">
        <f t="shared" si="0"/>
        <v>0</v>
      </c>
    </row>
    <row r="24" spans="1:5" ht="18" customHeight="1" x14ac:dyDescent="0.2">
      <c r="A24" s="141"/>
      <c r="B24" s="104" t="s">
        <v>716</v>
      </c>
      <c r="C24" s="142">
        <f>SUM(C14:C23)</f>
        <v>10</v>
      </c>
      <c r="D24" s="142">
        <f>SUM(D14:D23)</f>
        <v>0</v>
      </c>
      <c r="E24" s="142">
        <f t="shared" si="0"/>
        <v>0</v>
      </c>
    </row>
    <row r="25" spans="1:5" ht="18.75" x14ac:dyDescent="0.3">
      <c r="B25" s="109"/>
    </row>
    <row r="26" spans="1:5" ht="18.75" x14ac:dyDescent="0.3">
      <c r="B26" s="109"/>
    </row>
    <row r="27" spans="1:5" ht="18.75" x14ac:dyDescent="0.3">
      <c r="B27" s="109"/>
    </row>
    <row r="28" spans="1:5" ht="18.75" x14ac:dyDescent="0.3">
      <c r="B28" s="109"/>
    </row>
    <row r="29" spans="1:5" ht="18.75" x14ac:dyDescent="0.3">
      <c r="B29" s="109"/>
    </row>
    <row r="30" spans="1:5" ht="18.75" x14ac:dyDescent="0.3">
      <c r="B30" s="109"/>
    </row>
    <row r="31" spans="1:5" ht="18.75" x14ac:dyDescent="0.3">
      <c r="B31" s="109"/>
    </row>
    <row r="32" spans="1:5" ht="18.75" x14ac:dyDescent="0.3">
      <c r="B32" s="109"/>
    </row>
    <row r="33" spans="2:2" ht="18.75" x14ac:dyDescent="0.3">
      <c r="B33" s="109"/>
    </row>
    <row r="34" spans="2:2" ht="18.75" x14ac:dyDescent="0.3">
      <c r="B34" s="109"/>
    </row>
    <row r="35" spans="2:2" ht="18.75" x14ac:dyDescent="0.3">
      <c r="B35" s="109"/>
    </row>
  </sheetData>
  <mergeCells count="3">
    <mergeCell ref="A9:E9"/>
    <mergeCell ref="A10:E10"/>
    <mergeCell ref="C7:E7"/>
  </mergeCells>
  <pageMargins left="1.0236220472440944" right="0.6692913385826772" top="0.62992125984251968" bottom="0.51181102362204722"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D16" sqref="D16"/>
    </sheetView>
  </sheetViews>
  <sheetFormatPr defaultRowHeight="12.75" x14ac:dyDescent="0.2"/>
  <cols>
    <col min="1" max="1" width="6.28515625" style="143" customWidth="1"/>
    <col min="2" max="2" width="41.28515625" style="143" customWidth="1"/>
    <col min="3" max="5" width="10.5703125" style="143" customWidth="1"/>
    <col min="6" max="16384" width="9.140625" style="143"/>
  </cols>
  <sheetData>
    <row r="1" spans="1:5" ht="12.75" customHeight="1" x14ac:dyDescent="0.2">
      <c r="A1" s="93"/>
      <c r="B1" s="94"/>
      <c r="C1" s="95"/>
      <c r="D1" s="96"/>
      <c r="E1" s="171" t="s">
        <v>725</v>
      </c>
    </row>
    <row r="2" spans="1:5" ht="12.75" customHeight="1" x14ac:dyDescent="0.2">
      <c r="A2" s="97"/>
      <c r="B2" s="97"/>
      <c r="C2" s="97"/>
      <c r="D2" s="96"/>
      <c r="E2" s="15" t="s">
        <v>775</v>
      </c>
    </row>
    <row r="3" spans="1:5" ht="12.75" customHeight="1" x14ac:dyDescent="0.2">
      <c r="A3" s="98"/>
      <c r="B3" s="98"/>
      <c r="C3" s="98"/>
      <c r="D3" s="96"/>
      <c r="E3" s="15" t="s">
        <v>553</v>
      </c>
    </row>
    <row r="4" spans="1:5" ht="12.75" customHeight="1" x14ac:dyDescent="0.2">
      <c r="A4" s="97"/>
      <c r="B4" s="97"/>
      <c r="C4" s="97"/>
      <c r="D4" s="96"/>
      <c r="E4" s="15" t="s">
        <v>554</v>
      </c>
    </row>
    <row r="5" spans="1:5" x14ac:dyDescent="0.2">
      <c r="A5" s="97"/>
      <c r="B5" s="97"/>
      <c r="C5" s="97"/>
      <c r="D5" s="96"/>
      <c r="E5" s="15" t="s">
        <v>555</v>
      </c>
    </row>
    <row r="6" spans="1:5" ht="13.5" customHeight="1" x14ac:dyDescent="0.2">
      <c r="A6" s="97"/>
      <c r="B6" s="97"/>
      <c r="C6" s="97"/>
      <c r="D6" s="96"/>
      <c r="E6" s="15" t="s">
        <v>773</v>
      </c>
    </row>
    <row r="7" spans="1:5" ht="18.75" customHeight="1" x14ac:dyDescent="0.2">
      <c r="B7" s="257" t="s">
        <v>729</v>
      </c>
      <c r="C7" s="257"/>
      <c r="D7" s="257"/>
      <c r="E7" s="257"/>
    </row>
    <row r="8" spans="1:5" ht="18" customHeight="1" x14ac:dyDescent="0.25">
      <c r="A8" s="263" t="s">
        <v>721</v>
      </c>
      <c r="B8" s="263"/>
      <c r="C8" s="263"/>
      <c r="D8" s="263"/>
      <c r="E8" s="263"/>
    </row>
    <row r="9" spans="1:5" ht="48" customHeight="1" x14ac:dyDescent="0.2">
      <c r="A9" s="267" t="s">
        <v>783</v>
      </c>
      <c r="B9" s="267"/>
      <c r="C9" s="267"/>
      <c r="D9" s="267"/>
      <c r="E9" s="267"/>
    </row>
    <row r="10" spans="1:5" ht="15.75" customHeight="1" x14ac:dyDescent="0.25">
      <c r="A10" s="137"/>
      <c r="B10" s="137"/>
      <c r="C10" s="137"/>
    </row>
    <row r="11" spans="1:5" ht="15.75" x14ac:dyDescent="0.25">
      <c r="B11" s="144"/>
      <c r="C11" s="145"/>
      <c r="E11" s="145" t="s">
        <v>557</v>
      </c>
    </row>
    <row r="12" spans="1:5" ht="32.25" customHeight="1" x14ac:dyDescent="0.2">
      <c r="A12" s="146" t="s">
        <v>705</v>
      </c>
      <c r="B12" s="147" t="s">
        <v>706</v>
      </c>
      <c r="C12" s="105" t="s">
        <v>722</v>
      </c>
      <c r="D12" s="1" t="s">
        <v>3</v>
      </c>
      <c r="E12" s="1" t="s">
        <v>546</v>
      </c>
    </row>
    <row r="13" spans="1:5" ht="15" x14ac:dyDescent="0.25">
      <c r="A13" s="148">
        <v>1</v>
      </c>
      <c r="B13" s="107" t="s">
        <v>717</v>
      </c>
      <c r="C13" s="149">
        <v>1735.28</v>
      </c>
      <c r="D13" s="149">
        <v>1380.13</v>
      </c>
      <c r="E13" s="228">
        <f t="shared" ref="E13:E23" si="0">D13/C13*100</f>
        <v>79.533562306947587</v>
      </c>
    </row>
    <row r="14" spans="1:5" ht="17.25" customHeight="1" x14ac:dyDescent="0.25">
      <c r="A14" s="148">
        <v>2</v>
      </c>
      <c r="B14" s="107" t="s">
        <v>707</v>
      </c>
      <c r="C14" s="149">
        <v>71.39</v>
      </c>
      <c r="D14" s="149">
        <v>47.092010000000002</v>
      </c>
      <c r="E14" s="228">
        <f t="shared" si="0"/>
        <v>65.964434794789184</v>
      </c>
    </row>
    <row r="15" spans="1:5" ht="19.5" customHeight="1" x14ac:dyDescent="0.25">
      <c r="A15" s="148">
        <v>3</v>
      </c>
      <c r="B15" s="107" t="s">
        <v>708</v>
      </c>
      <c r="C15" s="150">
        <v>76.569999999999993</v>
      </c>
      <c r="D15" s="149">
        <v>76.569999999999993</v>
      </c>
      <c r="E15" s="229">
        <f t="shared" si="0"/>
        <v>100</v>
      </c>
    </row>
    <row r="16" spans="1:5" ht="16.5" customHeight="1" x14ac:dyDescent="0.25">
      <c r="A16" s="148">
        <v>4</v>
      </c>
      <c r="B16" s="107" t="s">
        <v>709</v>
      </c>
      <c r="C16" s="150">
        <v>54.85</v>
      </c>
      <c r="D16" s="149">
        <v>6.7283900000000001</v>
      </c>
      <c r="E16" s="229">
        <f t="shared" si="0"/>
        <v>12.266891522333637</v>
      </c>
    </row>
    <row r="17" spans="1:5" ht="15" x14ac:dyDescent="0.25">
      <c r="A17" s="148">
        <v>5</v>
      </c>
      <c r="B17" s="107" t="s">
        <v>710</v>
      </c>
      <c r="C17" s="150">
        <v>68.34</v>
      </c>
      <c r="D17" s="149">
        <v>48.369409999999995</v>
      </c>
      <c r="E17" s="229">
        <f t="shared" si="0"/>
        <v>70.77759730757974</v>
      </c>
    </row>
    <row r="18" spans="1:5" ht="15" x14ac:dyDescent="0.25">
      <c r="A18" s="148">
        <v>6</v>
      </c>
      <c r="B18" s="107" t="s">
        <v>711</v>
      </c>
      <c r="C18" s="150">
        <v>78.31</v>
      </c>
      <c r="D18" s="149">
        <v>69.694720000000004</v>
      </c>
      <c r="E18" s="229">
        <f t="shared" si="0"/>
        <v>88.99849316817776</v>
      </c>
    </row>
    <row r="19" spans="1:5" ht="15" x14ac:dyDescent="0.25">
      <c r="A19" s="148">
        <v>7</v>
      </c>
      <c r="B19" s="107" t="s">
        <v>712</v>
      </c>
      <c r="C19" s="150">
        <v>88.42</v>
      </c>
      <c r="D19" s="149">
        <v>0</v>
      </c>
      <c r="E19" s="229">
        <f t="shared" si="0"/>
        <v>0</v>
      </c>
    </row>
    <row r="20" spans="1:5" ht="15" x14ac:dyDescent="0.25">
      <c r="A20" s="148">
        <v>8</v>
      </c>
      <c r="B20" s="107" t="s">
        <v>713</v>
      </c>
      <c r="C20" s="150">
        <v>14.86</v>
      </c>
      <c r="D20" s="149">
        <v>14.86</v>
      </c>
      <c r="E20" s="229">
        <f t="shared" si="0"/>
        <v>100</v>
      </c>
    </row>
    <row r="21" spans="1:5" ht="16.5" customHeight="1" x14ac:dyDescent="0.25">
      <c r="A21" s="148">
        <v>9</v>
      </c>
      <c r="B21" s="107" t="s">
        <v>714</v>
      </c>
      <c r="C21" s="150">
        <v>67.73</v>
      </c>
      <c r="D21" s="149">
        <v>21.780150000000003</v>
      </c>
      <c r="E21" s="229">
        <f t="shared" si="0"/>
        <v>32.157315812786067</v>
      </c>
    </row>
    <row r="22" spans="1:5" ht="16.5" customHeight="1" x14ac:dyDescent="0.25">
      <c r="A22" s="148">
        <v>10</v>
      </c>
      <c r="B22" s="107" t="s">
        <v>715</v>
      </c>
      <c r="C22" s="149">
        <f>55.39+46.14</f>
        <v>101.53</v>
      </c>
      <c r="D22" s="149">
        <v>35.61</v>
      </c>
      <c r="E22" s="228">
        <f t="shared" si="0"/>
        <v>35.073377326898452</v>
      </c>
    </row>
    <row r="23" spans="1:5" ht="16.5" customHeight="1" x14ac:dyDescent="0.2">
      <c r="A23" s="151"/>
      <c r="B23" s="151" t="s">
        <v>716</v>
      </c>
      <c r="C23" s="152">
        <f>SUM(C13:C22)</f>
        <v>2357.2800000000002</v>
      </c>
      <c r="D23" s="153">
        <f>SUM(D13:D22)</f>
        <v>1700.8346799999999</v>
      </c>
      <c r="E23" s="117">
        <f t="shared" si="0"/>
        <v>72.15242482861602</v>
      </c>
    </row>
    <row r="24" spans="1:5" ht="18.75" x14ac:dyDescent="0.3">
      <c r="B24" s="154"/>
    </row>
    <row r="25" spans="1:5" ht="18.75" x14ac:dyDescent="0.3">
      <c r="B25" s="154"/>
    </row>
    <row r="26" spans="1:5" ht="18.75" x14ac:dyDescent="0.3">
      <c r="B26" s="154"/>
    </row>
    <row r="27" spans="1:5" ht="18.75" x14ac:dyDescent="0.3">
      <c r="B27" s="154"/>
    </row>
  </sheetData>
  <mergeCells count="3">
    <mergeCell ref="A8:E8"/>
    <mergeCell ref="A9:E9"/>
    <mergeCell ref="B7:E7"/>
  </mergeCells>
  <pageMargins left="1.0236220472440944" right="0.6692913385826772" top="0.62992125984251968" bottom="0.51181102362204722"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D16" sqref="D16"/>
    </sheetView>
  </sheetViews>
  <sheetFormatPr defaultRowHeight="12.75" x14ac:dyDescent="0.2"/>
  <cols>
    <col min="1" max="1" width="7.140625" style="96" customWidth="1"/>
    <col min="2" max="2" width="39.85546875" style="96" customWidth="1"/>
    <col min="3" max="5" width="10.42578125" style="96" customWidth="1"/>
    <col min="6" max="16384" width="9.140625" style="96"/>
  </cols>
  <sheetData>
    <row r="1" spans="1:5" ht="12.75" customHeight="1" x14ac:dyDescent="0.2">
      <c r="A1" s="93"/>
      <c r="B1" s="94"/>
      <c r="C1" s="95"/>
      <c r="E1" s="171" t="s">
        <v>726</v>
      </c>
    </row>
    <row r="2" spans="1:5" ht="12.75" customHeight="1" x14ac:dyDescent="0.2">
      <c r="A2" s="97"/>
      <c r="B2" s="97"/>
      <c r="C2" s="97"/>
      <c r="E2" s="15" t="s">
        <v>775</v>
      </c>
    </row>
    <row r="3" spans="1:5" ht="12.75" customHeight="1" x14ac:dyDescent="0.2">
      <c r="A3" s="98"/>
      <c r="B3" s="98"/>
      <c r="C3" s="98"/>
      <c r="E3" s="15" t="s">
        <v>553</v>
      </c>
    </row>
    <row r="4" spans="1:5" ht="12.75" customHeight="1" x14ac:dyDescent="0.2">
      <c r="A4" s="97"/>
      <c r="B4" s="97"/>
      <c r="C4" s="97"/>
      <c r="E4" s="15" t="s">
        <v>554</v>
      </c>
    </row>
    <row r="5" spans="1:5" x14ac:dyDescent="0.2">
      <c r="A5" s="97"/>
      <c r="B5" s="97"/>
      <c r="C5" s="97"/>
      <c r="E5" s="15" t="s">
        <v>555</v>
      </c>
    </row>
    <row r="6" spans="1:5" ht="13.5" customHeight="1" x14ac:dyDescent="0.2">
      <c r="A6" s="97"/>
      <c r="B6" s="97"/>
      <c r="C6" s="97"/>
      <c r="E6" s="15" t="s">
        <v>773</v>
      </c>
    </row>
    <row r="7" spans="1:5" ht="18.75" customHeight="1" x14ac:dyDescent="0.2">
      <c r="B7" s="257" t="s">
        <v>729</v>
      </c>
      <c r="C7" s="257"/>
      <c r="D7" s="257"/>
      <c r="E7" s="257"/>
    </row>
    <row r="8" spans="1:5" ht="15.75" x14ac:dyDescent="0.25">
      <c r="A8" s="263" t="s">
        <v>721</v>
      </c>
      <c r="B8" s="263"/>
      <c r="C8" s="263"/>
      <c r="D8" s="263"/>
      <c r="E8" s="263"/>
    </row>
    <row r="9" spans="1:5" ht="76.5" customHeight="1" x14ac:dyDescent="0.2">
      <c r="A9" s="268" t="s">
        <v>784</v>
      </c>
      <c r="B9" s="268"/>
      <c r="C9" s="268"/>
      <c r="D9" s="268"/>
      <c r="E9" s="268"/>
    </row>
    <row r="10" spans="1:5" ht="15.75" customHeight="1" x14ac:dyDescent="0.25">
      <c r="A10" s="101"/>
      <c r="B10" s="101"/>
      <c r="C10" s="101"/>
    </row>
    <row r="11" spans="1:5" ht="15.75" x14ac:dyDescent="0.25">
      <c r="B11" s="102"/>
      <c r="C11" s="138"/>
      <c r="E11" s="138" t="s">
        <v>557</v>
      </c>
    </row>
    <row r="12" spans="1:5" ht="27.75" customHeight="1" x14ac:dyDescent="0.2">
      <c r="A12" s="104" t="s">
        <v>705</v>
      </c>
      <c r="B12" s="105" t="s">
        <v>706</v>
      </c>
      <c r="C12" s="105" t="s">
        <v>722</v>
      </c>
      <c r="D12" s="1" t="s">
        <v>3</v>
      </c>
      <c r="E12" s="1" t="s">
        <v>546</v>
      </c>
    </row>
    <row r="13" spans="1:5" s="143" customFormat="1" ht="20.25" customHeight="1" x14ac:dyDescent="0.25">
      <c r="A13" s="148">
        <v>1</v>
      </c>
      <c r="B13" s="107" t="s">
        <v>708</v>
      </c>
      <c r="C13" s="149">
        <v>50</v>
      </c>
      <c r="D13" s="149">
        <v>0</v>
      </c>
      <c r="E13" s="149">
        <f t="shared" ref="E13:E22" si="0">D13/C13*100</f>
        <v>0</v>
      </c>
    </row>
    <row r="14" spans="1:5" ht="20.25" customHeight="1" x14ac:dyDescent="0.25">
      <c r="A14" s="148">
        <v>2</v>
      </c>
      <c r="B14" s="107" t="s">
        <v>707</v>
      </c>
      <c r="C14" s="149">
        <v>50</v>
      </c>
      <c r="D14" s="149">
        <v>0</v>
      </c>
      <c r="E14" s="149">
        <f t="shared" si="0"/>
        <v>0</v>
      </c>
    </row>
    <row r="15" spans="1:5" ht="20.25" customHeight="1" x14ac:dyDescent="0.25">
      <c r="A15" s="148">
        <v>3</v>
      </c>
      <c r="B15" s="107" t="s">
        <v>709</v>
      </c>
      <c r="C15" s="149">
        <v>50</v>
      </c>
      <c r="D15" s="149">
        <v>0</v>
      </c>
      <c r="E15" s="149">
        <f t="shared" si="0"/>
        <v>0</v>
      </c>
    </row>
    <row r="16" spans="1:5" ht="20.25" customHeight="1" x14ac:dyDescent="0.25">
      <c r="A16" s="148">
        <v>4</v>
      </c>
      <c r="B16" s="107" t="s">
        <v>710</v>
      </c>
      <c r="C16" s="149">
        <v>50</v>
      </c>
      <c r="D16" s="149">
        <v>0</v>
      </c>
      <c r="E16" s="149">
        <f t="shared" si="0"/>
        <v>0</v>
      </c>
    </row>
    <row r="17" spans="1:5" ht="20.25" customHeight="1" x14ac:dyDescent="0.25">
      <c r="A17" s="148">
        <v>5</v>
      </c>
      <c r="B17" s="107" t="s">
        <v>711</v>
      </c>
      <c r="C17" s="149">
        <v>50</v>
      </c>
      <c r="D17" s="149">
        <v>0</v>
      </c>
      <c r="E17" s="149">
        <f t="shared" si="0"/>
        <v>0</v>
      </c>
    </row>
    <row r="18" spans="1:5" ht="20.25" customHeight="1" x14ac:dyDescent="0.25">
      <c r="A18" s="148">
        <v>6</v>
      </c>
      <c r="B18" s="107" t="s">
        <v>712</v>
      </c>
      <c r="C18" s="149">
        <v>50</v>
      </c>
      <c r="D18" s="149">
        <v>0</v>
      </c>
      <c r="E18" s="149">
        <f t="shared" si="0"/>
        <v>0</v>
      </c>
    </row>
    <row r="19" spans="1:5" ht="20.25" customHeight="1" x14ac:dyDescent="0.25">
      <c r="A19" s="148">
        <v>7</v>
      </c>
      <c r="B19" s="107" t="s">
        <v>713</v>
      </c>
      <c r="C19" s="149">
        <v>50</v>
      </c>
      <c r="D19" s="149">
        <v>0</v>
      </c>
      <c r="E19" s="149">
        <f t="shared" si="0"/>
        <v>0</v>
      </c>
    </row>
    <row r="20" spans="1:5" ht="20.25" customHeight="1" x14ac:dyDescent="0.25">
      <c r="A20" s="148">
        <v>8</v>
      </c>
      <c r="B20" s="107" t="s">
        <v>714</v>
      </c>
      <c r="C20" s="149">
        <v>50</v>
      </c>
      <c r="D20" s="149">
        <v>0</v>
      </c>
      <c r="E20" s="149">
        <f t="shared" si="0"/>
        <v>0</v>
      </c>
    </row>
    <row r="21" spans="1:5" s="143" customFormat="1" ht="20.25" customHeight="1" x14ac:dyDescent="0.25">
      <c r="A21" s="148">
        <v>9</v>
      </c>
      <c r="B21" s="107" t="s">
        <v>715</v>
      </c>
      <c r="C21" s="149">
        <v>50</v>
      </c>
      <c r="D21" s="149">
        <v>0</v>
      </c>
      <c r="E21" s="149">
        <f t="shared" si="0"/>
        <v>0</v>
      </c>
    </row>
    <row r="22" spans="1:5" ht="14.25" x14ac:dyDescent="0.2">
      <c r="A22" s="108"/>
      <c r="B22" s="108" t="s">
        <v>716</v>
      </c>
      <c r="C22" s="117">
        <f>SUM(C13:C21)</f>
        <v>450</v>
      </c>
      <c r="D22" s="117">
        <f>SUM(D13:D21)</f>
        <v>0</v>
      </c>
      <c r="E22" s="117">
        <f t="shared" si="0"/>
        <v>0</v>
      </c>
    </row>
    <row r="23" spans="1:5" ht="18.75" x14ac:dyDescent="0.3">
      <c r="B23" s="109"/>
    </row>
    <row r="24" spans="1:5" ht="18.75" x14ac:dyDescent="0.3">
      <c r="B24" s="109"/>
    </row>
    <row r="25" spans="1:5" ht="18.75" x14ac:dyDescent="0.3">
      <c r="B25" s="109"/>
    </row>
    <row r="26" spans="1:5" ht="18.75" x14ac:dyDescent="0.3">
      <c r="B26" s="109"/>
    </row>
  </sheetData>
  <mergeCells count="3">
    <mergeCell ref="A8:E8"/>
    <mergeCell ref="A9:E9"/>
    <mergeCell ref="B7:E7"/>
  </mergeCells>
  <pageMargins left="1.0236220472440944" right="0.6692913385826772" top="0.62992125984251968" bottom="0.51181102362204722"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D16" sqref="D16"/>
    </sheetView>
  </sheetViews>
  <sheetFormatPr defaultRowHeight="12.75" x14ac:dyDescent="0.2"/>
  <cols>
    <col min="1" max="1" width="7.140625" style="96" customWidth="1"/>
    <col min="2" max="2" width="35.7109375" style="96" customWidth="1"/>
    <col min="3" max="5" width="12.5703125" style="96" customWidth="1"/>
    <col min="6" max="16384" width="9.140625" style="96"/>
  </cols>
  <sheetData>
    <row r="1" spans="1:5" ht="12.75" customHeight="1" x14ac:dyDescent="0.2">
      <c r="A1" s="93"/>
      <c r="B1" s="94"/>
      <c r="C1" s="95"/>
      <c r="E1" s="171" t="s">
        <v>727</v>
      </c>
    </row>
    <row r="2" spans="1:5" ht="12.75" customHeight="1" x14ac:dyDescent="0.2">
      <c r="A2" s="97"/>
      <c r="B2" s="97"/>
      <c r="C2" s="97"/>
      <c r="E2" s="15" t="s">
        <v>775</v>
      </c>
    </row>
    <row r="3" spans="1:5" ht="12.75" customHeight="1" x14ac:dyDescent="0.2">
      <c r="A3" s="98"/>
      <c r="B3" s="98"/>
      <c r="C3" s="98"/>
      <c r="E3" s="15" t="s">
        <v>553</v>
      </c>
    </row>
    <row r="4" spans="1:5" ht="12.75" customHeight="1" x14ac:dyDescent="0.2">
      <c r="A4" s="97"/>
      <c r="B4" s="97"/>
      <c r="C4" s="97"/>
      <c r="E4" s="15" t="s">
        <v>554</v>
      </c>
    </row>
    <row r="5" spans="1:5" x14ac:dyDescent="0.2">
      <c r="A5" s="97"/>
      <c r="B5" s="97"/>
      <c r="C5" s="97"/>
      <c r="E5" s="15" t="s">
        <v>555</v>
      </c>
    </row>
    <row r="6" spans="1:5" ht="13.5" customHeight="1" x14ac:dyDescent="0.2">
      <c r="A6" s="97"/>
      <c r="B6" s="97"/>
      <c r="C6" s="97"/>
      <c r="E6" s="15" t="s">
        <v>773</v>
      </c>
    </row>
    <row r="7" spans="1:5" ht="18.75" customHeight="1" x14ac:dyDescent="0.2">
      <c r="B7" s="257" t="s">
        <v>729</v>
      </c>
      <c r="C7" s="257"/>
      <c r="D7" s="257"/>
      <c r="E7" s="257"/>
    </row>
    <row r="8" spans="1:5" ht="15.75" x14ac:dyDescent="0.25">
      <c r="A8" s="263" t="s">
        <v>721</v>
      </c>
      <c r="B8" s="263"/>
      <c r="C8" s="263"/>
      <c r="D8" s="263"/>
      <c r="E8" s="263"/>
    </row>
    <row r="9" spans="1:5" ht="81.75" customHeight="1" x14ac:dyDescent="0.25">
      <c r="A9" s="264" t="s">
        <v>785</v>
      </c>
      <c r="B9" s="264"/>
      <c r="C9" s="264"/>
      <c r="D9" s="264"/>
      <c r="E9" s="264"/>
    </row>
    <row r="10" spans="1:5" ht="15.75" customHeight="1" x14ac:dyDescent="0.25">
      <c r="A10" s="101"/>
      <c r="B10" s="101"/>
      <c r="C10" s="101"/>
    </row>
    <row r="11" spans="1:5" ht="15.75" x14ac:dyDescent="0.25">
      <c r="B11" s="102"/>
      <c r="E11" s="138" t="s">
        <v>557</v>
      </c>
    </row>
    <row r="12" spans="1:5" ht="30.75" customHeight="1" x14ac:dyDescent="0.2">
      <c r="A12" s="104" t="s">
        <v>705</v>
      </c>
      <c r="B12" s="105" t="s">
        <v>706</v>
      </c>
      <c r="C12" s="105" t="s">
        <v>722</v>
      </c>
      <c r="D12" s="1" t="s">
        <v>3</v>
      </c>
      <c r="E12" s="1" t="s">
        <v>546</v>
      </c>
    </row>
    <row r="13" spans="1:5" ht="15" x14ac:dyDescent="0.25">
      <c r="A13" s="106">
        <v>1</v>
      </c>
      <c r="B13" s="107" t="s">
        <v>717</v>
      </c>
      <c r="C13" s="113">
        <v>1668.25</v>
      </c>
      <c r="D13" s="113">
        <v>343.57954999999998</v>
      </c>
      <c r="E13" s="113">
        <f>D13/C13*100</f>
        <v>20.595207552824814</v>
      </c>
    </row>
    <row r="14" spans="1:5" ht="14.25" x14ac:dyDescent="0.2">
      <c r="A14" s="108"/>
      <c r="B14" s="108" t="s">
        <v>716</v>
      </c>
      <c r="C14" s="155">
        <f>SUM(C13:C13)</f>
        <v>1668.25</v>
      </c>
      <c r="D14" s="155">
        <f>SUM(D13:D13)</f>
        <v>343.57954999999998</v>
      </c>
      <c r="E14" s="155">
        <f>D14/C14*100</f>
        <v>20.595207552824814</v>
      </c>
    </row>
    <row r="15" spans="1:5" ht="18.75" x14ac:dyDescent="0.3">
      <c r="B15" s="109"/>
    </row>
    <row r="16" spans="1:5" ht="18.75" x14ac:dyDescent="0.3">
      <c r="B16" s="109"/>
    </row>
    <row r="17" spans="2:2" ht="18.75" x14ac:dyDescent="0.3">
      <c r="B17" s="109"/>
    </row>
    <row r="18" spans="2:2" ht="18.75" x14ac:dyDescent="0.3">
      <c r="B18" s="109"/>
    </row>
  </sheetData>
  <mergeCells count="3">
    <mergeCell ref="A8:E8"/>
    <mergeCell ref="A9:E9"/>
    <mergeCell ref="B7:E7"/>
  </mergeCells>
  <pageMargins left="1.0236220472440944" right="0.6692913385826772" top="0.62992125984251968" bottom="0.51181102362204722"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zoomScaleNormal="100" workbookViewId="0">
      <selection activeCell="D16" sqref="D16"/>
    </sheetView>
  </sheetViews>
  <sheetFormatPr defaultRowHeight="12.75" x14ac:dyDescent="0.2"/>
  <cols>
    <col min="1" max="1" width="7.140625" style="46" customWidth="1"/>
    <col min="2" max="2" width="36.7109375" style="46" customWidth="1"/>
    <col min="3" max="5" width="12.7109375" style="123" customWidth="1"/>
    <col min="6" max="16384" width="9.140625" style="46"/>
  </cols>
  <sheetData>
    <row r="1" spans="1:5" ht="12.75" customHeight="1" x14ac:dyDescent="0.2">
      <c r="A1" s="118"/>
      <c r="B1" s="119"/>
      <c r="C1" s="95"/>
      <c r="D1" s="96"/>
      <c r="E1" s="171" t="s">
        <v>728</v>
      </c>
    </row>
    <row r="2" spans="1:5" ht="12.75" customHeight="1" x14ac:dyDescent="0.2">
      <c r="A2" s="120"/>
      <c r="B2" s="120"/>
      <c r="C2" s="120"/>
      <c r="D2" s="96"/>
      <c r="E2" s="15" t="s">
        <v>775</v>
      </c>
    </row>
    <row r="3" spans="1:5" ht="12.75" customHeight="1" x14ac:dyDescent="0.2">
      <c r="A3" s="121"/>
      <c r="B3" s="121"/>
      <c r="C3" s="121"/>
      <c r="D3" s="96"/>
      <c r="E3" s="15" t="s">
        <v>553</v>
      </c>
    </row>
    <row r="4" spans="1:5" ht="12.75" customHeight="1" x14ac:dyDescent="0.2">
      <c r="A4" s="120"/>
      <c r="B4" s="120"/>
      <c r="C4" s="120"/>
      <c r="D4" s="96"/>
      <c r="E4" s="15" t="s">
        <v>554</v>
      </c>
    </row>
    <row r="5" spans="1:5" x14ac:dyDescent="0.2">
      <c r="A5" s="120"/>
      <c r="B5" s="120"/>
      <c r="C5" s="120"/>
      <c r="D5" s="96"/>
      <c r="E5" s="15" t="s">
        <v>555</v>
      </c>
    </row>
    <row r="6" spans="1:5" ht="13.5" customHeight="1" x14ac:dyDescent="0.2">
      <c r="A6" s="120"/>
      <c r="B6" s="120"/>
      <c r="C6" s="120"/>
      <c r="D6" s="96"/>
      <c r="E6" s="15" t="s">
        <v>773</v>
      </c>
    </row>
    <row r="7" spans="1:5" ht="12.75" customHeight="1" x14ac:dyDescent="0.2">
      <c r="A7" s="120"/>
      <c r="B7" s="257" t="s">
        <v>729</v>
      </c>
      <c r="C7" s="257"/>
      <c r="D7" s="257"/>
      <c r="E7" s="257"/>
    </row>
    <row r="8" spans="1:5" ht="13.5" customHeight="1" x14ac:dyDescent="0.3">
      <c r="B8" s="122"/>
    </row>
    <row r="9" spans="1:5" ht="14.25" customHeight="1" x14ac:dyDescent="0.25">
      <c r="A9" s="263" t="s">
        <v>721</v>
      </c>
      <c r="B9" s="263"/>
      <c r="C9" s="263"/>
      <c r="D9" s="263"/>
      <c r="E9" s="263"/>
    </row>
    <row r="10" spans="1:5" ht="90.75" customHeight="1" x14ac:dyDescent="0.25">
      <c r="A10" s="266" t="s">
        <v>786</v>
      </c>
      <c r="B10" s="266"/>
      <c r="C10" s="266"/>
      <c r="D10" s="266"/>
      <c r="E10" s="266"/>
    </row>
    <row r="11" spans="1:5" ht="17.25" customHeight="1" x14ac:dyDescent="0.25">
      <c r="A11" s="124"/>
      <c r="B11" s="124"/>
      <c r="C11" s="124"/>
      <c r="D11" s="124"/>
      <c r="E11" s="124"/>
    </row>
    <row r="12" spans="1:5" ht="15.75" x14ac:dyDescent="0.25">
      <c r="B12" s="125"/>
      <c r="C12" s="126"/>
      <c r="D12" s="126"/>
      <c r="E12" s="126"/>
    </row>
    <row r="13" spans="1:5" ht="32.25" customHeight="1" x14ac:dyDescent="0.2">
      <c r="A13" s="127" t="s">
        <v>705</v>
      </c>
      <c r="B13" s="128" t="s">
        <v>706</v>
      </c>
      <c r="C13" s="105" t="s">
        <v>722</v>
      </c>
      <c r="D13" s="1" t="s">
        <v>3</v>
      </c>
      <c r="E13" s="1" t="s">
        <v>546</v>
      </c>
    </row>
    <row r="14" spans="1:5" ht="19.5" customHeight="1" x14ac:dyDescent="0.25">
      <c r="A14" s="129">
        <v>1</v>
      </c>
      <c r="B14" s="130" t="s">
        <v>715</v>
      </c>
      <c r="C14" s="131">
        <v>100</v>
      </c>
      <c r="D14" s="131">
        <v>0</v>
      </c>
      <c r="E14" s="131">
        <f>D14/C14*100</f>
        <v>0</v>
      </c>
    </row>
    <row r="15" spans="1:5" ht="19.5" customHeight="1" x14ac:dyDescent="0.25">
      <c r="A15" s="129">
        <v>2</v>
      </c>
      <c r="B15" s="130" t="s">
        <v>717</v>
      </c>
      <c r="C15" s="131">
        <v>1730</v>
      </c>
      <c r="D15" s="131">
        <v>640</v>
      </c>
      <c r="E15" s="131">
        <f>D15/C15*100</f>
        <v>36.994219653179186</v>
      </c>
    </row>
    <row r="16" spans="1:5" ht="18" customHeight="1" x14ac:dyDescent="0.25">
      <c r="A16" s="132"/>
      <c r="B16" s="133" t="s">
        <v>716</v>
      </c>
      <c r="C16" s="134">
        <f>SUM(C14:C15)</f>
        <v>1830</v>
      </c>
      <c r="D16" s="134">
        <f t="shared" ref="D16" si="0">SUM(D14:D15)</f>
        <v>640</v>
      </c>
      <c r="E16" s="134">
        <f>D16/C16*100</f>
        <v>34.972677595628419</v>
      </c>
    </row>
    <row r="17" spans="2:5" ht="18.75" x14ac:dyDescent="0.3">
      <c r="B17" s="135"/>
    </row>
    <row r="18" spans="2:5" ht="18.75" x14ac:dyDescent="0.3">
      <c r="B18" s="135"/>
      <c r="C18" s="136"/>
      <c r="D18" s="136"/>
      <c r="E18" s="136"/>
    </row>
    <row r="19" spans="2:5" ht="18.75" x14ac:dyDescent="0.3">
      <c r="B19" s="135"/>
    </row>
  </sheetData>
  <mergeCells count="3">
    <mergeCell ref="A9:E9"/>
    <mergeCell ref="A10:E10"/>
    <mergeCell ref="B7:E7"/>
  </mergeCells>
  <pageMargins left="1.0236220472440944" right="0.6692913385826772" top="0.62992125984251968" bottom="0.51181102362204722"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J15" sqref="J15"/>
    </sheetView>
  </sheetViews>
  <sheetFormatPr defaultRowHeight="12.75" x14ac:dyDescent="0.2"/>
  <cols>
    <col min="1" max="1" width="7.140625" style="157" customWidth="1"/>
    <col min="2" max="2" width="35.7109375" style="157" customWidth="1"/>
    <col min="3" max="5" width="13.42578125" style="157" customWidth="1"/>
    <col min="6" max="16384" width="9.140625" style="157"/>
  </cols>
  <sheetData>
    <row r="1" spans="1:5" ht="12.75" customHeight="1" x14ac:dyDescent="0.2">
      <c r="A1" s="156"/>
      <c r="B1" s="119"/>
      <c r="C1" s="95"/>
      <c r="D1" s="96"/>
      <c r="E1" s="171" t="s">
        <v>704</v>
      </c>
    </row>
    <row r="2" spans="1:5" ht="12.75" customHeight="1" x14ac:dyDescent="0.2">
      <c r="A2" s="158"/>
      <c r="B2" s="158"/>
      <c r="C2" s="158"/>
      <c r="D2" s="96"/>
      <c r="E2" s="15" t="s">
        <v>775</v>
      </c>
    </row>
    <row r="3" spans="1:5" ht="12.75" customHeight="1" x14ac:dyDescent="0.2">
      <c r="A3" s="159"/>
      <c r="B3" s="159"/>
      <c r="C3" s="159"/>
      <c r="D3" s="96"/>
      <c r="E3" s="15" t="s">
        <v>553</v>
      </c>
    </row>
    <row r="4" spans="1:5" ht="12.75" customHeight="1" x14ac:dyDescent="0.2">
      <c r="A4" s="158"/>
      <c r="B4" s="158"/>
      <c r="C4" s="158"/>
      <c r="D4" s="96"/>
      <c r="E4" s="15" t="s">
        <v>554</v>
      </c>
    </row>
    <row r="5" spans="1:5" x14ac:dyDescent="0.2">
      <c r="A5" s="158"/>
      <c r="B5" s="158"/>
      <c r="C5" s="158"/>
      <c r="D5" s="96"/>
      <c r="E5" s="15" t="s">
        <v>555</v>
      </c>
    </row>
    <row r="6" spans="1:5" ht="13.5" customHeight="1" x14ac:dyDescent="0.2">
      <c r="A6" s="158"/>
      <c r="B6" s="158"/>
      <c r="C6" s="158"/>
      <c r="D6" s="96"/>
      <c r="E6" s="15" t="s">
        <v>773</v>
      </c>
    </row>
    <row r="7" spans="1:5" ht="18.75" x14ac:dyDescent="0.3">
      <c r="B7" s="160"/>
      <c r="C7" s="257" t="s">
        <v>729</v>
      </c>
      <c r="D7" s="257"/>
      <c r="E7" s="257"/>
    </row>
    <row r="8" spans="1:5" ht="34.5" customHeight="1" x14ac:dyDescent="0.25">
      <c r="A8" s="263" t="s">
        <v>721</v>
      </c>
      <c r="B8" s="263"/>
      <c r="C8" s="263"/>
      <c r="D8" s="263"/>
      <c r="E8" s="263"/>
    </row>
    <row r="9" spans="1:5" ht="69" customHeight="1" x14ac:dyDescent="0.25">
      <c r="A9" s="269" t="s">
        <v>789</v>
      </c>
      <c r="B9" s="269"/>
      <c r="C9" s="269"/>
      <c r="D9" s="269"/>
      <c r="E9" s="269"/>
    </row>
    <row r="10" spans="1:5" ht="15.75" customHeight="1" x14ac:dyDescent="0.25">
      <c r="A10" s="161"/>
      <c r="B10" s="161"/>
      <c r="C10" s="161"/>
      <c r="D10" s="162"/>
      <c r="E10" s="162"/>
    </row>
    <row r="11" spans="1:5" ht="15.75" x14ac:dyDescent="0.25">
      <c r="A11" s="162"/>
      <c r="B11" s="163"/>
      <c r="C11" s="162"/>
      <c r="D11" s="162"/>
      <c r="E11" s="164" t="s">
        <v>557</v>
      </c>
    </row>
    <row r="12" spans="1:5" ht="37.5" customHeight="1" x14ac:dyDescent="0.2">
      <c r="A12" s="165" t="s">
        <v>705</v>
      </c>
      <c r="B12" s="166" t="s">
        <v>706</v>
      </c>
      <c r="C12" s="105" t="s">
        <v>722</v>
      </c>
      <c r="D12" s="1" t="s">
        <v>3</v>
      </c>
      <c r="E12" s="1" t="s">
        <v>546</v>
      </c>
    </row>
    <row r="13" spans="1:5" s="96" customFormat="1" ht="20.25" customHeight="1" x14ac:dyDescent="0.25">
      <c r="A13" s="148">
        <v>1</v>
      </c>
      <c r="B13" s="107" t="s">
        <v>711</v>
      </c>
      <c r="C13" s="149">
        <v>300</v>
      </c>
      <c r="D13" s="149">
        <v>300</v>
      </c>
      <c r="E13" s="149">
        <f>D13/C13*100</f>
        <v>100</v>
      </c>
    </row>
    <row r="14" spans="1:5" ht="14.25" x14ac:dyDescent="0.2">
      <c r="A14" s="167"/>
      <c r="B14" s="167" t="s">
        <v>716</v>
      </c>
      <c r="C14" s="168">
        <f>SUM(C13:C13)</f>
        <v>300</v>
      </c>
      <c r="D14" s="168">
        <f>SUM(D13:D13)</f>
        <v>300</v>
      </c>
      <c r="E14" s="168">
        <f>D14/C14*100</f>
        <v>100</v>
      </c>
    </row>
    <row r="15" spans="1:5" ht="18.75" x14ac:dyDescent="0.3">
      <c r="B15" s="169"/>
    </row>
    <row r="16" spans="1:5" ht="18.75" x14ac:dyDescent="0.3">
      <c r="B16" s="169"/>
    </row>
    <row r="17" spans="2:2" ht="18.75" x14ac:dyDescent="0.3">
      <c r="B17" s="169"/>
    </row>
    <row r="18" spans="2:2" ht="18.75" x14ac:dyDescent="0.3">
      <c r="B18" s="169"/>
    </row>
  </sheetData>
  <mergeCells count="3">
    <mergeCell ref="A8:E8"/>
    <mergeCell ref="A9:E9"/>
    <mergeCell ref="C7:E7"/>
  </mergeCells>
  <pageMargins left="1.0236220472440944" right="0.6692913385826772" top="0.62992125984251968" bottom="0.51181102362204722"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Normal="100" zoomScaleSheetLayoutView="100" workbookViewId="0">
      <selection activeCell="E12" sqref="E12"/>
    </sheetView>
  </sheetViews>
  <sheetFormatPr defaultRowHeight="12.75" x14ac:dyDescent="0.2"/>
  <cols>
    <col min="1" max="1" width="7.140625" style="218" customWidth="1"/>
    <col min="2" max="2" width="35.7109375" style="218" customWidth="1"/>
    <col min="3" max="5" width="13.42578125" style="218" customWidth="1"/>
    <col min="6" max="16384" width="9.140625" style="218"/>
  </cols>
  <sheetData>
    <row r="1" spans="1:5" s="157" customFormat="1" ht="12.75" customHeight="1" x14ac:dyDescent="0.2">
      <c r="A1" s="156"/>
      <c r="B1" s="119"/>
      <c r="C1" s="95"/>
      <c r="D1" s="96"/>
      <c r="E1" s="171" t="s">
        <v>787</v>
      </c>
    </row>
    <row r="2" spans="1:5" s="157" customFormat="1" ht="12.75" customHeight="1" x14ac:dyDescent="0.2">
      <c r="A2" s="158"/>
      <c r="B2" s="158"/>
      <c r="C2" s="158"/>
      <c r="D2" s="96"/>
      <c r="E2" s="15" t="s">
        <v>775</v>
      </c>
    </row>
    <row r="3" spans="1:5" s="157" customFormat="1" ht="12.75" customHeight="1" x14ac:dyDescent="0.2">
      <c r="A3" s="159"/>
      <c r="B3" s="159"/>
      <c r="C3" s="159"/>
      <c r="D3" s="96"/>
      <c r="E3" s="15" t="s">
        <v>553</v>
      </c>
    </row>
    <row r="4" spans="1:5" s="157" customFormat="1" ht="12.75" customHeight="1" x14ac:dyDescent="0.2">
      <c r="A4" s="158"/>
      <c r="B4" s="158"/>
      <c r="C4" s="158"/>
      <c r="D4" s="96"/>
      <c r="E4" s="15" t="s">
        <v>554</v>
      </c>
    </row>
    <row r="5" spans="1:5" s="157" customFormat="1" x14ac:dyDescent="0.2">
      <c r="A5" s="158"/>
      <c r="B5" s="158"/>
      <c r="C5" s="158"/>
      <c r="D5" s="96"/>
      <c r="E5" s="15" t="s">
        <v>555</v>
      </c>
    </row>
    <row r="6" spans="1:5" s="157" customFormat="1" ht="13.5" customHeight="1" x14ac:dyDescent="0.2">
      <c r="A6" s="158"/>
      <c r="B6" s="158"/>
      <c r="C6" s="158"/>
      <c r="D6" s="96"/>
      <c r="E6" s="15" t="s">
        <v>773</v>
      </c>
    </row>
    <row r="7" spans="1:5" s="157" customFormat="1" ht="18.75" x14ac:dyDescent="0.3">
      <c r="B7" s="160"/>
      <c r="C7" s="257" t="s">
        <v>729</v>
      </c>
      <c r="D7" s="257"/>
      <c r="E7" s="257"/>
    </row>
    <row r="8" spans="1:5" s="157" customFormat="1" ht="34.5" customHeight="1" x14ac:dyDescent="0.25">
      <c r="A8" s="263" t="s">
        <v>721</v>
      </c>
      <c r="B8" s="263"/>
      <c r="C8" s="263"/>
      <c r="D8" s="263"/>
      <c r="E8" s="263"/>
    </row>
    <row r="9" spans="1:5" ht="81.75" customHeight="1" x14ac:dyDescent="0.25">
      <c r="A9" s="270" t="s">
        <v>790</v>
      </c>
      <c r="B9" s="270"/>
      <c r="C9" s="270"/>
      <c r="D9" s="270"/>
      <c r="E9" s="270"/>
    </row>
    <row r="10" spans="1:5" s="157" customFormat="1" ht="15.75" customHeight="1" x14ac:dyDescent="0.25">
      <c r="A10" s="175"/>
      <c r="B10" s="175"/>
      <c r="C10" s="175"/>
      <c r="D10" s="162"/>
      <c r="E10" s="162"/>
    </row>
    <row r="11" spans="1:5" s="157" customFormat="1" ht="15.75" x14ac:dyDescent="0.25">
      <c r="A11" s="162"/>
      <c r="B11" s="163"/>
      <c r="C11" s="162"/>
      <c r="D11" s="162"/>
      <c r="E11" s="164" t="s">
        <v>557</v>
      </c>
    </row>
    <row r="12" spans="1:5" s="157" customFormat="1" ht="37.5" customHeight="1" x14ac:dyDescent="0.2">
      <c r="A12" s="165" t="s">
        <v>705</v>
      </c>
      <c r="B12" s="166" t="s">
        <v>706</v>
      </c>
      <c r="C12" s="105" t="s">
        <v>722</v>
      </c>
      <c r="D12" s="1" t="s">
        <v>3</v>
      </c>
      <c r="E12" s="1" t="s">
        <v>546</v>
      </c>
    </row>
    <row r="13" spans="1:5" ht="15" x14ac:dyDescent="0.25">
      <c r="A13" s="220">
        <v>1</v>
      </c>
      <c r="B13" s="221" t="s">
        <v>717</v>
      </c>
      <c r="C13" s="230">
        <v>2400</v>
      </c>
      <c r="D13" s="230">
        <v>0</v>
      </c>
      <c r="E13" s="230">
        <v>0</v>
      </c>
    </row>
    <row r="14" spans="1:5" ht="14.25" x14ac:dyDescent="0.2">
      <c r="A14" s="224"/>
      <c r="B14" s="224" t="s">
        <v>716</v>
      </c>
      <c r="C14" s="231">
        <f>SUM(C13:C13)</f>
        <v>2400</v>
      </c>
      <c r="D14" s="231">
        <f t="shared" ref="D14:E14" si="0">SUM(D13:D13)</f>
        <v>0</v>
      </c>
      <c r="E14" s="231">
        <f t="shared" si="0"/>
        <v>0</v>
      </c>
    </row>
    <row r="15" spans="1:5" ht="18.75" x14ac:dyDescent="0.3">
      <c r="B15" s="226"/>
    </row>
    <row r="16" spans="1:5" ht="18.75" x14ac:dyDescent="0.3">
      <c r="B16" s="226"/>
    </row>
    <row r="17" spans="2:2" ht="18.75" x14ac:dyDescent="0.3">
      <c r="B17" s="226"/>
    </row>
    <row r="18" spans="2:2" ht="18.75" x14ac:dyDescent="0.3">
      <c r="B18" s="226"/>
    </row>
  </sheetData>
  <mergeCells count="3">
    <mergeCell ref="C7:E7"/>
    <mergeCell ref="A8:E8"/>
    <mergeCell ref="A9:E9"/>
  </mergeCells>
  <pageMargins left="0.98425196850393704" right="0.59055118110236227" top="0.59055118110236227" bottom="0.59055118110236227" header="0.51181102362204722" footer="0.51181102362204722"/>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abSelected="1" zoomScaleNormal="100" workbookViewId="0">
      <selection activeCell="B15" sqref="B15"/>
    </sheetView>
  </sheetViews>
  <sheetFormatPr defaultRowHeight="12.75" x14ac:dyDescent="0.2"/>
  <cols>
    <col min="1" max="1" width="7.140625" style="143" customWidth="1"/>
    <col min="2" max="2" width="35.7109375" style="143" customWidth="1"/>
    <col min="3" max="5" width="13.42578125" style="143" customWidth="1"/>
    <col min="6" max="16384" width="9.140625" style="143"/>
  </cols>
  <sheetData>
    <row r="1" spans="1:5" s="157" customFormat="1" ht="12.75" customHeight="1" x14ac:dyDescent="0.2">
      <c r="A1" s="156"/>
      <c r="B1" s="119"/>
      <c r="C1" s="95"/>
      <c r="D1" s="96"/>
      <c r="E1" s="171" t="s">
        <v>788</v>
      </c>
    </row>
    <row r="2" spans="1:5" s="157" customFormat="1" ht="12.75" customHeight="1" x14ac:dyDescent="0.2">
      <c r="A2" s="158"/>
      <c r="B2" s="158"/>
      <c r="C2" s="158"/>
      <c r="D2" s="96"/>
      <c r="E2" s="15" t="s">
        <v>775</v>
      </c>
    </row>
    <row r="3" spans="1:5" s="157" customFormat="1" ht="12.75" customHeight="1" x14ac:dyDescent="0.2">
      <c r="A3" s="159"/>
      <c r="B3" s="159"/>
      <c r="C3" s="159"/>
      <c r="D3" s="96"/>
      <c r="E3" s="15" t="s">
        <v>553</v>
      </c>
    </row>
    <row r="4" spans="1:5" s="157" customFormat="1" ht="12.75" customHeight="1" x14ac:dyDescent="0.2">
      <c r="A4" s="158"/>
      <c r="B4" s="158"/>
      <c r="C4" s="158"/>
      <c r="D4" s="96"/>
      <c r="E4" s="15" t="s">
        <v>554</v>
      </c>
    </row>
    <row r="5" spans="1:5" s="157" customFormat="1" x14ac:dyDescent="0.2">
      <c r="A5" s="158"/>
      <c r="B5" s="158"/>
      <c r="C5" s="158"/>
      <c r="D5" s="96"/>
      <c r="E5" s="15" t="s">
        <v>555</v>
      </c>
    </row>
    <row r="6" spans="1:5" s="157" customFormat="1" ht="13.5" customHeight="1" x14ac:dyDescent="0.2">
      <c r="A6" s="158"/>
      <c r="B6" s="158"/>
      <c r="C6" s="158"/>
      <c r="D6" s="96"/>
      <c r="E6" s="15" t="s">
        <v>773</v>
      </c>
    </row>
    <row r="7" spans="1:5" s="157" customFormat="1" ht="18.75" x14ac:dyDescent="0.3">
      <c r="B7" s="160"/>
      <c r="C7" s="257" t="s">
        <v>729</v>
      </c>
      <c r="D7" s="257"/>
      <c r="E7" s="257"/>
    </row>
    <row r="8" spans="1:5" ht="18.75" x14ac:dyDescent="0.3">
      <c r="B8" s="233"/>
      <c r="E8" s="232"/>
    </row>
    <row r="9" spans="1:5" ht="15.75" x14ac:dyDescent="0.25">
      <c r="A9" s="263" t="s">
        <v>721</v>
      </c>
      <c r="B9" s="263"/>
      <c r="C9" s="263"/>
      <c r="D9" s="263"/>
      <c r="E9" s="263"/>
    </row>
    <row r="10" spans="1:5" ht="81.75" customHeight="1" x14ac:dyDescent="0.2">
      <c r="A10" s="267" t="s">
        <v>791</v>
      </c>
      <c r="B10" s="267"/>
      <c r="C10" s="267"/>
      <c r="D10" s="267"/>
      <c r="E10" s="267"/>
    </row>
    <row r="11" spans="1:5" ht="15.75" x14ac:dyDescent="0.25">
      <c r="B11" s="144"/>
      <c r="E11" s="145" t="s">
        <v>557</v>
      </c>
    </row>
    <row r="12" spans="1:5" ht="47.25" customHeight="1" x14ac:dyDescent="0.2">
      <c r="A12" s="146" t="s">
        <v>705</v>
      </c>
      <c r="B12" s="147" t="s">
        <v>706</v>
      </c>
      <c r="C12" s="105" t="s">
        <v>722</v>
      </c>
      <c r="D12" s="1" t="s">
        <v>3</v>
      </c>
      <c r="E12" s="1" t="s">
        <v>546</v>
      </c>
    </row>
    <row r="13" spans="1:5" ht="15" x14ac:dyDescent="0.25">
      <c r="A13" s="148">
        <v>1</v>
      </c>
      <c r="B13" s="234" t="s">
        <v>717</v>
      </c>
      <c r="C13" s="235">
        <v>359.09874000000002</v>
      </c>
      <c r="D13" s="235">
        <v>359.09874000000002</v>
      </c>
      <c r="E13" s="238">
        <f>D13/C13*100</f>
        <v>100</v>
      </c>
    </row>
    <row r="14" spans="1:5" ht="19.5" customHeight="1" x14ac:dyDescent="0.25">
      <c r="A14" s="148">
        <v>1</v>
      </c>
      <c r="B14" s="234" t="s">
        <v>707</v>
      </c>
      <c r="C14" s="236">
        <v>97.124979999999994</v>
      </c>
      <c r="D14" s="236">
        <v>97.124979999999994</v>
      </c>
      <c r="E14" s="238">
        <f t="shared" ref="E14:E23" si="0">D14/C14*100</f>
        <v>100</v>
      </c>
    </row>
    <row r="15" spans="1:5" ht="19.5" customHeight="1" x14ac:dyDescent="0.25">
      <c r="A15" s="148">
        <v>2</v>
      </c>
      <c r="B15" s="234" t="s">
        <v>708</v>
      </c>
      <c r="C15" s="236">
        <v>152.22279</v>
      </c>
      <c r="D15" s="236">
        <v>152.22279</v>
      </c>
      <c r="E15" s="238">
        <f t="shared" si="0"/>
        <v>100</v>
      </c>
    </row>
    <row r="16" spans="1:5" ht="19.5" customHeight="1" x14ac:dyDescent="0.25">
      <c r="A16" s="148">
        <v>3</v>
      </c>
      <c r="B16" s="234" t="s">
        <v>709</v>
      </c>
      <c r="C16" s="236">
        <v>98.228669999999994</v>
      </c>
      <c r="D16" s="236">
        <v>98.228669999999994</v>
      </c>
      <c r="E16" s="238">
        <f t="shared" si="0"/>
        <v>100</v>
      </c>
    </row>
    <row r="17" spans="1:5" ht="19.5" customHeight="1" x14ac:dyDescent="0.25">
      <c r="A17" s="148">
        <v>4</v>
      </c>
      <c r="B17" s="234" t="s">
        <v>710</v>
      </c>
      <c r="C17" s="236">
        <v>96.744969999999995</v>
      </c>
      <c r="D17" s="236">
        <v>96.744969999999995</v>
      </c>
      <c r="E17" s="238">
        <f t="shared" si="0"/>
        <v>100</v>
      </c>
    </row>
    <row r="18" spans="1:5" ht="19.5" customHeight="1" x14ac:dyDescent="0.25">
      <c r="A18" s="148">
        <v>5</v>
      </c>
      <c r="B18" s="234" t="s">
        <v>711</v>
      </c>
      <c r="C18" s="236">
        <v>100.88598</v>
      </c>
      <c r="D18" s="236">
        <v>100.88598</v>
      </c>
      <c r="E18" s="238">
        <f t="shared" si="0"/>
        <v>100</v>
      </c>
    </row>
    <row r="19" spans="1:5" ht="19.5" customHeight="1" x14ac:dyDescent="0.25">
      <c r="A19" s="148">
        <v>6</v>
      </c>
      <c r="B19" s="234" t="s">
        <v>712</v>
      </c>
      <c r="C19" s="236">
        <v>147.59101999999999</v>
      </c>
      <c r="D19" s="236">
        <v>147.59101999999999</v>
      </c>
      <c r="E19" s="238">
        <f t="shared" si="0"/>
        <v>100</v>
      </c>
    </row>
    <row r="20" spans="1:5" ht="19.5" customHeight="1" x14ac:dyDescent="0.25">
      <c r="A20" s="148">
        <v>7</v>
      </c>
      <c r="B20" s="234" t="s">
        <v>713</v>
      </c>
      <c r="C20" s="236">
        <v>135.78953000000001</v>
      </c>
      <c r="D20" s="236">
        <v>135.78953000000001</v>
      </c>
      <c r="E20" s="238">
        <f t="shared" si="0"/>
        <v>100</v>
      </c>
    </row>
    <row r="21" spans="1:5" ht="19.5" customHeight="1" x14ac:dyDescent="0.25">
      <c r="A21" s="148">
        <v>8</v>
      </c>
      <c r="B21" s="234" t="s">
        <v>714</v>
      </c>
      <c r="C21" s="236">
        <v>100.15088</v>
      </c>
      <c r="D21" s="236">
        <v>100.15088</v>
      </c>
      <c r="E21" s="238">
        <f t="shared" si="0"/>
        <v>100</v>
      </c>
    </row>
    <row r="22" spans="1:5" ht="19.5" customHeight="1" x14ac:dyDescent="0.25">
      <c r="A22" s="148">
        <v>9</v>
      </c>
      <c r="B22" s="234" t="s">
        <v>715</v>
      </c>
      <c r="C22" s="236">
        <v>96.758840000000006</v>
      </c>
      <c r="D22" s="236">
        <v>96.758840000000006</v>
      </c>
      <c r="E22" s="238">
        <f t="shared" si="0"/>
        <v>100</v>
      </c>
    </row>
    <row r="23" spans="1:5" ht="15" x14ac:dyDescent="0.2">
      <c r="A23" s="151"/>
      <c r="B23" s="151" t="s">
        <v>716</v>
      </c>
      <c r="C23" s="237">
        <f>SUM(C13:C22)</f>
        <v>1384.5963999999999</v>
      </c>
      <c r="D23" s="237">
        <f>SUM(D13:D22)</f>
        <v>1384.5963999999999</v>
      </c>
      <c r="E23" s="238">
        <f t="shared" si="0"/>
        <v>100</v>
      </c>
    </row>
    <row r="24" spans="1:5" ht="18.75" x14ac:dyDescent="0.3">
      <c r="B24" s="154"/>
    </row>
    <row r="25" spans="1:5" ht="18.75" x14ac:dyDescent="0.3">
      <c r="B25" s="154"/>
    </row>
    <row r="26" spans="1:5" ht="18.75" x14ac:dyDescent="0.3">
      <c r="B26" s="154"/>
    </row>
    <row r="27" spans="1:5" ht="18.75" x14ac:dyDescent="0.3">
      <c r="B27" s="154"/>
    </row>
  </sheetData>
  <mergeCells count="3">
    <mergeCell ref="A9:E9"/>
    <mergeCell ref="A10:E10"/>
    <mergeCell ref="C7:E7"/>
  </mergeCells>
  <pageMargins left="0.98425196850393704"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2</vt:i4>
      </vt:variant>
    </vt:vector>
  </HeadingPairs>
  <TitlesOfParts>
    <vt:vector size="18" baseType="lpstr">
      <vt:lpstr>пр1</vt:lpstr>
      <vt:lpstr>пр2</vt:lpstr>
      <vt:lpstr>пр3</vt:lpstr>
      <vt:lpstr>пр4</vt:lpstr>
      <vt:lpstr>пр5</vt:lpstr>
      <vt:lpstr>прил 14</vt:lpstr>
      <vt:lpstr>прил 15</vt:lpstr>
      <vt:lpstr>Прил 16</vt:lpstr>
      <vt:lpstr>прил 17</vt:lpstr>
      <vt:lpstr>прил 18</vt:lpstr>
      <vt:lpstr>при 19</vt:lpstr>
      <vt:lpstr>при 20</vt:lpstr>
      <vt:lpstr>Прил 21</vt:lpstr>
      <vt:lpstr>при 23</vt:lpstr>
      <vt:lpstr>при 24</vt:lpstr>
      <vt:lpstr>при 25</vt:lpstr>
      <vt:lpstr>пр3!Заголовки_для_печати</vt:lpstr>
      <vt:lpstr>пр2!Область_печати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Budget</dc:creator>
  <cp:lastModifiedBy>Doxod</cp:lastModifiedBy>
  <cp:lastPrinted>2021-07-23T04:26:08Z</cp:lastPrinted>
  <dcterms:created xsi:type="dcterms:W3CDTF">2021-05-12T03:12:29Z</dcterms:created>
  <dcterms:modified xsi:type="dcterms:W3CDTF">2021-07-23T04:26:43Z</dcterms:modified>
</cp:coreProperties>
</file>