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4\КОЖУННЫЙ БЮДЖЕТ 2024\ИСПОЛНЕНИЕ 2024\1 пг\"/>
    </mc:Choice>
  </mc:AlternateContent>
  <xr:revisionPtr revIDLastSave="0" documentId="13_ncr:1_{1C5A1F71-8C8D-4863-86D8-5AD58AA8A94F}" xr6:coauthVersionLast="38" xr6:coauthVersionMax="38" xr10:uidLastSave="{00000000-0000-0000-0000-000000000000}"/>
  <bookViews>
    <workbookView xWindow="0" yWindow="0" windowWidth="19200" windowHeight="11535" tabRatio="849" firstSheet="5" activeTab="20" xr2:uid="{00000000-000D-0000-FFFF-FFFF00000000}"/>
  </bookViews>
  <sheets>
    <sheet name="пр1" sheetId="63" r:id="rId1"/>
    <sheet name="пр2" sheetId="4" r:id="rId2"/>
    <sheet name="пр3" sheetId="219" r:id="rId3"/>
    <sheet name="пр4" sheetId="220" r:id="rId4"/>
    <sheet name="пр5" sheetId="221" r:id="rId5"/>
    <sheet name="пр 6" sheetId="10" r:id="rId6"/>
    <sheet name="пр 7" sheetId="207" r:id="rId7"/>
    <sheet name="пр8" sheetId="199" r:id="rId8"/>
    <sheet name="пр 9" sheetId="9" r:id="rId9"/>
    <sheet name="пр 10" sheetId="217" r:id="rId10"/>
    <sheet name="пр 11" sheetId="52" r:id="rId11"/>
    <sheet name="пр 12" sheetId="66" r:id="rId12"/>
    <sheet name="пр 13" sheetId="151" r:id="rId13"/>
    <sheet name="пр 14" sheetId="153" r:id="rId14"/>
    <sheet name="пр 15" sheetId="218" r:id="rId15"/>
    <sheet name="пр16" sheetId="222" r:id="rId16"/>
    <sheet name="пр 17" sheetId="223" r:id="rId17"/>
    <sheet name="пр 18" sheetId="224" r:id="rId18"/>
    <sheet name="пр 19" sheetId="225" r:id="rId19"/>
    <sheet name="пр 20" sheetId="226" r:id="rId20"/>
    <sheet name="пр 21" sheetId="227" r:id="rId21"/>
  </sheets>
  <definedNames>
    <definedName name="_xlnm._FilterDatabase" localSheetId="2" hidden="1">пр3!$A$16:$AE$1019</definedName>
    <definedName name="_xlnm._FilterDatabase" localSheetId="3" hidden="1">пр4!$A$15:$AG$1061</definedName>
    <definedName name="_xlnm._FilterDatabase" localSheetId="4" hidden="1">пр5!$A$15:$U$184</definedName>
    <definedName name="Z_DD1BD9CF_FE90_4CEC_AE14_04DEB166CCCD_.wvu.Cols" localSheetId="1" hidden="1">пр2!#REF!,пр2!#REF!</definedName>
    <definedName name="Z_DD1BD9CF_FE90_4CEC_AE14_04DEB166CCCD_.wvu.PrintTitles" localSheetId="0" hidden="1">пр1!$A:$D,пр1!#REF!</definedName>
    <definedName name="Z_DD1BD9CF_FE90_4CEC_AE14_04DEB166CCCD_.wvu.PrintTitles" localSheetId="1" hidden="1">пр2!$13:$14</definedName>
    <definedName name="Z_DD1BD9CF_FE90_4CEC_AE14_04DEB166CCCD_.wvu.Rows" localSheetId="0" hidden="1">пр1!#REF!,пр1!#REF!</definedName>
    <definedName name="Z_DD1BD9CF_FE90_4CEC_AE14_04DEB166CCCD_.wvu.Rows" localSheetId="1" hidden="1">пр2!#REF!,пр2!#REF!,пр2!#REF!,пр2!#REF!,пр2!#REF!,пр2!#REF!,пр2!#REF!,пр2!#REF!,пр2!$45:$45,пр2!#REF!,пр2!$81:$81,пр2!#REF!,пр2!#REF!</definedName>
    <definedName name="_xlnm.Print_Titles" localSheetId="1">пр2!$13:$14</definedName>
    <definedName name="_xlnm.Print_Titles" localSheetId="2">пр3!$14:$14</definedName>
    <definedName name="_xlnm.Print_Titles" localSheetId="3">пр4!$13:$13</definedName>
    <definedName name="_xlnm.Print_Titles" localSheetId="4">пр5!$13:$13</definedName>
    <definedName name="_xlnm.Print_Area" localSheetId="8">'пр 9'!$A$1:$E$23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21" i="4" l="1"/>
  <c r="D35" i="4" l="1"/>
  <c r="D32" i="4"/>
  <c r="D29" i="4"/>
  <c r="D26" i="4"/>
  <c r="C29" i="4"/>
  <c r="C32" i="4"/>
  <c r="E24" i="4"/>
  <c r="E23" i="4"/>
  <c r="D14" i="227" l="1"/>
  <c r="C14" i="227"/>
  <c r="E13" i="227"/>
  <c r="E14" i="227" s="1"/>
  <c r="D14" i="226"/>
  <c r="C14" i="226"/>
  <c r="E13" i="226"/>
  <c r="E14" i="226" s="1"/>
  <c r="E91" i="4" l="1"/>
  <c r="D91" i="4"/>
  <c r="D86" i="4"/>
  <c r="C86" i="4"/>
  <c r="E89" i="4"/>
  <c r="C58" i="4"/>
  <c r="E58" i="4" s="1"/>
  <c r="C57" i="4"/>
  <c r="E57" i="4" s="1"/>
  <c r="C49" i="4"/>
  <c r="E13" i="225"/>
  <c r="E14" i="225" s="1"/>
  <c r="D14" i="224"/>
  <c r="E14" i="224" s="1"/>
  <c r="C14" i="224"/>
  <c r="E13" i="224"/>
  <c r="E15" i="223"/>
  <c r="E14" i="223"/>
  <c r="E13" i="223"/>
  <c r="E14" i="222"/>
  <c r="E15" i="222"/>
  <c r="E16" i="222"/>
  <c r="E17" i="222"/>
  <c r="E18" i="222"/>
  <c r="E19" i="222"/>
  <c r="E13" i="222"/>
  <c r="D14" i="225"/>
  <c r="C14" i="225"/>
  <c r="D16" i="223"/>
  <c r="C16" i="223"/>
  <c r="D20" i="222"/>
  <c r="C20" i="222"/>
  <c r="E16" i="223" l="1"/>
  <c r="E20" i="222"/>
  <c r="E90" i="4"/>
  <c r="D19" i="4" l="1"/>
  <c r="D17" i="4"/>
  <c r="D16" i="4" s="1"/>
  <c r="C21" i="4"/>
  <c r="C26" i="4"/>
  <c r="D62" i="4" l="1"/>
  <c r="D61" i="4"/>
  <c r="D44" i="4"/>
  <c r="E72" i="4" l="1"/>
  <c r="E64" i="4"/>
  <c r="E63" i="4"/>
  <c r="C62" i="4"/>
  <c r="E49" i="4"/>
  <c r="E50" i="4"/>
  <c r="E51" i="4"/>
  <c r="E52" i="4"/>
  <c r="D41" i="4"/>
  <c r="D40" i="4" s="1"/>
  <c r="D39" i="4" s="1"/>
  <c r="C41" i="4"/>
  <c r="C56" i="4" l="1"/>
  <c r="C44" i="4" s="1"/>
  <c r="C81" i="4"/>
  <c r="C61" i="4" s="1"/>
  <c r="E88" i="4"/>
  <c r="E87" i="4"/>
  <c r="C35" i="4"/>
  <c r="C19" i="4"/>
  <c r="C17" i="4"/>
  <c r="C16" i="4" s="1"/>
  <c r="C40" i="4" l="1"/>
  <c r="C39" i="4" s="1"/>
  <c r="E86" i="4"/>
  <c r="E16" i="66"/>
  <c r="D14" i="218"/>
  <c r="C14" i="218"/>
  <c r="E13" i="218"/>
  <c r="D24" i="217"/>
  <c r="C24" i="217"/>
  <c r="E23" i="217"/>
  <c r="E22" i="217"/>
  <c r="E21" i="217"/>
  <c r="E20" i="217"/>
  <c r="E19" i="217"/>
  <c r="E18" i="217"/>
  <c r="E17" i="217"/>
  <c r="E16" i="217"/>
  <c r="E15" i="217"/>
  <c r="E14" i="217"/>
  <c r="C22" i="66"/>
  <c r="E24" i="217" l="1"/>
  <c r="C15" i="4"/>
  <c r="E14" i="218"/>
  <c r="E25" i="4" l="1"/>
  <c r="E13" i="153" l="1"/>
  <c r="E13" i="151"/>
  <c r="E22" i="66"/>
  <c r="E21" i="66"/>
  <c r="E20" i="66"/>
  <c r="E19" i="66"/>
  <c r="E18" i="66"/>
  <c r="E17" i="66"/>
  <c r="E15" i="66"/>
  <c r="E14" i="66"/>
  <c r="E13" i="66"/>
  <c r="E14" i="52"/>
  <c r="E14" i="9"/>
  <c r="E22" i="9"/>
  <c r="E21" i="9"/>
  <c r="E20" i="9"/>
  <c r="E19" i="9"/>
  <c r="E18" i="9"/>
  <c r="E17" i="9"/>
  <c r="E16" i="9"/>
  <c r="E15" i="9"/>
  <c r="E14" i="199"/>
  <c r="E15" i="199"/>
  <c r="E16" i="199"/>
  <c r="E17" i="199"/>
  <c r="E18" i="199"/>
  <c r="E19" i="199"/>
  <c r="E20" i="199"/>
  <c r="E21" i="199"/>
  <c r="E13" i="199"/>
  <c r="E23" i="207"/>
  <c r="E22" i="207"/>
  <c r="E21" i="207"/>
  <c r="E20" i="207"/>
  <c r="E19" i="207"/>
  <c r="E18" i="207"/>
  <c r="E17" i="207"/>
  <c r="E16" i="207"/>
  <c r="E15" i="207"/>
  <c r="E14" i="207"/>
  <c r="D23" i="10"/>
  <c r="E15" i="10"/>
  <c r="E16" i="10"/>
  <c r="E17" i="10"/>
  <c r="E18" i="10"/>
  <c r="E19" i="10"/>
  <c r="E20" i="10"/>
  <c r="E21" i="10"/>
  <c r="E22" i="10"/>
  <c r="E14" i="10"/>
  <c r="E65" i="4" l="1"/>
  <c r="E66" i="4"/>
  <c r="E67" i="4"/>
  <c r="E68" i="4"/>
  <c r="E69" i="4"/>
  <c r="E70" i="4"/>
  <c r="E71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62" i="4"/>
  <c r="E53" i="4"/>
  <c r="E54" i="4"/>
  <c r="E55" i="4"/>
  <c r="E56" i="4"/>
  <c r="E59" i="4"/>
  <c r="E60" i="4"/>
  <c r="E61" i="4"/>
  <c r="E48" i="4"/>
  <c r="E47" i="4"/>
  <c r="E41" i="4"/>
  <c r="E40" i="4" s="1"/>
  <c r="E39" i="4" s="1"/>
  <c r="E37" i="4" s="1"/>
  <c r="E18" i="4"/>
  <c r="E17" i="4" s="1"/>
  <c r="E42" i="4"/>
  <c r="E26" i="4"/>
  <c r="E32" i="4"/>
  <c r="E29" i="4"/>
  <c r="E28" i="4"/>
  <c r="E27" i="4" s="1"/>
  <c r="E20" i="4"/>
  <c r="E19" i="4" s="1"/>
  <c r="E23" i="63"/>
  <c r="E22" i="63" s="1"/>
  <c r="E19" i="63"/>
  <c r="E20" i="63"/>
  <c r="E21" i="63"/>
  <c r="D22" i="63"/>
  <c r="E21" i="4" l="1"/>
  <c r="D15" i="4" l="1"/>
  <c r="E36" i="4"/>
  <c r="E35" i="4" s="1"/>
  <c r="E31" i="4" l="1"/>
  <c r="E30" i="4" l="1"/>
  <c r="D24" i="207" l="1"/>
  <c r="C24" i="207"/>
  <c r="D22" i="199"/>
  <c r="E22" i="199" s="1"/>
  <c r="C22" i="199"/>
  <c r="C14" i="151"/>
  <c r="E24" i="207" l="1"/>
  <c r="E16" i="4"/>
  <c r="D14" i="153" l="1"/>
  <c r="C14" i="153"/>
  <c r="E14" i="153" l="1"/>
  <c r="D14" i="151"/>
  <c r="E14" i="151" s="1"/>
  <c r="E46" i="4" l="1"/>
  <c r="E45" i="4" l="1"/>
  <c r="D23" i="66"/>
  <c r="D15" i="52"/>
  <c r="D23" i="9"/>
  <c r="E44" i="4" l="1"/>
  <c r="E15" i="4"/>
  <c r="C23" i="66"/>
  <c r="E23" i="66" s="1"/>
  <c r="C23" i="10" l="1"/>
  <c r="E23" i="10" s="1"/>
  <c r="C18" i="63"/>
  <c r="E18" i="63" s="1"/>
  <c r="C15" i="52"/>
  <c r="E15" i="52" s="1"/>
  <c r="C23" i="9"/>
  <c r="E23" i="9" s="1"/>
</calcChain>
</file>

<file path=xl/sharedStrings.xml><?xml version="1.0" encoding="utf-8"?>
<sst xmlns="http://schemas.openxmlformats.org/spreadsheetml/2006/main" count="6953" uniqueCount="769">
  <si>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</si>
  <si>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</si>
  <si>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</si>
  <si>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</si>
  <si>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</si>
  <si>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</si>
  <si>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</si>
  <si>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</si>
  <si>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</si>
  <si>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</si>
  <si>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</si>
  <si>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</si>
  <si>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</si>
  <si>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</si>
  <si>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</si>
  <si>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</si>
  <si>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</si>
  <si>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</si>
  <si>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</si>
  <si>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</si>
  <si>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</si>
  <si>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</si>
  <si>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</si>
  <si>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</si>
  <si>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</si>
  <si>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</si>
  <si>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</si>
  <si>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</si>
  <si>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</si>
  <si>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</si>
  <si>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</si>
  <si>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</si>
  <si>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</si>
  <si>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</si>
  <si>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</si>
  <si>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</si>
  <si>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</si>
  <si>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</si>
  <si>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</si>
  <si>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</si>
  <si>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</si>
  <si>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</si>
  <si>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</si>
  <si>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</si>
  <si>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</si>
  <si>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</si>
  <si>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</si>
  <si>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</si>
  <si>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</si>
  <si>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</si>
  <si>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</si>
  <si>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</si>
  <si>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</si>
  <si>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</si>
  <si>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</si>
  <si>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</si>
  <si>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</si>
  <si>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</si>
  <si>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</si>
  <si>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</si>
  <si>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</si>
  <si>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</si>
  <si>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</si>
  <si>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</si>
  <si>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</si>
  <si>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</si>
  <si>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</si>
  <si>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</si>
  <si>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</si>
  <si>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</si>
  <si>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</si>
  <si>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</si>
  <si>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</si>
  <si>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</si>
  <si>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</si>
  <si>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</si>
  <si>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</si>
  <si>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</si>
  <si>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</si>
  <si>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</si>
  <si>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</si>
  <si>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</si>
  <si>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</si>
  <si>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</si>
  <si>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</si>
  <si>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</si>
  <si>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</si>
  <si>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</si>
  <si>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</si>
  <si>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</si>
  <si>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</si>
  <si>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</si>
  <si>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</si>
  <si>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</si>
  <si>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</si>
  <si>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</si>
  <si>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</si>
  <si>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</si>
  <si>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</si>
  <si>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</si>
  <si>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</si>
  <si>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</si>
  <si>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</si>
  <si>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</si>
  <si>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</si>
  <si>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</si>
  <si>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</si>
  <si>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</si>
  <si>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</si>
  <si>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муниципального района Улуг-Хемский кожуун Республики Тыва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</si>
  <si>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</si>
  <si>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</si>
  <si>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</si>
  <si>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</si>
  <si>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</si>
  <si>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</si>
  <si>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</si>
  <si>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</si>
  <si>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</si>
  <si>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</si>
  <si>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</si>
  <si>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</si>
  <si>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</si>
  <si>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</si>
  <si>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</si>
  <si>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</si>
  <si>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</si>
  <si>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</si>
  <si>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</si>
  <si>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</si>
  <si>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</si>
  <si>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</si>
  <si>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</si>
  <si>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</si>
  <si>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</si>
  <si>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</si>
  <si>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</si>
  <si>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</si>
  <si>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</si>
  <si>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</si>
  <si>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</si>
  <si>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</si>
  <si>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</si>
  <si>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</si>
  <si>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</si>
  <si>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</si>
  <si>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</si>
  <si>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</si>
  <si>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</si>
  <si>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</si>
  <si>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</si>
  <si>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</si>
  <si>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</si>
  <si>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</si>
  <si>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</si>
  <si>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</si>
  <si>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</si>
  <si>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</si>
  <si>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</si>
  <si>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</si>
  <si>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</si>
  <si>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</si>
  <si>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</si>
  <si>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</si>
  <si>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</si>
  <si>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</si>
  <si>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</si>
  <si>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</si>
  <si>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</si>
  <si>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</si>
  <si>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</si>
  <si>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</si>
  <si>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</si>
  <si>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</si>
  <si>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Расходы на оплату коммунальных услуг из средств Республиканского бюджета</t>
  </si>
  <si>
    <t>0500000000</t>
  </si>
  <si>
    <t>Расходы на оплату коммунальных услуг из средств местного бюджета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</si>
  <si>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</si>
  <si>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</si>
  <si>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</si>
  <si>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</si>
  <si>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</si>
  <si>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</si>
  <si>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</si>
  <si>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</si>
  <si>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</si>
  <si>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</si>
  <si>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</si>
  <si>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</si>
  <si>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</si>
  <si>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</si>
  <si>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</si>
  <si>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</si>
  <si>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</si>
  <si>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</si>
  <si>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</si>
  <si>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</si>
  <si>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</si>
  <si>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</si>
  <si>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</si>
  <si>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</si>
  <si>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</si>
  <si>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</si>
  <si>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</si>
  <si>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</si>
  <si>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</si>
  <si>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</si>
  <si>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</si>
  <si>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</si>
  <si>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</si>
  <si>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</si>
  <si>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</si>
  <si>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</si>
  <si>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</si>
  <si>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</si>
  <si>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</si>
  <si>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</si>
  <si>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</si>
  <si>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</si>
  <si>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</si>
  <si>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</si>
  <si>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</si>
  <si>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</si>
  <si>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</si>
  <si>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</si>
  <si>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</si>
  <si>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</si>
  <si>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</si>
  <si>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</si>
  <si>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</si>
  <si>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</si>
  <si>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</si>
  <si>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</si>
  <si>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</si>
  <si>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</si>
  <si>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</si>
  <si>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</si>
  <si>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</si>
  <si>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</si>
  <si>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</si>
  <si>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</si>
  <si>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</si>
  <si>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</si>
  <si>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</si>
  <si>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</si>
  <si>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</si>
  <si>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</si>
  <si>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</si>
  <si>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</si>
  <si>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</si>
  <si>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</si>
  <si>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</si>
  <si>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</si>
  <si>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</si>
  <si>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</si>
  <si>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</si>
  <si>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</si>
  <si>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</si>
  <si>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</si>
  <si>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</si>
  <si>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</si>
  <si>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</si>
  <si>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</si>
  <si>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</si>
  <si>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</si>
  <si>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</si>
  <si>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</si>
  <si>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</si>
  <si>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</si>
  <si>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</si>
  <si>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</si>
  <si>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</si>
  <si>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</si>
  <si>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</si>
  <si>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</si>
  <si>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</si>
  <si>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</si>
  <si>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</si>
  <si>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</si>
  <si>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</si>
  <si>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</si>
  <si>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</si>
  <si>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</si>
  <si>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</si>
  <si>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</si>
  <si>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</si>
  <si>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1900000000</t>
  </si>
  <si>
    <t>612</t>
  </si>
  <si>
    <t>Субсидии бюджетным учреждениям на иные цели</t>
  </si>
  <si>
    <t>0220000000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</si>
  <si>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</si>
  <si>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</si>
  <si>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</si>
  <si>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</si>
  <si>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</si>
  <si>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</si>
  <si>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</si>
  <si>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</si>
  <si>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</si>
  <si>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</si>
  <si>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</si>
  <si>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</si>
  <si>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</si>
  <si>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</si>
  <si>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</si>
  <si>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</si>
  <si>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</si>
  <si>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</si>
  <si>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</si>
  <si>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</si>
  <si>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</si>
  <si>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</si>
  <si>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</si>
  <si>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</si>
  <si>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</si>
  <si>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</si>
  <si>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</si>
  <si>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</si>
  <si>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</si>
  <si>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</si>
  <si>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1200000000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</si>
  <si>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</si>
  <si>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</si>
  <si>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</si>
  <si>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</si>
  <si>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</si>
  <si>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</si>
  <si>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</si>
  <si>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</si>
  <si>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</si>
  <si>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</si>
  <si>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</si>
  <si>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</si>
  <si>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</si>
  <si>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</si>
  <si>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</si>
  <si>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</si>
  <si>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</si>
  <si>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</si>
  <si>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</si>
  <si>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</si>
  <si>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</si>
  <si>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</si>
  <si>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</si>
  <si>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</si>
  <si>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</si>
  <si>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</si>
  <si>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</si>
  <si>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</si>
  <si>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</si>
  <si>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</si>
  <si>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</si>
  <si>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</si>
  <si>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</si>
  <si>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</si>
  <si>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</si>
  <si>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</si>
  <si>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</si>
  <si>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</si>
  <si>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</si>
  <si>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</si>
  <si>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</si>
  <si>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</si>
  <si>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</si>
  <si>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</si>
  <si>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</si>
  <si>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</si>
  <si>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</si>
  <si>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</si>
  <si>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</si>
  <si>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</si>
  <si>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</si>
  <si>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</si>
  <si>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</si>
  <si>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</si>
  <si>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</si>
  <si>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</si>
  <si>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</si>
  <si>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</si>
  <si>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</si>
  <si>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</si>
  <si>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</si>
  <si>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</si>
  <si>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870</t>
  </si>
  <si>
    <t>Резервные средства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</si>
  <si>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</si>
  <si>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</si>
  <si>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</si>
  <si>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</si>
  <si>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</si>
  <si>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</si>
  <si>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</si>
  <si>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</si>
  <si>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</si>
  <si>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</si>
  <si>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</si>
  <si>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</si>
  <si>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</si>
  <si>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</si>
  <si>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</si>
  <si>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</si>
  <si>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</si>
  <si>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</si>
  <si>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</si>
  <si>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</si>
  <si>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</si>
  <si>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</si>
  <si>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</si>
  <si>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</si>
  <si>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</si>
  <si>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</si>
  <si>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</si>
  <si>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</si>
  <si>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</si>
  <si>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</si>
  <si>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</si>
  <si>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</si>
  <si>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</si>
  <si>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</si>
  <si>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</si>
  <si>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</si>
  <si>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</si>
  <si>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</si>
  <si>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</si>
  <si>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</si>
  <si>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</si>
  <si>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</si>
  <si>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</si>
  <si>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</si>
  <si>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</si>
  <si>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</si>
  <si>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</si>
  <si>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</si>
  <si>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</si>
  <si>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</si>
  <si>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</si>
  <si>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</si>
  <si>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</si>
  <si>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</si>
  <si>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</si>
  <si>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</si>
  <si>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</si>
  <si>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</si>
  <si>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</si>
  <si>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</si>
  <si>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</si>
  <si>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</si>
  <si>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</si>
  <si>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</si>
  <si>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</si>
  <si>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</si>
  <si>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</si>
  <si>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1000000000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</si>
  <si>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</si>
  <si>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</si>
  <si>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</si>
  <si>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</si>
  <si>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</si>
  <si>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</si>
  <si>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</si>
  <si>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</si>
  <si>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</si>
  <si>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</si>
  <si>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</si>
  <si>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</si>
  <si>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</si>
  <si>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</si>
  <si>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</si>
  <si>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</si>
  <si>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</si>
  <si>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</si>
  <si>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</si>
  <si>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</si>
  <si>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</si>
  <si>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</si>
  <si>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</si>
  <si>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</si>
  <si>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</si>
  <si>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</si>
  <si>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</si>
  <si>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</si>
  <si>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</si>
  <si>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</si>
  <si>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</si>
  <si>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</si>
  <si>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</si>
  <si>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</si>
  <si>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</si>
  <si>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</si>
  <si>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</si>
  <si>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</si>
  <si>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</si>
  <si>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</si>
  <si>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</si>
  <si>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Приложение 15</t>
  </si>
  <si>
    <t>Приложение 14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</si>
  <si>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</si>
  <si>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</si>
  <si>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</si>
  <si>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</si>
  <si>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12</t>
  </si>
  <si>
    <t>Приложение 13</t>
  </si>
  <si>
    <t>Изменение       +,-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</si>
  <si>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</si>
  <si>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</si>
  <si>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</si>
  <si>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</si>
  <si>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350</t>
  </si>
  <si>
    <t>Премии и гранты</t>
  </si>
  <si>
    <t>323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</si>
  <si>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</si>
  <si>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</si>
  <si>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</si>
  <si>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</si>
  <si>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</si>
  <si>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</si>
  <si>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</si>
  <si>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</si>
  <si>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</si>
  <si>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</si>
  <si>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</si>
  <si>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0420007590</t>
  </si>
  <si>
    <t>Обеспечение  деятельности (оказание услуг)  муниципальных учреждений (ОГЭ, ЕГЭ)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</si>
  <si>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</si>
  <si>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</si>
  <si>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</si>
  <si>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</si>
  <si>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</si>
  <si>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</si>
  <si>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0910001110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</si>
  <si>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</si>
  <si>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</si>
  <si>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</si>
  <si>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</si>
  <si>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</si>
  <si>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</si>
  <si>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</si>
  <si>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</si>
  <si>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</si>
  <si>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1 11 05020 00 0000 120</t>
  </si>
  <si>
    <t>Субсидии местным бюджетам на оплату услуг доступа к сети "Интернет" социально значимых объектов</t>
  </si>
  <si>
    <t>Субсидии местным бюджетам на софинансирование расходов по содержанию имущества образовательных учреждентй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</si>
  <si>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</si>
  <si>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Расходы на выплаты по оплате труда работникам из собственных доходов</t>
  </si>
  <si>
    <t>Обеспечение проведения выборов и референдумов</t>
  </si>
  <si>
    <t>7700000200</t>
  </si>
  <si>
    <t>Специальные расходы</t>
  </si>
  <si>
    <t>880</t>
  </si>
  <si>
    <t>Связь и информатика</t>
  </si>
  <si>
    <t>8800070080</t>
  </si>
  <si>
    <t>Расходы на содержание прочего персонала</t>
  </si>
  <si>
    <t>3300000000</t>
  </si>
  <si>
    <t>Прочие расходы 0412</t>
  </si>
  <si>
    <t>3300000590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</si>
  <si>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</si>
  <si>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</si>
  <si>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</si>
  <si>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</si>
  <si>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Муниципальная программа "Формирование комфортной городской (сельской) среды Улуг-Хемского кожууна"</t>
  </si>
  <si>
    <t>3100000000</t>
  </si>
  <si>
    <t>310F255550</t>
  </si>
  <si>
    <t>Другие вопросы в области жилищно-коммунального хозяйства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</si>
  <si>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</si>
  <si>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</si>
  <si>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0220070080</t>
  </si>
  <si>
    <t>3400000000</t>
  </si>
  <si>
    <t>Иные дотации</t>
  </si>
  <si>
    <t>512</t>
  </si>
  <si>
    <t>Администрация города Шагонар</t>
  </si>
  <si>
    <t>Городское поселение город Шагонар</t>
  </si>
  <si>
    <t>Субсидии местным бюджетам на подготовку проектов межевания земельных участков и на проведение кадастровых работ</t>
  </si>
  <si>
    <t>2 02 25576 05 0000 150</t>
  </si>
  <si>
    <t>Реализация мероприятий по государственной программе "Комплексное развитие сельских территорий</t>
  </si>
  <si>
    <t>Исполнено</t>
  </si>
  <si>
    <t>% исполнения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</si>
  <si>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</si>
  <si>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</si>
  <si>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</si>
  <si>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</si>
  <si>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</si>
  <si>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</si>
  <si>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 по источникам</t>
  </si>
  <si>
    <t>Исполнение</t>
  </si>
  <si>
    <t xml:space="preserve">Сумма </t>
  </si>
  <si>
    <t>Приложение 3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</si>
  <si>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</si>
  <si>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</si>
  <si>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Сумма с учетом изменений</t>
  </si>
  <si>
    <t>Иные выплаты населению</t>
  </si>
  <si>
    <t>360</t>
  </si>
  <si>
    <t>Приложение 4</t>
  </si>
  <si>
    <t/>
  </si>
  <si>
    <t>Приложение 6</t>
  </si>
  <si>
    <t>Приложение 7</t>
  </si>
  <si>
    <t>Приложение 8</t>
  </si>
  <si>
    <t>Приложение 9</t>
  </si>
  <si>
    <t>,</t>
  </si>
  <si>
    <t>Приложение 10</t>
  </si>
  <si>
    <t>Приложение 11</t>
  </si>
  <si>
    <t>к решению Хурала представителей</t>
  </si>
  <si>
    <t>за 1 полугодие 2023 года</t>
  </si>
  <si>
    <t xml:space="preserve">от "        "                                2023 г.  №                  </t>
  </si>
  <si>
    <t>от " -  " ____ 2024 г.  № ___</t>
  </si>
  <si>
    <t xml:space="preserve">от "        "                                2024 г.  №                  </t>
  </si>
  <si>
    <t>за первый квартал 2024 года</t>
  </si>
  <si>
    <t xml:space="preserve">от "        "                                2024 г.  №           </t>
  </si>
  <si>
    <t>Исполнение бюджетных ассигнований за первый квартал 2024 года</t>
  </si>
  <si>
    <t>иных межбюджетных трансфертов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на 2024  год и на плановый период 2025  и  2026 годов</t>
  </si>
  <si>
    <t>Расходы на выплаты по оплате труда из налоговых и неналоговых доходов кожууна</t>
  </si>
  <si>
    <t>7720001110</t>
  </si>
  <si>
    <t>7730001110</t>
  </si>
  <si>
    <t>7740001110</t>
  </si>
  <si>
    <t>Реализация муниципальной  программы "Создание условий для устойчивого экономического развития"</t>
  </si>
  <si>
    <t>0300078100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</si>
  <si>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</si>
  <si>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</si>
  <si>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0910070010</t>
  </si>
  <si>
    <t>Расходы на выплаты по оплате труда работникам из налоговых и неналолговых доходов кожууна</t>
  </si>
  <si>
    <t>7750001110</t>
  </si>
  <si>
    <t>Непрограммное направление расходов на содержание АК</t>
  </si>
  <si>
    <t>3500000000</t>
  </si>
  <si>
    <t>3500076130</t>
  </si>
  <si>
    <t>Муниципальная программа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</si>
  <si>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Реализация муниципальной программы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</si>
  <si>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Зарплата из собств доходов</t>
  </si>
  <si>
    <t>3300001590</t>
  </si>
  <si>
    <t>Реализация мероприятий программы "Профилактика преступлений и иных правонарушений на территории Улуг-Хемского кожууна "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</si>
  <si>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</si>
  <si>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0600078100</t>
  </si>
  <si>
    <t>Муниципальная программа "Комплексное развитие сельских территорий Улуг-Хемского кожууна"</t>
  </si>
  <si>
    <t>12000L5990</t>
  </si>
  <si>
    <t>8800076140</t>
  </si>
  <si>
    <t>субсидии на капитальный ремонт и ремонт автомобильных дорог общего пользования населенных пунктов за счёт средств Дорожного фонда Республики Тыва</t>
  </si>
  <si>
    <t>1100075050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</si>
  <si>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</si>
  <si>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</si>
  <si>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</si>
  <si>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</si>
  <si>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12000L5762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</si>
  <si>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</si>
  <si>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</si>
  <si>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</si>
  <si>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</si>
  <si>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</si>
  <si>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</si>
  <si>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Современный облик сельских территорий</t>
  </si>
  <si>
    <t>12000L5767</t>
  </si>
  <si>
    <t>12000L5765</t>
  </si>
  <si>
    <t>Обеспечение  деятельности (оказание услуг)  муниципальных учреждений (текущий ремонт)</t>
  </si>
  <si>
    <t>0410004590</t>
  </si>
  <si>
    <t>0420004590</t>
  </si>
  <si>
    <t>Обеспечение  деятельности (оказание услуг)  муниципальных учреждений (Трудозанятость детей) софинанисрование</t>
  </si>
  <si>
    <t>0420009590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</si>
  <si>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</si>
  <si>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</si>
  <si>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042EВ51790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</si>
  <si>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</si>
  <si>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Муниципальная  программа "Реализация муниципальной программы "Создание условий для социального развития Улуг-Хемского кожууна" "</t>
  </si>
  <si>
    <t>Обеспечение деятельсности органов опеки и попечительства</t>
  </si>
  <si>
    <t>0500076170</t>
  </si>
  <si>
    <t>Непрограммное направление расходов на содержание КДН</t>
  </si>
  <si>
    <t>3400076100</t>
  </si>
  <si>
    <t>Подпрограмма "Организация досуга и предоставление услуг организаций культуры в Улуг-Хемском кожууне"</t>
  </si>
  <si>
    <t>Расходы на выплаты по оплате труда из сбалансированности бюджета</t>
  </si>
  <si>
    <t>0210070020</t>
  </si>
  <si>
    <t>Подпрограмма "Развитие и поддержка библиотечного дела в Улуг-Хемском кожууне"</t>
  </si>
  <si>
    <t>0220002590</t>
  </si>
  <si>
    <t>Расходы на выплаты по оплате труда работникам из сбалансированности бюджета</t>
  </si>
  <si>
    <t>0220070020</t>
  </si>
  <si>
    <t>Подпрограмма "Развитие  туризма в Улуг-Хемском  кожууне"</t>
  </si>
  <si>
    <t>0260000000</t>
  </si>
  <si>
    <t>Реализация мероприятий подпрограммы "Развитие  туризма в Улуг-Хемском  кожууне"</t>
  </si>
  <si>
    <t>0260078100</t>
  </si>
  <si>
    <t>Трезвое село</t>
  </si>
  <si>
    <t>0800077060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</si>
  <si>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</si>
  <si>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0110076180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</si>
  <si>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</si>
  <si>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011P150840</t>
  </si>
  <si>
    <t>Подпрограмма "Создание условий для реализации программы "</t>
  </si>
  <si>
    <t>0150001110</t>
  </si>
  <si>
    <t>Реализация муниципальной программы "Создание условий для социального развития Улуг-Хемского кожууна"</t>
  </si>
  <si>
    <t>0500078100</t>
  </si>
  <si>
    <t>8900002590</t>
  </si>
  <si>
    <t>8900070010</t>
  </si>
  <si>
    <t>8900075020</t>
  </si>
  <si>
    <t>8900000590</t>
  </si>
  <si>
    <t>0500070020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</si>
  <si>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</si>
  <si>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8800075010</t>
  </si>
  <si>
    <t>Код по бюджетной классификации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</si>
  <si>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2024 год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</si>
  <si>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</si>
  <si>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</si>
  <si>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</si>
  <si>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</si>
  <si>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(ЖКХ)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</si>
  <si>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</si>
  <si>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</si>
  <si>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2 02 27576 05 0000 150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</si>
  <si>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</si>
  <si>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Субсидии бюджетам муниципальных районов на обеспечение комплексного развития сельских территорий</t>
  </si>
  <si>
    <t>2 02 35120 05 0000 151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</si>
  <si>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</si>
  <si>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2 02 30027 05 0000 150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</si>
  <si>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</si>
  <si>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РТ "Трезкое село"</t>
  </si>
  <si>
    <t xml:space="preserve"> 1 13 02995 05 0000 130</t>
  </si>
  <si>
    <t>Прочие доходы от компенсации затрат бюджетов муниципальных районов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</si>
  <si>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</si>
  <si>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</si>
  <si>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"Улуг-Хемский кожуун Республики Тыва" за первое полугодие 2024 года</t>
  </si>
  <si>
    <t>за 1 полугодие 2024 года</t>
  </si>
  <si>
    <t>"Улуг-Хемский кожуун Республики Тыва" за 1 полугодие 2024  года</t>
  </si>
  <si>
    <t>иных межбюджетных трансфертов на финансовое обеспечение расходов, связанных с премированием победителей республиканского конкурса среди сельских населенных пунктов РТ "Трезкое село" за 1 полугодие 2024 года</t>
  </si>
  <si>
    <t>иных межбюджетных трансфертов за 1 полугодие 2024 года</t>
  </si>
  <si>
    <t>иных межбюджетных трансфертов на  долевое финансирование  расходов  на оплату коммунальных  услуг  бюджетам   поселений за первое полугодие 2024 года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</si>
  <si>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за первое полугодие 2024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</si>
  <si>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за первое полугодие 2024 года</t>
  </si>
  <si>
    <t>субвенций  бюджетам поселений на осуществление полномочий  по  первичному  воинскому учету на  территориях, где  отсутствуют  военные за первое полугодие 2024 года</t>
  </si>
  <si>
    <t>субсидий бюджетам поселений на оплату услуг доступа к сети "Интернет" социально значимых объектов   за первое полугодие 2024 года</t>
  </si>
  <si>
    <t>дотаций на выравнивание бюджетной обеспеченности поселений из бюджета муниципального района «Улуг-Хемский кожуун Республики Тыва» за первое полугодие 2024  года</t>
  </si>
  <si>
    <t>за первое полугодие 2024 года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</si>
  <si>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первое полугодие 2024  года</t>
  </si>
  <si>
    <t>Исполнение бюджетных ассигнований за первое полугодие 2024  года по ведомственной структуре расходов   кожуунного бюджета муниципального района "Улуг-Хемский кожуун Республики Тыва"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</si>
  <si>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первое полугодие 2024 года</t>
  </si>
  <si>
    <t xml:space="preserve">Исполнение 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</si>
  <si>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за 1 полугодие 2024 года</t>
  </si>
  <si>
    <t>Приложение 16</t>
  </si>
  <si>
    <t>Приложение 19</t>
  </si>
  <si>
    <t>Приложение 18</t>
  </si>
  <si>
    <t>Приложение 17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</si>
  <si>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1 полугодие 2024 года</t>
  </si>
  <si>
    <t>дотаций на выравнивание бюджетной обеспеченности поселений из бюджета муниципального района «Улуг-Хемский кожуун Республики Тыва», направляемые на финансирование расходов из Резервного фонда Правительства Республики Тыва за 1 полугодие 2024 года</t>
  </si>
  <si>
    <t>Субсидии бюджетам муниципальных районов на обеспечение мероприятий по модернизации систем коммунальной инфраструктуры</t>
  </si>
  <si>
    <t>Прочие субсидии бюджетам муниципальных районов</t>
  </si>
  <si>
    <t>Прочие межбюджетные трансферты, передаваемые бюджетам муниципальных районов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</si>
  <si>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муниципальных районов</t>
  </si>
  <si>
    <t>2 19 35573 05 0000 100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</si>
  <si>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</si>
  <si>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2 19 35302 05 0000 150</t>
  </si>
  <si>
    <t>Приложение 20</t>
  </si>
  <si>
    <t>Субсидии бюджетам городских поселений на безвозмездные поступления от публично-правовой компании "Фонд развиития территорий на обеспечение мероприятий  по модернизаии систем коммунальной инфраструктуры" за 1 полугодие 2024 года</t>
  </si>
  <si>
    <t>Приложение 21</t>
  </si>
  <si>
    <t>иных межбюджетных трансфертов местным бюджетам за лучшую организацию деятельности по бдагоустройству, озеленению и чистоте за 1 полугодие 2024 года</t>
  </si>
  <si>
    <t>Невыясненные поступления</t>
  </si>
  <si>
    <t>1 17 01000 00 0000 180</t>
  </si>
  <si>
    <t>1 05 020000 20000 110</t>
  </si>
  <si>
    <t>Единый налог на вмененный доход для отдельных видов деятельности</t>
  </si>
  <si>
    <t>Расходы на оплату труда работников из собственных доходов</t>
  </si>
  <si>
    <t>7710001110</t>
  </si>
  <si>
    <t>7760001110</t>
  </si>
  <si>
    <t>Резервные фонды</t>
  </si>
  <si>
    <t>Собственные доходы, направляемые на финансирование расходов из Резервного фонда Правительства Республики Тыва</t>
  </si>
  <si>
    <t>7800004000</t>
  </si>
  <si>
    <t>Субсидии местным бюджетам на обеспечение мероприятий  по модернизацию  систем коммунальной инфраструктуры</t>
  </si>
  <si>
    <t>1900075505</t>
  </si>
  <si>
    <t>Расходы на выплаты по по оплате труда работникам из налоговых и неналоговых доходов кожууна</t>
  </si>
  <si>
    <t>0250001590</t>
  </si>
  <si>
    <t>Расходы на вылаты по оплате труда из налоговых и неналоговых доходов кожууна</t>
  </si>
  <si>
    <t>0430001590</t>
  </si>
  <si>
    <t>0480001110</t>
  </si>
  <si>
    <t>0210001590</t>
  </si>
  <si>
    <t>0220001590</t>
  </si>
  <si>
    <t>0270001110</t>
  </si>
  <si>
    <t>2400001110</t>
  </si>
  <si>
    <t>Иные межбюджетные трансферты местным бюджетам за лучшую организацию деятельности по благоустройству, озеленению и чистоте</t>
  </si>
  <si>
    <t>1900070011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</si>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</sst>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  <numFmt numFmtId="179" formatCode="#,##0.000"/>
  </numFmts>
  <fonts count="5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7">
    <xf numFmtId="0" fontId="0" fillId="0" borderId="0"/>
    <xf numFmtId="0" fontId="19" fillId="0" borderId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4" fillId="0" borderId="0"/>
    <xf numFmtId="0" fontId="4" fillId="0" borderId="0"/>
    <xf numFmtId="0" fontId="4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98">
    <xf numFmtId="0" fontId="0" fillId="0" borderId="0" xfId="0"/>
    <xf numFmtId="0" fontId="7" fillId="0" borderId="0" xfId="0" applyFont="1" applyFill="1"/>
    <xf numFmtId="0" fontId="7" fillId="0" borderId="0" xfId="4" applyFont="1" applyFill="1"/>
    <xf numFmtId="0" fontId="10" fillId="0" borderId="0" xfId="4" applyFont="1" applyFill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1" xfId="0" applyBorder="1"/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4" fillId="0" borderId="0" xfId="4" applyFont="1" applyFill="1"/>
    <xf numFmtId="0" fontId="14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49" fontId="14" fillId="0" borderId="1" xfId="4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9" fillId="0" borderId="0" xfId="1"/>
    <xf numFmtId="0" fontId="11" fillId="0" borderId="0" xfId="1" applyFont="1" applyAlignment="1">
      <alignment horizontal="right"/>
    </xf>
    <xf numFmtId="0" fontId="16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6" fillId="0" borderId="0" xfId="0" applyFont="1" applyAlignment="1">
      <alignment horizontal="right"/>
    </xf>
    <xf numFmtId="0" fontId="25" fillId="0" borderId="0" xfId="3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4" fontId="7" fillId="0" borderId="1" xfId="1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12" fillId="0" borderId="0" xfId="1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/>
    </xf>
    <xf numFmtId="0" fontId="32" fillId="0" borderId="0" xfId="0" applyFont="1" applyBorder="1"/>
    <xf numFmtId="2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4" fillId="0" borderId="0" xfId="57"/>
    <xf numFmtId="0" fontId="14" fillId="0" borderId="1" xfId="0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0" fontId="5" fillId="0" borderId="0" xfId="57" applyFont="1" applyAlignment="1">
      <alignment horizontal="right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justify" vertical="center" wrapText="1"/>
    </xf>
    <xf numFmtId="0" fontId="5" fillId="0" borderId="1" xfId="52" applyFont="1" applyBorder="1" applyAlignment="1">
      <alignment horizontal="justify" vertical="top" wrapText="1"/>
    </xf>
    <xf numFmtId="0" fontId="13" fillId="0" borderId="0" xfId="57" applyFont="1" applyFill="1" applyAlignment="1"/>
    <xf numFmtId="0" fontId="5" fillId="0" borderId="0" xfId="48" applyFont="1" applyFill="1" applyAlignment="1">
      <alignment horizontal="center" vertical="center"/>
    </xf>
    <xf numFmtId="0" fontId="5" fillId="0" borderId="0" xfId="57" applyFont="1" applyAlignment="1"/>
    <xf numFmtId="0" fontId="16" fillId="0" borderId="0" xfId="57" applyFont="1" applyAlignment="1">
      <alignment horizontal="center"/>
    </xf>
    <xf numFmtId="0" fontId="4" fillId="0" borderId="0" xfId="57" applyAlignment="1">
      <alignment horizontal="center"/>
    </xf>
    <xf numFmtId="0" fontId="12" fillId="0" borderId="0" xfId="57" applyFont="1" applyAlignment="1">
      <alignment horizontal="center" wrapText="1"/>
    </xf>
    <xf numFmtId="0" fontId="11" fillId="0" borderId="0" xfId="57" applyFont="1" applyAlignment="1">
      <alignment horizontal="right"/>
    </xf>
    <xf numFmtId="0" fontId="27" fillId="0" borderId="0" xfId="57" applyFont="1" applyAlignment="1">
      <alignment horizontal="right"/>
    </xf>
    <xf numFmtId="0" fontId="6" fillId="0" borderId="1" xfId="57" applyFont="1" applyBorder="1" applyAlignment="1">
      <alignment vertical="center"/>
    </xf>
    <xf numFmtId="0" fontId="6" fillId="0" borderId="1" xfId="57" applyFont="1" applyBorder="1" applyAlignment="1">
      <alignment horizontal="center" vertical="center" wrapText="1"/>
    </xf>
    <xf numFmtId="0" fontId="7" fillId="0" borderId="1" xfId="57" applyFont="1" applyBorder="1" applyAlignment="1">
      <alignment horizontal="center"/>
    </xf>
    <xf numFmtId="169" fontId="7" fillId="0" borderId="1" xfId="57" applyNumberFormat="1" applyFont="1" applyBorder="1" applyAlignment="1">
      <alignment horizontal="center" wrapText="1"/>
    </xf>
    <xf numFmtId="0" fontId="7" fillId="0" borderId="1" xfId="57" applyFont="1" applyBorder="1"/>
    <xf numFmtId="0" fontId="6" fillId="0" borderId="1" xfId="57" applyFont="1" applyBorder="1"/>
    <xf numFmtId="169" fontId="6" fillId="0" borderId="1" xfId="57" applyNumberFormat="1" applyFont="1" applyBorder="1" applyAlignment="1">
      <alignment horizontal="center"/>
    </xf>
    <xf numFmtId="0" fontId="16" fillId="0" borderId="0" xfId="57" applyFont="1"/>
    <xf numFmtId="0" fontId="11" fillId="0" borderId="0" xfId="57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4" fillId="0" borderId="0" xfId="199"/>
    <xf numFmtId="0" fontId="12" fillId="0" borderId="0" xfId="199" applyFont="1" applyFill="1" applyAlignment="1">
      <alignment horizontal="center" wrapText="1"/>
    </xf>
    <xf numFmtId="0" fontId="4" fillId="0" borderId="0" xfId="199" applyFill="1"/>
    <xf numFmtId="0" fontId="11" fillId="0" borderId="0" xfId="199" applyFont="1" applyFill="1" applyAlignment="1">
      <alignment horizontal="right"/>
    </xf>
    <xf numFmtId="0" fontId="26" fillId="0" borderId="0" xfId="199" applyFont="1" applyFill="1" applyAlignment="1">
      <alignment horizontal="right"/>
    </xf>
    <xf numFmtId="0" fontId="6" fillId="0" borderId="1" xfId="199" applyFont="1" applyFill="1" applyBorder="1" applyAlignment="1">
      <alignment vertical="center"/>
    </xf>
    <xf numFmtId="0" fontId="6" fillId="0" borderId="1" xfId="199" applyFont="1" applyFill="1" applyBorder="1" applyAlignment="1">
      <alignment horizontal="center" vertical="center" wrapText="1"/>
    </xf>
    <xf numFmtId="0" fontId="6" fillId="0" borderId="1" xfId="199" applyFont="1" applyFill="1" applyBorder="1"/>
    <xf numFmtId="168" fontId="6" fillId="0" borderId="1" xfId="199" applyNumberFormat="1" applyFont="1" applyFill="1" applyBorder="1" applyAlignment="1">
      <alignment horizontal="center"/>
    </xf>
    <xf numFmtId="0" fontId="16" fillId="0" borderId="0" xfId="199" applyFont="1"/>
    <xf numFmtId="169" fontId="20" fillId="2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justify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169" fontId="5" fillId="2" borderId="1" xfId="4" applyNumberFormat="1" applyFont="1" applyFill="1" applyBorder="1" applyAlignment="1">
      <alignment horizontal="center" vertical="center" wrapText="1"/>
    </xf>
    <xf numFmtId="169" fontId="15" fillId="2" borderId="1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 wrapText="1"/>
    </xf>
    <xf numFmtId="169" fontId="21" fillId="2" borderId="1" xfId="4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12" fillId="0" borderId="0" xfId="199" applyFont="1" applyFill="1" applyAlignment="1">
      <alignment horizontal="center" wrapText="1"/>
    </xf>
    <xf numFmtId="0" fontId="5" fillId="0" borderId="1" xfId="57" applyFont="1" applyBorder="1" applyAlignment="1">
      <alignment horizontal="justify" vertical="top" wrapText="1"/>
    </xf>
    <xf numFmtId="169" fontId="21" fillId="2" borderId="1" xfId="0" applyNumberFormat="1" applyFont="1" applyFill="1" applyBorder="1" applyAlignment="1">
      <alignment horizontal="center" vertical="center"/>
    </xf>
    <xf numFmtId="169" fontId="14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0" fontId="11" fillId="0" borderId="0" xfId="199" applyFont="1" applyAlignment="1">
      <alignment horizontal="right"/>
    </xf>
    <xf numFmtId="0" fontId="26" fillId="0" borderId="0" xfId="199" applyFont="1" applyAlignment="1">
      <alignment horizontal="right"/>
    </xf>
    <xf numFmtId="0" fontId="6" fillId="0" borderId="1" xfId="199" applyFont="1" applyBorder="1" applyAlignment="1">
      <alignment vertical="center"/>
    </xf>
    <xf numFmtId="0" fontId="6" fillId="0" borderId="1" xfId="199" applyFont="1" applyBorder="1" applyAlignment="1">
      <alignment horizontal="center" vertical="center" wrapText="1"/>
    </xf>
    <xf numFmtId="0" fontId="7" fillId="0" borderId="1" xfId="199" applyFont="1" applyBorder="1" applyAlignment="1">
      <alignment horizontal="center"/>
    </xf>
    <xf numFmtId="0" fontId="31" fillId="0" borderId="1" xfId="201" applyFont="1" applyBorder="1"/>
    <xf numFmtId="169" fontId="7" fillId="0" borderId="1" xfId="199" applyNumberFormat="1" applyFont="1" applyFill="1" applyBorder="1" applyAlignment="1">
      <alignment horizontal="center" wrapText="1"/>
    </xf>
    <xf numFmtId="169" fontId="7" fillId="0" borderId="1" xfId="201" applyNumberFormat="1" applyFont="1" applyFill="1" applyBorder="1" applyAlignment="1">
      <alignment horizontal="center"/>
    </xf>
    <xf numFmtId="0" fontId="6" fillId="0" borderId="1" xfId="199" applyFont="1" applyBorder="1"/>
    <xf numFmtId="169" fontId="6" fillId="0" borderId="1" xfId="199" applyNumberFormat="1" applyFont="1" applyBorder="1" applyAlignment="1">
      <alignment horizontal="center"/>
    </xf>
    <xf numFmtId="169" fontId="6" fillId="0" borderId="1" xfId="201" applyNumberFormat="1" applyFont="1" applyBorder="1" applyAlignment="1">
      <alignment horizontal="center"/>
    </xf>
    <xf numFmtId="0" fontId="7" fillId="0" borderId="1" xfId="201" applyFont="1" applyBorder="1" applyAlignment="1">
      <alignment horizontal="center"/>
    </xf>
    <xf numFmtId="2" fontId="31" fillId="0" borderId="1" xfId="201" applyNumberFormat="1" applyFont="1" applyBorder="1" applyAlignment="1">
      <alignment horizontal="center" vertical="center"/>
    </xf>
    <xf numFmtId="2" fontId="31" fillId="0" borderId="1" xfId="201" applyNumberFormat="1" applyFont="1" applyFill="1" applyBorder="1" applyAlignment="1">
      <alignment horizontal="center" vertical="center"/>
    </xf>
    <xf numFmtId="0" fontId="4" fillId="0" borderId="0" xfId="201"/>
    <xf numFmtId="169" fontId="5" fillId="2" borderId="1" xfId="0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/>
    </xf>
    <xf numFmtId="0" fontId="14" fillId="2" borderId="1" xfId="4" applyFont="1" applyFill="1" applyBorder="1" applyAlignment="1">
      <alignment horizontal="center" vertical="center" wrapText="1"/>
    </xf>
    <xf numFmtId="0" fontId="24" fillId="0" borderId="1" xfId="57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57" applyFont="1" applyBorder="1" applyAlignment="1">
      <alignment horizontal="left" vertical="center" wrapText="1"/>
    </xf>
    <xf numFmtId="0" fontId="15" fillId="0" borderId="4" xfId="57" applyFont="1" applyBorder="1" applyAlignment="1">
      <alignment horizontal="center" vertical="center" wrapText="1"/>
    </xf>
    <xf numFmtId="168" fontId="15" fillId="0" borderId="4" xfId="57" applyNumberFormat="1" applyFont="1" applyBorder="1" applyAlignment="1">
      <alignment horizontal="center" vertical="center" wrapText="1"/>
    </xf>
    <xf numFmtId="0" fontId="17" fillId="0" borderId="0" xfId="57" applyFont="1"/>
    <xf numFmtId="0" fontId="18" fillId="0" borderId="0" xfId="201" applyFont="1" applyAlignment="1">
      <alignment horizontal="right"/>
    </xf>
    <xf numFmtId="0" fontId="11" fillId="0" borderId="0" xfId="57" applyFont="1"/>
    <xf numFmtId="168" fontId="15" fillId="0" borderId="5" xfId="57" applyNumberFormat="1" applyFont="1" applyBorder="1" applyAlignment="1">
      <alignment horizontal="center" vertical="center" wrapText="1"/>
    </xf>
    <xf numFmtId="0" fontId="17" fillId="0" borderId="1" xfId="0" applyFont="1" applyBorder="1" applyAlignment="1"/>
    <xf numFmtId="168" fontId="17" fillId="0" borderId="1" xfId="0" applyNumberFormat="1" applyFont="1" applyBorder="1" applyAlignment="1"/>
    <xf numFmtId="0" fontId="17" fillId="0" borderId="1" xfId="0" applyFont="1" applyBorder="1"/>
    <xf numFmtId="0" fontId="5" fillId="0" borderId="0" xfId="52" applyFont="1" applyAlignment="1">
      <alignment horizontal="right"/>
    </xf>
    <xf numFmtId="3" fontId="14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3" fontId="20" fillId="0" borderId="1" xfId="4" applyNumberFormat="1" applyFont="1" applyFill="1" applyBorder="1" applyAlignment="1">
      <alignment horizontal="center" vertical="center" wrapText="1"/>
    </xf>
    <xf numFmtId="3" fontId="15" fillId="0" borderId="1" xfId="4" applyNumberFormat="1" applyFont="1" applyFill="1" applyBorder="1" applyAlignment="1">
      <alignment horizontal="center" vertical="center" wrapText="1"/>
    </xf>
    <xf numFmtId="169" fontId="14" fillId="0" borderId="1" xfId="57" applyNumberFormat="1" applyFont="1" applyFill="1" applyBorder="1" applyAlignment="1">
      <alignment horizontal="center" vertical="center"/>
    </xf>
    <xf numFmtId="169" fontId="5" fillId="0" borderId="1" xfId="57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justify"/>
    </xf>
    <xf numFmtId="167" fontId="7" fillId="0" borderId="0" xfId="4" applyNumberFormat="1" applyFont="1" applyFill="1" applyAlignment="1">
      <alignment horizontal="right"/>
    </xf>
    <xf numFmtId="0" fontId="6" fillId="0" borderId="0" xfId="4" applyFont="1" applyFill="1"/>
    <xf numFmtId="0" fontId="6" fillId="0" borderId="1" xfId="199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52" applyFont="1" applyBorder="1" applyAlignment="1">
      <alignment horizontal="center" vertical="center" wrapText="1"/>
    </xf>
    <xf numFmtId="169" fontId="6" fillId="0" borderId="1" xfId="57" applyNumberFormat="1" applyFont="1" applyBorder="1" applyAlignment="1">
      <alignment horizontal="center" wrapText="1"/>
    </xf>
    <xf numFmtId="169" fontId="41" fillId="2" borderId="1" xfId="0" applyNumberFormat="1" applyFont="1" applyFill="1" applyBorder="1" applyAlignment="1">
      <alignment horizontal="center" vertical="center"/>
    </xf>
    <xf numFmtId="0" fontId="24" fillId="0" borderId="0" xfId="199" applyNumberFormat="1" applyFont="1" applyFill="1" applyBorder="1" applyAlignment="1" applyProtection="1">
      <protection hidden="1"/>
    </xf>
    <xf numFmtId="0" fontId="14" fillId="0" borderId="0" xfId="199" applyNumberFormat="1" applyFont="1" applyFill="1" applyBorder="1" applyAlignment="1" applyProtection="1">
      <protection hidden="1"/>
    </xf>
    <xf numFmtId="0" fontId="5" fillId="0" borderId="0" xfId="199" applyFont="1" applyFill="1" applyBorder="1" applyAlignment="1" applyProtection="1">
      <protection hidden="1"/>
    </xf>
    <xf numFmtId="0" fontId="5" fillId="0" borderId="0" xfId="199" applyFont="1" applyBorder="1" applyProtection="1">
      <protection hidden="1"/>
    </xf>
    <xf numFmtId="0" fontId="24" fillId="0" borderId="0" xfId="236" applyNumberFormat="1" applyFont="1" applyFill="1" applyBorder="1" applyAlignment="1" applyProtection="1">
      <protection hidden="1"/>
    </xf>
    <xf numFmtId="0" fontId="18" fillId="0" borderId="0" xfId="237" applyFont="1" applyFill="1" applyBorder="1" applyAlignment="1" applyProtection="1">
      <protection hidden="1"/>
    </xf>
    <xf numFmtId="0" fontId="18" fillId="0" borderId="0" xfId="237" applyFont="1" applyFill="1" applyBorder="1" applyAlignment="1" applyProtection="1">
      <alignment horizontal="right"/>
      <protection hidden="1"/>
    </xf>
    <xf numFmtId="0" fontId="5" fillId="0" borderId="0" xfId="238" applyFont="1" applyBorder="1" applyAlignment="1">
      <alignment horizontal="right"/>
    </xf>
    <xf numFmtId="0" fontId="18" fillId="0" borderId="0" xfId="199" applyNumberFormat="1" applyFont="1" applyFill="1" applyBorder="1" applyAlignment="1" applyProtection="1">
      <alignment horizontal="right"/>
      <protection hidden="1"/>
    </xf>
    <xf numFmtId="0" fontId="5" fillId="0" borderId="0" xfId="199" applyFont="1" applyBorder="1"/>
    <xf numFmtId="0" fontId="14" fillId="0" borderId="0" xfId="199" applyNumberFormat="1" applyFont="1" applyFill="1" applyBorder="1" applyAlignment="1" applyProtection="1">
      <alignment horizontal="center" vertical="center"/>
      <protection hidden="1"/>
    </xf>
    <xf numFmtId="0" fontId="5" fillId="0" borderId="0" xfId="199" applyNumberFormat="1" applyFont="1" applyFill="1" applyBorder="1" applyAlignment="1" applyProtection="1">
      <alignment horizontal="center"/>
      <protection hidden="1"/>
    </xf>
    <xf numFmtId="0" fontId="18" fillId="0" borderId="0" xfId="239" applyFont="1" applyFill="1" applyBorder="1" applyAlignment="1">
      <alignment horizontal="right"/>
    </xf>
    <xf numFmtId="0" fontId="18" fillId="0" borderId="0" xfId="239" applyFont="1" applyBorder="1" applyAlignment="1">
      <alignment horizontal="right"/>
    </xf>
    <xf numFmtId="0" fontId="18" fillId="0" borderId="0" xfId="199" applyNumberFormat="1" applyFont="1" applyFill="1" applyBorder="1" applyAlignment="1" applyProtection="1">
      <alignment horizontal="right" vertical="top" wrapText="1"/>
      <protection hidden="1"/>
    </xf>
    <xf numFmtId="0" fontId="18" fillId="0" borderId="0" xfId="199" applyNumberFormat="1" applyFont="1" applyFill="1" applyBorder="1" applyAlignment="1" applyProtection="1">
      <alignment vertical="top" wrapText="1"/>
      <protection hidden="1"/>
    </xf>
    <xf numFmtId="0" fontId="18" fillId="0" borderId="0" xfId="236" applyNumberFormat="1" applyFont="1" applyFill="1" applyBorder="1" applyAlignment="1" applyProtection="1">
      <alignment vertical="top" wrapText="1"/>
      <protection hidden="1"/>
    </xf>
    <xf numFmtId="0" fontId="18" fillId="0" borderId="0" xfId="199" applyNumberFormat="1" applyFont="1" applyFill="1" applyBorder="1" applyAlignment="1" applyProtection="1">
      <protection hidden="1"/>
    </xf>
    <xf numFmtId="0" fontId="5" fillId="0" borderId="0" xfId="236" applyFont="1" applyBorder="1" applyProtection="1">
      <protection hidden="1"/>
    </xf>
    <xf numFmtId="0" fontId="18" fillId="0" borderId="0" xfId="240" applyNumberFormat="1" applyFont="1" applyFill="1" applyBorder="1" applyAlignment="1" applyProtection="1">
      <alignment wrapText="1"/>
      <protection hidden="1"/>
    </xf>
    <xf numFmtId="0" fontId="24" fillId="0" borderId="0" xfId="199" applyNumberFormat="1" applyFont="1" applyFill="1" applyBorder="1" applyAlignment="1" applyProtection="1">
      <alignment horizontal="center" vertical="top"/>
      <protection hidden="1"/>
    </xf>
    <xf numFmtId="0" fontId="18" fillId="0" borderId="0" xfId="199" applyNumberFormat="1" applyFont="1" applyFill="1" applyBorder="1" applyAlignment="1" applyProtection="1">
      <alignment horizontal="center" vertical="top"/>
      <protection hidden="1"/>
    </xf>
    <xf numFmtId="0" fontId="24" fillId="0" borderId="0" xfId="236" applyNumberFormat="1" applyFont="1" applyFill="1" applyBorder="1" applyAlignment="1" applyProtection="1">
      <alignment horizontal="centerContinuous" vertical="top"/>
      <protection hidden="1"/>
    </xf>
    <xf numFmtId="0" fontId="18" fillId="0" borderId="0" xfId="236" applyNumberFormat="1" applyFont="1" applyFill="1" applyBorder="1" applyAlignment="1" applyProtection="1">
      <alignment horizontal="centerContinuous" vertical="top"/>
      <protection hidden="1"/>
    </xf>
    <xf numFmtId="0" fontId="18" fillId="0" borderId="0" xfId="240" applyNumberFormat="1" applyFont="1" applyFill="1" applyBorder="1" applyAlignment="1" applyProtection="1">
      <alignment vertical="top" wrapText="1"/>
      <protection hidden="1"/>
    </xf>
    <xf numFmtId="0" fontId="5" fillId="0" borderId="0" xfId="236" applyFont="1" applyBorder="1"/>
    <xf numFmtId="0" fontId="18" fillId="0" borderId="0" xfId="240" applyNumberFormat="1" applyFont="1" applyFill="1" applyBorder="1" applyAlignment="1" applyProtection="1">
      <alignment vertical="top"/>
      <protection hidden="1"/>
    </xf>
    <xf numFmtId="0" fontId="18" fillId="0" borderId="0" xfId="199" applyNumberFormat="1" applyFont="1" applyFill="1" applyBorder="1" applyAlignment="1" applyProtection="1">
      <alignment horizontal="center" vertical="center"/>
      <protection hidden="1"/>
    </xf>
    <xf numFmtId="0" fontId="18" fillId="0" borderId="0" xfId="240" applyNumberFormat="1" applyFont="1" applyFill="1" applyBorder="1" applyAlignment="1" applyProtection="1">
      <alignment horizontal="right" vertical="top" wrapText="1"/>
      <protection hidden="1"/>
    </xf>
    <xf numFmtId="0" fontId="5" fillId="0" borderId="0" xfId="199" applyFont="1" applyFill="1" applyBorder="1" applyProtection="1">
      <protection hidden="1"/>
    </xf>
    <xf numFmtId="0" fontId="5" fillId="0" borderId="0" xfId="199" applyNumberFormat="1" applyFont="1" applyFill="1" applyBorder="1" applyAlignment="1" applyProtection="1">
      <alignment horizontal="centerContinuous"/>
      <protection hidden="1"/>
    </xf>
    <xf numFmtId="0" fontId="5" fillId="0" borderId="0" xfId="199" applyNumberFormat="1" applyFont="1" applyFill="1" applyBorder="1" applyAlignment="1" applyProtection="1">
      <protection hidden="1"/>
    </xf>
    <xf numFmtId="0" fontId="24" fillId="0" borderId="0" xfId="239" applyNumberFormat="1" applyFont="1" applyFill="1" applyBorder="1" applyAlignment="1" applyProtection="1">
      <protection hidden="1"/>
    </xf>
    <xf numFmtId="0" fontId="14" fillId="0" borderId="0" xfId="239" applyNumberFormat="1" applyFont="1" applyFill="1" applyBorder="1" applyAlignment="1" applyProtection="1">
      <protection hidden="1"/>
    </xf>
    <xf numFmtId="0" fontId="5" fillId="0" borderId="0" xfId="239" applyFont="1" applyFill="1" applyBorder="1" applyAlignment="1" applyProtection="1">
      <protection hidden="1"/>
    </xf>
    <xf numFmtId="0" fontId="5" fillId="0" borderId="0" xfId="239" applyFont="1" applyBorder="1" applyProtection="1">
      <protection hidden="1"/>
    </xf>
    <xf numFmtId="0" fontId="18" fillId="0" borderId="0" xfId="239" applyNumberFormat="1" applyFont="1" applyFill="1" applyBorder="1" applyAlignment="1" applyProtection="1">
      <protection hidden="1"/>
    </xf>
    <xf numFmtId="0" fontId="18" fillId="0" borderId="0" xfId="239" applyNumberFormat="1" applyFont="1" applyFill="1" applyBorder="1" applyAlignment="1" applyProtection="1">
      <alignment horizontal="right"/>
      <protection hidden="1"/>
    </xf>
    <xf numFmtId="0" fontId="5" fillId="0" borderId="0" xfId="239" applyFont="1" applyBorder="1"/>
    <xf numFmtId="0" fontId="14" fillId="0" borderId="0" xfId="239" applyNumberFormat="1" applyFont="1" applyFill="1" applyBorder="1" applyAlignment="1" applyProtection="1">
      <alignment horizontal="centerContinuous" vertical="center"/>
      <protection hidden="1"/>
    </xf>
    <xf numFmtId="0" fontId="5" fillId="0" borderId="0" xfId="239" applyNumberFormat="1" applyFont="1" applyFill="1" applyBorder="1" applyAlignment="1" applyProtection="1">
      <alignment horizontal="centerContinuous"/>
      <protection hidden="1"/>
    </xf>
    <xf numFmtId="0" fontId="18" fillId="0" borderId="0" xfId="239" applyNumberFormat="1" applyFont="1" applyFill="1" applyBorder="1" applyAlignment="1" applyProtection="1">
      <alignment horizontal="right" vertical="top" wrapText="1"/>
      <protection hidden="1"/>
    </xf>
    <xf numFmtId="0" fontId="18" fillId="0" borderId="0" xfId="239" applyNumberFormat="1" applyFont="1" applyFill="1" applyBorder="1" applyAlignment="1" applyProtection="1">
      <alignment vertical="top" wrapText="1"/>
      <protection hidden="1"/>
    </xf>
    <xf numFmtId="0" fontId="24" fillId="0" borderId="0" xfId="239" applyNumberFormat="1" applyFont="1" applyFill="1" applyBorder="1" applyAlignment="1" applyProtection="1">
      <alignment horizontal="centerContinuous" vertical="top"/>
      <protection hidden="1"/>
    </xf>
    <xf numFmtId="0" fontId="18" fillId="0" borderId="0" xfId="239" applyNumberFormat="1" applyFont="1" applyFill="1" applyBorder="1" applyAlignment="1" applyProtection="1">
      <alignment horizontal="centerContinuous" vertical="top"/>
      <protection hidden="1"/>
    </xf>
    <xf numFmtId="0" fontId="18" fillId="0" borderId="0" xfId="239" applyNumberFormat="1" applyFont="1" applyFill="1" applyBorder="1" applyAlignment="1" applyProtection="1">
      <alignment horizontal="centerContinuous" vertical="top" wrapText="1"/>
      <protection hidden="1"/>
    </xf>
    <xf numFmtId="0" fontId="18" fillId="0" borderId="0" xfId="239" applyNumberFormat="1" applyFont="1" applyFill="1" applyBorder="1" applyAlignment="1" applyProtection="1">
      <alignment horizontal="center" vertical="top"/>
      <protection hidden="1"/>
    </xf>
    <xf numFmtId="0" fontId="18" fillId="0" borderId="0" xfId="239" applyNumberFormat="1" applyFont="1" applyFill="1" applyBorder="1" applyAlignment="1" applyProtection="1">
      <alignment horizontal="center" vertical="center"/>
      <protection hidden="1"/>
    </xf>
    <xf numFmtId="0" fontId="5" fillId="0" borderId="0" xfId="239" applyFont="1" applyFill="1" applyBorder="1" applyProtection="1">
      <protection hidden="1"/>
    </xf>
    <xf numFmtId="0" fontId="5" fillId="0" borderId="0" xfId="239" applyNumberFormat="1" applyFont="1" applyFill="1" applyBorder="1" applyAlignment="1" applyProtection="1">
      <protection hidden="1"/>
    </xf>
    <xf numFmtId="0" fontId="18" fillId="0" borderId="0" xfId="239" applyNumberFormat="1" applyFont="1" applyFill="1" applyBorder="1" applyAlignment="1" applyProtection="1">
      <alignment horizontal="right" vertical="top"/>
      <protection hidden="1"/>
    </xf>
    <xf numFmtId="0" fontId="5" fillId="0" borderId="0" xfId="52" applyFont="1" applyAlignment="1">
      <alignment horizontal="right"/>
    </xf>
    <xf numFmtId="0" fontId="12" fillId="0" borderId="0" xfId="199" applyFont="1" applyFill="1" applyAlignment="1">
      <alignment horizontal="center" wrapText="1"/>
    </xf>
    <xf numFmtId="0" fontId="18" fillId="0" borderId="0" xfId="239" applyFont="1" applyAlignment="1">
      <alignment horizontal="right"/>
    </xf>
    <xf numFmtId="0" fontId="14" fillId="0" borderId="0" xfId="236" applyNumberFormat="1" applyFont="1" applyFill="1" applyBorder="1" applyAlignment="1" applyProtection="1">
      <alignment horizontal="center" vertical="center"/>
      <protection hidden="1"/>
    </xf>
    <xf numFmtId="0" fontId="24" fillId="0" borderId="0" xfId="240" applyNumberFormat="1" applyFont="1" applyFill="1" applyBorder="1" applyAlignment="1" applyProtection="1">
      <alignment horizontal="center" vertical="top"/>
      <protection hidden="1"/>
    </xf>
    <xf numFmtId="0" fontId="18" fillId="0" borderId="0" xfId="240" applyNumberFormat="1" applyFont="1" applyFill="1" applyBorder="1" applyAlignment="1" applyProtection="1">
      <alignment horizontal="center" vertical="top"/>
      <protection hidden="1"/>
    </xf>
    <xf numFmtId="4" fontId="7" fillId="2" borderId="1" xfId="57" applyNumberFormat="1" applyFont="1" applyFill="1" applyBorder="1" applyAlignment="1">
      <alignment horizontal="center" wrapText="1"/>
    </xf>
    <xf numFmtId="4" fontId="7" fillId="2" borderId="1" xfId="199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4" fontId="7" fillId="0" borderId="1" xfId="199" applyNumberFormat="1" applyFont="1" applyFill="1" applyBorder="1" applyAlignment="1">
      <alignment horizontal="center" wrapText="1"/>
    </xf>
    <xf numFmtId="0" fontId="0" fillId="0" borderId="0" xfId="0" applyFill="1"/>
    <xf numFmtId="4" fontId="43" fillId="0" borderId="0" xfId="0" applyNumberFormat="1" applyFont="1" applyAlignment="1">
      <alignment horizontal="center"/>
    </xf>
    <xf numFmtId="0" fontId="9" fillId="0" borderId="0" xfId="201" applyNumberFormat="1" applyFont="1" applyFill="1" applyAlignment="1" applyProtection="1">
      <alignment vertical="top" wrapText="1"/>
      <protection hidden="1"/>
    </xf>
    <xf numFmtId="0" fontId="9" fillId="0" borderId="6" xfId="201" applyNumberFormat="1" applyFont="1" applyFill="1" applyBorder="1" applyAlignment="1" applyProtection="1">
      <alignment vertical="top" wrapText="1"/>
      <protection hidden="1"/>
    </xf>
    <xf numFmtId="0" fontId="9" fillId="0" borderId="6" xfId="201" applyNumberFormat="1" applyFont="1" applyFill="1" applyBorder="1" applyAlignment="1" applyProtection="1">
      <alignment horizontal="center" vertical="top"/>
      <protection hidden="1"/>
    </xf>
    <xf numFmtId="0" fontId="9" fillId="0" borderId="2" xfId="201" applyNumberFormat="1" applyFont="1" applyFill="1" applyBorder="1" applyAlignment="1" applyProtection="1">
      <alignment horizontal="center" vertical="top"/>
      <protection hidden="1"/>
    </xf>
    <xf numFmtId="0" fontId="9" fillId="0" borderId="7" xfId="201" applyNumberFormat="1" applyFont="1" applyFill="1" applyBorder="1" applyAlignment="1" applyProtection="1">
      <alignment horizontal="center" vertical="top"/>
      <protection hidden="1"/>
    </xf>
    <xf numFmtId="0" fontId="9" fillId="0" borderId="8" xfId="201" applyNumberFormat="1" applyFont="1" applyFill="1" applyBorder="1" applyAlignment="1" applyProtection="1">
      <alignment horizontal="center" vertical="center"/>
      <protection hidden="1"/>
    </xf>
    <xf numFmtId="0" fontId="9" fillId="0" borderId="2" xfId="201" applyNumberFormat="1" applyFont="1" applyFill="1" applyBorder="1" applyAlignment="1" applyProtection="1">
      <alignment horizontal="center" vertical="center"/>
      <protection hidden="1"/>
    </xf>
    <xf numFmtId="0" fontId="4" fillId="0" borderId="10" xfId="201" applyFont="1" applyFill="1" applyBorder="1" applyProtection="1">
      <protection hidden="1"/>
    </xf>
    <xf numFmtId="0" fontId="4" fillId="0" borderId="11" xfId="201" applyNumberFormat="1" applyFont="1" applyFill="1" applyBorder="1" applyAlignment="1" applyProtection="1">
      <alignment horizontal="centerContinuous"/>
      <protection hidden="1"/>
    </xf>
    <xf numFmtId="0" fontId="4" fillId="0" borderId="10" xfId="201" applyNumberFormat="1" applyFont="1" applyFill="1" applyBorder="1" applyAlignment="1" applyProtection="1">
      <alignment horizontal="centerContinuous"/>
      <protection hidden="1"/>
    </xf>
    <xf numFmtId="0" fontId="4" fillId="0" borderId="12" xfId="201" applyNumberFormat="1" applyFont="1" applyFill="1" applyBorder="1" applyAlignment="1" applyProtection="1">
      <protection hidden="1"/>
    </xf>
    <xf numFmtId="0" fontId="4" fillId="0" borderId="13" xfId="201" applyFont="1" applyFill="1" applyBorder="1" applyProtection="1">
      <protection hidden="1"/>
    </xf>
    <xf numFmtId="0" fontId="4" fillId="0" borderId="0" xfId="201" applyProtection="1">
      <protection hidden="1"/>
    </xf>
    <xf numFmtId="0" fontId="44" fillId="0" borderId="14" xfId="201" applyNumberFormat="1" applyFont="1" applyFill="1" applyBorder="1" applyAlignment="1" applyProtection="1">
      <protection hidden="1"/>
    </xf>
    <xf numFmtId="0" fontId="44" fillId="0" borderId="15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6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7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8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9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21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3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22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201" applyNumberFormat="1" applyFont="1" applyFill="1" applyAlignment="1" applyProtection="1">
      <protection hidden="1"/>
    </xf>
    <xf numFmtId="0" fontId="44" fillId="0" borderId="22" xfId="201" applyNumberFormat="1" applyFont="1" applyFill="1" applyBorder="1" applyAlignment="1" applyProtection="1">
      <alignment horizontal="center"/>
      <protection hidden="1"/>
    </xf>
    <xf numFmtId="0" fontId="44" fillId="0" borderId="23" xfId="201" applyNumberFormat="1" applyFont="1" applyFill="1" applyBorder="1" applyAlignment="1" applyProtection="1">
      <alignment horizontal="center"/>
      <protection hidden="1"/>
    </xf>
    <xf numFmtId="0" fontId="44" fillId="0" borderId="24" xfId="201" applyNumberFormat="1" applyFont="1" applyFill="1" applyBorder="1" applyAlignment="1" applyProtection="1">
      <alignment horizontal="center"/>
      <protection hidden="1"/>
    </xf>
    <xf numFmtId="0" fontId="44" fillId="0" borderId="2" xfId="201" applyNumberFormat="1" applyFont="1" applyFill="1" applyBorder="1" applyAlignment="1" applyProtection="1">
      <alignment horizontal="center"/>
      <protection hidden="1"/>
    </xf>
    <xf numFmtId="0" fontId="44" fillId="0" borderId="3" xfId="201" applyNumberFormat="1" applyFont="1" applyFill="1" applyBorder="1" applyAlignment="1" applyProtection="1">
      <alignment horizontal="center"/>
      <protection hidden="1"/>
    </xf>
    <xf numFmtId="0" fontId="44" fillId="0" borderId="26" xfId="201" applyNumberFormat="1" applyFont="1" applyFill="1" applyBorder="1" applyAlignment="1" applyProtection="1">
      <alignment horizontal="center"/>
      <protection hidden="1"/>
    </xf>
    <xf numFmtId="0" fontId="9" fillId="0" borderId="0" xfId="201" applyNumberFormat="1" applyFont="1" applyFill="1" applyAlignment="1" applyProtection="1">
      <protection hidden="1"/>
    </xf>
    <xf numFmtId="0" fontId="9" fillId="0" borderId="14" xfId="201" applyNumberFormat="1" applyFont="1" applyFill="1" applyBorder="1" applyAlignment="1" applyProtection="1">
      <alignment vertical="top" wrapText="1"/>
      <protection hidden="1"/>
    </xf>
    <xf numFmtId="0" fontId="9" fillId="0" borderId="6" xfId="201" applyNumberFormat="1" applyFont="1" applyFill="1" applyBorder="1" applyAlignment="1" applyProtection="1">
      <alignment horizontal="centerContinuous" vertical="top" wrapText="1"/>
      <protection hidden="1"/>
    </xf>
    <xf numFmtId="0" fontId="9" fillId="0" borderId="25" xfId="201" applyNumberFormat="1" applyFont="1" applyFill="1" applyBorder="1" applyAlignment="1" applyProtection="1">
      <alignment horizontal="centerContinuous" vertical="top"/>
      <protection hidden="1"/>
    </xf>
    <xf numFmtId="0" fontId="9" fillId="0" borderId="7" xfId="201" applyNumberFormat="1" applyFont="1" applyFill="1" applyBorder="1" applyAlignment="1" applyProtection="1">
      <alignment horizontal="centerContinuous" vertical="top"/>
      <protection hidden="1"/>
    </xf>
    <xf numFmtId="0" fontId="9" fillId="0" borderId="9" xfId="201" applyNumberFormat="1" applyFont="1" applyFill="1" applyBorder="1" applyAlignment="1" applyProtection="1">
      <alignment horizontal="centerContinuous" vertical="top"/>
      <protection hidden="1"/>
    </xf>
    <xf numFmtId="0" fontId="9" fillId="0" borderId="8" xfId="201" applyNumberFormat="1" applyFont="1" applyFill="1" applyBorder="1" applyAlignment="1" applyProtection="1">
      <alignment horizontal="center" vertical="top"/>
      <protection hidden="1"/>
    </xf>
    <xf numFmtId="0" fontId="44" fillId="0" borderId="28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29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14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201" applyNumberFormat="1" applyFont="1" applyFill="1" applyAlignment="1" applyProtection="1">
      <alignment horizontal="center"/>
      <protection hidden="1"/>
    </xf>
    <xf numFmtId="0" fontId="44" fillId="0" borderId="9" xfId="201" applyNumberFormat="1" applyFont="1" applyFill="1" applyBorder="1" applyAlignment="1" applyProtection="1">
      <alignment horizontal="center"/>
      <protection hidden="1"/>
    </xf>
    <xf numFmtId="0" fontId="44" fillId="0" borderId="6" xfId="201" applyNumberFormat="1" applyFont="1" applyFill="1" applyBorder="1" applyAlignment="1" applyProtection="1">
      <alignment horizontal="center"/>
      <protection hidden="1"/>
    </xf>
    <xf numFmtId="0" fontId="9" fillId="0" borderId="27" xfId="201" applyNumberFormat="1" applyFont="1" applyFill="1" applyBorder="1" applyAlignment="1" applyProtection="1">
      <alignment horizontal="center" vertical="center"/>
      <protection hidden="1"/>
    </xf>
    <xf numFmtId="0" fontId="9" fillId="0" borderId="30" xfId="201" applyNumberFormat="1" applyFont="1" applyFill="1" applyBorder="1" applyAlignment="1" applyProtection="1">
      <alignment horizontal="center" vertical="center"/>
      <protection hidden="1"/>
    </xf>
    <xf numFmtId="0" fontId="44" fillId="0" borderId="31" xfId="20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20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right"/>
    </xf>
    <xf numFmtId="0" fontId="12" fillId="2" borderId="1" xfId="4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47" fillId="0" borderId="0" xfId="0" applyFont="1" applyAlignment="1">
      <alignment vertical="top" wrapText="1"/>
    </xf>
    <xf numFmtId="169" fontId="5" fillId="0" borderId="1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169" fontId="5" fillId="0" borderId="1" xfId="52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 vertical="center"/>
    </xf>
    <xf numFmtId="0" fontId="5" fillId="0" borderId="0" xfId="52" applyFont="1" applyAlignment="1">
      <alignment horizontal="right"/>
    </xf>
    <xf numFmtId="0" fontId="4" fillId="0" borderId="0" xfId="201" applyBorder="1"/>
    <xf numFmtId="0" fontId="9" fillId="0" borderId="0" xfId="201" applyNumberFormat="1" applyFont="1" applyFill="1" applyBorder="1" applyAlignment="1" applyProtection="1">
      <protection hidden="1"/>
    </xf>
    <xf numFmtId="0" fontId="4" fillId="0" borderId="0" xfId="201" applyBorder="1" applyProtection="1">
      <protection hidden="1"/>
    </xf>
    <xf numFmtId="170" fontId="9" fillId="0" borderId="0" xfId="201" applyNumberFormat="1" applyFont="1" applyFill="1" applyBorder="1" applyAlignment="1" applyProtection="1">
      <protection hidden="1"/>
    </xf>
    <xf numFmtId="175" fontId="9" fillId="0" borderId="0" xfId="201" applyNumberFormat="1" applyFont="1" applyFill="1" applyBorder="1" applyAlignment="1" applyProtection="1">
      <protection hidden="1"/>
    </xf>
    <xf numFmtId="170" fontId="44" fillId="0" borderId="0" xfId="201" applyNumberFormat="1" applyFont="1" applyFill="1" applyBorder="1" applyAlignment="1" applyProtection="1">
      <protection hidden="1"/>
    </xf>
    <xf numFmtId="0" fontId="4" fillId="0" borderId="0" xfId="201" applyFont="1" applyFill="1" applyBorder="1" applyAlignment="1" applyProtection="1">
      <protection hidden="1"/>
    </xf>
    <xf numFmtId="4" fontId="7" fillId="0" borderId="1" xfId="201" applyNumberFormat="1" applyFont="1" applyFill="1" applyBorder="1" applyAlignment="1">
      <alignment horizontal="center"/>
    </xf>
    <xf numFmtId="179" fontId="7" fillId="0" borderId="1" xfId="199" applyNumberFormat="1" applyFont="1" applyFill="1" applyBorder="1" applyAlignment="1">
      <alignment horizontal="center" wrapText="1"/>
    </xf>
    <xf numFmtId="169" fontId="15" fillId="0" borderId="1" xfId="4" applyNumberFormat="1" applyFont="1" applyFill="1" applyBorder="1" applyAlignment="1">
      <alignment horizontal="center" vertical="center" wrapText="1"/>
    </xf>
    <xf numFmtId="3" fontId="47" fillId="0" borderId="0" xfId="0" applyNumberFormat="1" applyFont="1" applyFill="1" applyAlignment="1">
      <alignment horizontal="center" vertical="center"/>
    </xf>
    <xf numFmtId="3" fontId="47" fillId="0" borderId="1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12" fontId="5" fillId="0" borderId="1" xfId="52" applyNumberFormat="1" applyFont="1" applyBorder="1" applyAlignment="1">
      <alignment horizontal="center" vertical="center" wrapText="1"/>
    </xf>
    <xf numFmtId="0" fontId="42" fillId="0" borderId="0" xfId="199" applyFont="1" applyFill="1"/>
    <xf numFmtId="168" fontId="15" fillId="0" borderId="1" xfId="57" applyNumberFormat="1" applyFont="1" applyBorder="1" applyAlignment="1">
      <alignment horizontal="center" vertical="center" wrapText="1"/>
    </xf>
    <xf numFmtId="0" fontId="5" fillId="0" borderId="0" xfId="52" applyFont="1" applyAlignment="1">
      <alignment horizontal="right"/>
    </xf>
    <xf numFmtId="4" fontId="4" fillId="0" borderId="0" xfId="199" applyNumberFormat="1"/>
    <xf numFmtId="169" fontId="49" fillId="0" borderId="0" xfId="0" applyNumberFormat="1" applyFont="1" applyAlignment="1">
      <alignment horizontal="center"/>
    </xf>
    <xf numFmtId="3" fontId="50" fillId="0" borderId="1" xfId="0" applyNumberFormat="1" applyFont="1" applyBorder="1" applyAlignment="1">
      <alignment horizontal="center" vertical="center"/>
    </xf>
    <xf numFmtId="1" fontId="14" fillId="2" borderId="1" xfId="4" applyNumberFormat="1" applyFont="1" applyFill="1" applyBorder="1" applyAlignment="1">
      <alignment horizontal="center" vertical="center" wrapText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1" fillId="0" borderId="6" xfId="0" applyNumberFormat="1" applyFont="1" applyFill="1" applyBorder="1" applyAlignment="1" applyProtection="1">
      <alignment vertical="top" wrapText="1"/>
      <protection hidden="1"/>
    </xf>
    <xf numFmtId="0" fontId="51" fillId="0" borderId="6" xfId="0" applyNumberFormat="1" applyFont="1" applyFill="1" applyBorder="1" applyAlignment="1" applyProtection="1">
      <alignment horizontal="center" vertical="top"/>
      <protection hidden="1"/>
    </xf>
    <xf numFmtId="0" fontId="51" fillId="0" borderId="2" xfId="0" applyNumberFormat="1" applyFont="1" applyFill="1" applyBorder="1" applyAlignment="1" applyProtection="1">
      <alignment horizontal="center" vertical="top"/>
      <protection hidden="1"/>
    </xf>
    <xf numFmtId="0" fontId="51" fillId="0" borderId="7" xfId="0" applyNumberFormat="1" applyFont="1" applyFill="1" applyBorder="1" applyAlignment="1" applyProtection="1">
      <alignment horizontal="center" vertical="top"/>
      <protection hidden="1"/>
    </xf>
    <xf numFmtId="0" fontId="51" fillId="0" borderId="8" xfId="0" applyNumberFormat="1" applyFont="1" applyFill="1" applyBorder="1" applyAlignment="1" applyProtection="1">
      <alignment horizontal="center" vertical="center"/>
      <protection hidden="1"/>
    </xf>
    <xf numFmtId="0" fontId="51" fillId="0" borderId="9" xfId="0" applyNumberFormat="1" applyFont="1" applyFill="1" applyBorder="1" applyAlignment="1" applyProtection="1">
      <alignment horizontal="center" vertical="center"/>
      <protection hidden="1"/>
    </xf>
    <xf numFmtId="0" fontId="51" fillId="0" borderId="2" xfId="0" applyNumberFormat="1" applyFont="1" applyFill="1" applyBorder="1" applyAlignment="1" applyProtection="1">
      <alignment horizontal="center" vertical="center"/>
      <protection hidden="1"/>
    </xf>
    <xf numFmtId="0" fontId="5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22" xfId="0" applyNumberFormat="1" applyFont="1" applyFill="1" applyBorder="1" applyAlignment="1" applyProtection="1">
      <alignment horizontal="center"/>
      <protection hidden="1"/>
    </xf>
    <xf numFmtId="0" fontId="52" fillId="0" borderId="23" xfId="0" applyNumberFormat="1" applyFont="1" applyFill="1" applyBorder="1" applyAlignment="1" applyProtection="1">
      <alignment horizontal="center"/>
      <protection hidden="1"/>
    </xf>
    <xf numFmtId="0" fontId="52" fillId="0" borderId="24" xfId="0" applyNumberFormat="1" applyFont="1" applyFill="1" applyBorder="1" applyAlignment="1" applyProtection="1">
      <alignment horizontal="center"/>
      <protection hidden="1"/>
    </xf>
    <xf numFmtId="0" fontId="52" fillId="0" borderId="2" xfId="0" applyNumberFormat="1" applyFont="1" applyFill="1" applyBorder="1" applyAlignment="1" applyProtection="1">
      <alignment horizontal="center"/>
      <protection hidden="1"/>
    </xf>
    <xf numFmtId="0" fontId="52" fillId="0" borderId="3" xfId="0" applyNumberFormat="1" applyFont="1" applyFill="1" applyBorder="1" applyAlignment="1" applyProtection="1">
      <alignment horizontal="center"/>
      <protection hidden="1"/>
    </xf>
    <xf numFmtId="174" fontId="51" fillId="0" borderId="0" xfId="0" applyNumberFormat="1" applyFont="1" applyFill="1" applyBorder="1" applyAlignment="1" applyProtection="1">
      <protection hidden="1"/>
    </xf>
    <xf numFmtId="178" fontId="51" fillId="0" borderId="0" xfId="0" applyNumberFormat="1" applyFont="1" applyFill="1" applyBorder="1" applyAlignment="1" applyProtection="1">
      <protection hidden="1"/>
    </xf>
    <xf numFmtId="177" fontId="51" fillId="0" borderId="0" xfId="0" applyNumberFormat="1" applyFont="1" applyFill="1" applyBorder="1" applyAlignment="1" applyProtection="1">
      <protection hidden="1"/>
    </xf>
    <xf numFmtId="177" fontId="53" fillId="0" borderId="0" xfId="0" applyNumberFormat="1" applyFont="1" applyFill="1" applyBorder="1" applyAlignment="1" applyProtection="1">
      <protection hidden="1"/>
    </xf>
    <xf numFmtId="171" fontId="51" fillId="0" borderId="0" xfId="0" applyNumberFormat="1" applyFont="1" applyFill="1" applyBorder="1" applyAlignment="1" applyProtection="1">
      <protection hidden="1"/>
    </xf>
    <xf numFmtId="173" fontId="51" fillId="0" borderId="0" xfId="0" applyNumberFormat="1" applyFont="1" applyFill="1" applyBorder="1" applyAlignment="1" applyProtection="1">
      <protection hidden="1"/>
    </xf>
    <xf numFmtId="172" fontId="51" fillId="0" borderId="0" xfId="0" applyNumberFormat="1" applyFont="1" applyFill="1" applyBorder="1" applyAlignment="1" applyProtection="1">
      <protection hidden="1"/>
    </xf>
    <xf numFmtId="176" fontId="53" fillId="0" borderId="0" xfId="0" applyNumberFormat="1" applyFont="1" applyFill="1" applyBorder="1" applyAlignment="1" applyProtection="1">
      <protection hidden="1"/>
    </xf>
    <xf numFmtId="170" fontId="53" fillId="0" borderId="0" xfId="0" applyNumberFormat="1" applyFont="1" applyFill="1" applyBorder="1" applyAlignment="1" applyProtection="1">
      <protection hidden="1"/>
    </xf>
    <xf numFmtId="10" fontId="53" fillId="0" borderId="0" xfId="0" applyNumberFormat="1" applyFont="1" applyFill="1" applyBorder="1" applyAlignment="1" applyProtection="1">
      <protection hidden="1"/>
    </xf>
    <xf numFmtId="171" fontId="54" fillId="0" borderId="0" xfId="0" applyNumberFormat="1" applyFont="1" applyFill="1" applyBorder="1" applyAlignment="1" applyProtection="1">
      <protection hidden="1"/>
    </xf>
    <xf numFmtId="173" fontId="54" fillId="0" borderId="0" xfId="0" applyNumberFormat="1" applyFont="1" applyFill="1" applyBorder="1" applyAlignment="1" applyProtection="1">
      <protection hidden="1"/>
    </xf>
    <xf numFmtId="172" fontId="54" fillId="0" borderId="0" xfId="0" applyNumberFormat="1" applyFont="1" applyFill="1" applyBorder="1" applyAlignment="1" applyProtection="1">
      <protection hidden="1"/>
    </xf>
    <xf numFmtId="170" fontId="54" fillId="0" borderId="0" xfId="0" applyNumberFormat="1" applyFont="1" applyFill="1" applyBorder="1" applyAlignment="1" applyProtection="1">
      <protection hidden="1"/>
    </xf>
    <xf numFmtId="10" fontId="54" fillId="0" borderId="0" xfId="0" applyNumberFormat="1" applyFont="1" applyFill="1" applyBorder="1" applyAlignment="1" applyProtection="1">
      <protection hidden="1"/>
    </xf>
    <xf numFmtId="171" fontId="55" fillId="0" borderId="0" xfId="0" applyNumberFormat="1" applyFont="1" applyFill="1" applyBorder="1" applyAlignment="1" applyProtection="1">
      <protection hidden="1"/>
    </xf>
    <xf numFmtId="173" fontId="55" fillId="0" borderId="0" xfId="0" applyNumberFormat="1" applyFont="1" applyFill="1" applyBorder="1" applyAlignment="1" applyProtection="1">
      <protection hidden="1"/>
    </xf>
    <xf numFmtId="172" fontId="55" fillId="0" borderId="0" xfId="0" applyNumberFormat="1" applyFont="1" applyFill="1" applyBorder="1" applyAlignment="1" applyProtection="1">
      <protection hidden="1"/>
    </xf>
    <xf numFmtId="170" fontId="55" fillId="0" borderId="0" xfId="0" applyNumberFormat="1" applyFont="1" applyFill="1" applyBorder="1" applyAlignment="1" applyProtection="1">
      <protection hidden="1"/>
    </xf>
    <xf numFmtId="10" fontId="55" fillId="0" borderId="0" xfId="0" applyNumberFormat="1" applyFont="1" applyFill="1" applyBorder="1" applyAlignment="1" applyProtection="1">
      <protection hidden="1"/>
    </xf>
    <xf numFmtId="170" fontId="51" fillId="0" borderId="0" xfId="0" applyNumberFormat="1" applyFont="1" applyFill="1" applyBorder="1" applyAlignment="1" applyProtection="1">
      <protection hidden="1"/>
    </xf>
    <xf numFmtId="10" fontId="51" fillId="0" borderId="0" xfId="0" applyNumberFormat="1" applyFont="1" applyFill="1" applyBorder="1" applyAlignment="1" applyProtection="1">
      <protection hidden="1"/>
    </xf>
    <xf numFmtId="0" fontId="5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70" fontId="52" fillId="0" borderId="0" xfId="0" applyNumberFormat="1" applyFont="1" applyFill="1" applyBorder="1" applyAlignment="1" applyProtection="1">
      <protection hidden="1"/>
    </xf>
    <xf numFmtId="10" fontId="52" fillId="0" borderId="0" xfId="0" applyNumberFormat="1" applyFont="1" applyFill="1" applyBorder="1" applyAlignment="1" applyProtection="1">
      <protection hidden="1"/>
    </xf>
    <xf numFmtId="176" fontId="51" fillId="0" borderId="0" xfId="0" applyNumberFormat="1" applyFont="1" applyFill="1" applyBorder="1" applyAlignment="1" applyProtection="1">
      <protection hidden="1"/>
    </xf>
    <xf numFmtId="177" fontId="52" fillId="0" borderId="0" xfId="0" applyNumberFormat="1" applyFont="1" applyFill="1" applyBorder="1" applyAlignment="1" applyProtection="1">
      <protection hidden="1"/>
    </xf>
    <xf numFmtId="0" fontId="5" fillId="0" borderId="0" xfId="52" applyFont="1" applyAlignment="1">
      <alignment horizontal="right"/>
    </xf>
    <xf numFmtId="0" fontId="12" fillId="0" borderId="0" xfId="57" applyFont="1" applyAlignment="1">
      <alignment horizontal="center"/>
    </xf>
    <xf numFmtId="0" fontId="20" fillId="2" borderId="1" xfId="4" applyFont="1" applyFill="1" applyBorder="1" applyAlignment="1">
      <alignment horizontal="left" vertical="center" wrapText="1"/>
    </xf>
    <xf numFmtId="166" fontId="12" fillId="0" borderId="0" xfId="4" applyNumberFormat="1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174" fontId="54" fillId="0" borderId="0" xfId="0" applyNumberFormat="1" applyFont="1" applyFill="1" applyBorder="1" applyAlignment="1" applyProtection="1">
      <alignment wrapText="1"/>
      <protection hidden="1"/>
    </xf>
    <xf numFmtId="171" fontId="54" fillId="0" borderId="0" xfId="0" applyNumberFormat="1" applyFont="1" applyFill="1" applyBorder="1" applyAlignment="1" applyProtection="1">
      <protection hidden="1"/>
    </xf>
    <xf numFmtId="170" fontId="45" fillId="0" borderId="0" xfId="201" applyNumberFormat="1" applyFont="1" applyFill="1" applyBorder="1" applyAlignment="1" applyProtection="1">
      <protection hidden="1"/>
    </xf>
    <xf numFmtId="174" fontId="55" fillId="0" borderId="0" xfId="0" applyNumberFormat="1" applyFont="1" applyFill="1" applyBorder="1" applyAlignment="1" applyProtection="1">
      <alignment wrapText="1"/>
      <protection hidden="1"/>
    </xf>
    <xf numFmtId="171" fontId="55" fillId="0" borderId="0" xfId="0" applyNumberFormat="1" applyFont="1" applyFill="1" applyBorder="1" applyAlignment="1" applyProtection="1">
      <protection hidden="1"/>
    </xf>
    <xf numFmtId="170" fontId="46" fillId="0" borderId="0" xfId="201" applyNumberFormat="1" applyFont="1" applyFill="1" applyBorder="1" applyAlignment="1" applyProtection="1">
      <protection hidden="1"/>
    </xf>
    <xf numFmtId="0" fontId="5" fillId="0" borderId="0" xfId="238" applyFont="1" applyAlignment="1">
      <alignment horizontal="right"/>
    </xf>
    <xf numFmtId="0" fontId="18" fillId="0" borderId="0" xfId="240" applyNumberFormat="1" applyFont="1" applyFill="1" applyBorder="1" applyAlignment="1" applyProtection="1">
      <alignment horizontal="right" wrapText="1"/>
      <protection hidden="1"/>
    </xf>
    <xf numFmtId="0" fontId="12" fillId="0" borderId="0" xfId="237" applyNumberFormat="1" applyFont="1" applyFill="1" applyBorder="1" applyAlignment="1" applyProtection="1">
      <alignment horizontal="center" vertical="top"/>
      <protection hidden="1"/>
    </xf>
    <xf numFmtId="0" fontId="12" fillId="0" borderId="0" xfId="237" applyNumberFormat="1" applyFont="1" applyFill="1" applyBorder="1" applyAlignment="1" applyProtection="1">
      <alignment horizontal="center" vertical="top" wrapText="1"/>
      <protection hidden="1"/>
    </xf>
    <xf numFmtId="174" fontId="51" fillId="0" borderId="0" xfId="0" applyNumberFormat="1" applyFont="1" applyFill="1" applyBorder="1" applyAlignment="1" applyProtection="1">
      <alignment wrapText="1"/>
      <protection hidden="1"/>
    </xf>
    <xf numFmtId="171" fontId="51" fillId="0" borderId="0" xfId="0" applyNumberFormat="1" applyFont="1" applyFill="1" applyBorder="1" applyAlignment="1" applyProtection="1">
      <protection hidden="1"/>
    </xf>
    <xf numFmtId="170" fontId="9" fillId="0" borderId="0" xfId="201" applyNumberFormat="1" applyFont="1" applyFill="1" applyBorder="1" applyAlignment="1" applyProtection="1">
      <protection hidden="1"/>
    </xf>
    <xf numFmtId="177" fontId="51" fillId="0" borderId="0" xfId="0" applyNumberFormat="1" applyFont="1" applyFill="1" applyBorder="1" applyAlignment="1" applyProtection="1">
      <alignment wrapText="1"/>
      <protection hidden="1"/>
    </xf>
    <xf numFmtId="0" fontId="12" fillId="0" borderId="0" xfId="241" applyNumberFormat="1" applyFont="1" applyFill="1" applyBorder="1" applyAlignment="1" applyProtection="1">
      <alignment horizontal="center" vertical="top" wrapText="1"/>
      <protection hidden="1"/>
    </xf>
    <xf numFmtId="0" fontId="12" fillId="0" borderId="0" xfId="239" applyNumberFormat="1" applyFont="1" applyFill="1" applyBorder="1" applyAlignment="1" applyProtection="1">
      <alignment horizontal="center" vertical="top" wrapText="1"/>
      <protection hidden="1"/>
    </xf>
    <xf numFmtId="0" fontId="51" fillId="0" borderId="0" xfId="0" applyNumberFormat="1" applyFont="1" applyFill="1" applyBorder="1" applyAlignment="1" applyProtection="1">
      <alignment wrapText="1"/>
      <protection hidden="1"/>
    </xf>
    <xf numFmtId="0" fontId="51" fillId="0" borderId="0" xfId="0" applyNumberFormat="1" applyFont="1" applyFill="1" applyBorder="1" applyAlignment="1" applyProtection="1">
      <protection hidden="1"/>
    </xf>
    <xf numFmtId="0" fontId="12" fillId="0" borderId="0" xfId="57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199" applyFont="1" applyFill="1" applyAlignment="1">
      <alignment horizontal="center" vertical="center" wrapText="1"/>
    </xf>
    <xf numFmtId="0" fontId="12" fillId="0" borderId="0" xfId="199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99" applyFont="1" applyFill="1" applyAlignment="1">
      <alignment horizontal="center" wrapText="1"/>
    </xf>
  </cellXfs>
  <cellStyles count="307">
    <cellStyle name="Обычный" xfId="0" builtinId="0"/>
    <cellStyle name="Обычный 10" xfId="201" xr:uid="{00000000-0005-0000-0000-000001000000}"/>
    <cellStyle name="Обычный 10 2" xfId="239" xr:uid="{00000000-0005-0000-0000-000002000000}"/>
    <cellStyle name="Обычный 11" xfId="202" xr:uid="{00000000-0005-0000-0000-000003000000}"/>
    <cellStyle name="Обычный 12" xfId="203" xr:uid="{00000000-0005-0000-0000-000004000000}"/>
    <cellStyle name="Обычный 13" xfId="270" xr:uid="{00000000-0005-0000-0000-000005000000}"/>
    <cellStyle name="Обычный 13 2" xfId="271" xr:uid="{00000000-0005-0000-0000-000006000000}"/>
    <cellStyle name="Обычный 14" xfId="302" xr:uid="{00000000-0005-0000-0000-000007000000}"/>
    <cellStyle name="Обычный 15" xfId="303" xr:uid="{00000000-0005-0000-0000-000008000000}"/>
    <cellStyle name="Обычный 15 2" xfId="304" xr:uid="{00000000-0005-0000-0000-000009000000}"/>
    <cellStyle name="Обычный 16" xfId="305" xr:uid="{00000000-0005-0000-0000-00000A000000}"/>
    <cellStyle name="Обычный 17" xfId="306" xr:uid="{00000000-0005-0000-0000-00000B000000}"/>
    <cellStyle name="Обычный 2" xfId="1" xr:uid="{00000000-0005-0000-0000-00000C000000}"/>
    <cellStyle name="Обычный 2 10" xfId="20" xr:uid="{00000000-0005-0000-0000-00000D000000}"/>
    <cellStyle name="Обычный 2 10 2" xfId="199" xr:uid="{00000000-0005-0000-0000-00000E000000}"/>
    <cellStyle name="Обычный 2 10 2 2" xfId="236" xr:uid="{00000000-0005-0000-0000-00000F000000}"/>
    <cellStyle name="Обычный 2 100" xfId="180" xr:uid="{00000000-0005-0000-0000-000010000000}"/>
    <cellStyle name="Обычный 2 101" xfId="181" xr:uid="{00000000-0005-0000-0000-000011000000}"/>
    <cellStyle name="Обычный 2 102" xfId="182" xr:uid="{00000000-0005-0000-0000-000012000000}"/>
    <cellStyle name="Обычный 2 103" xfId="183" xr:uid="{00000000-0005-0000-0000-000013000000}"/>
    <cellStyle name="Обычный 2 104" xfId="184" xr:uid="{00000000-0005-0000-0000-000014000000}"/>
    <cellStyle name="Обычный 2 105" xfId="185" xr:uid="{00000000-0005-0000-0000-000015000000}"/>
    <cellStyle name="Обычный 2 106" xfId="186" xr:uid="{00000000-0005-0000-0000-000016000000}"/>
    <cellStyle name="Обычный 2 107" xfId="187" xr:uid="{00000000-0005-0000-0000-000017000000}"/>
    <cellStyle name="Обычный 2 108" xfId="188" xr:uid="{00000000-0005-0000-0000-000018000000}"/>
    <cellStyle name="Обычный 2 109" xfId="189" xr:uid="{00000000-0005-0000-0000-000019000000}"/>
    <cellStyle name="Обычный 2 11" xfId="18" xr:uid="{00000000-0005-0000-0000-00001A000000}"/>
    <cellStyle name="Обычный 2 11 2" xfId="279" xr:uid="{00000000-0005-0000-0000-00001B000000}"/>
    <cellStyle name="Обычный 2 11 3" xfId="249" xr:uid="{00000000-0005-0000-0000-00001C000000}"/>
    <cellStyle name="Обычный 2 110" xfId="190" xr:uid="{00000000-0005-0000-0000-00001D000000}"/>
    <cellStyle name="Обычный 2 111" xfId="191" xr:uid="{00000000-0005-0000-0000-00001E000000}"/>
    <cellStyle name="Обычный 2 112" xfId="192" xr:uid="{00000000-0005-0000-0000-00001F000000}"/>
    <cellStyle name="Обычный 2 113" xfId="193" xr:uid="{00000000-0005-0000-0000-000020000000}"/>
    <cellStyle name="Обычный 2 114" xfId="194" xr:uid="{00000000-0005-0000-0000-000021000000}"/>
    <cellStyle name="Обычный 2 115" xfId="195" xr:uid="{00000000-0005-0000-0000-000022000000}"/>
    <cellStyle name="Обычный 2 116" xfId="196" xr:uid="{00000000-0005-0000-0000-000023000000}"/>
    <cellStyle name="Обычный 2 117" xfId="200" xr:uid="{00000000-0005-0000-0000-000024000000}"/>
    <cellStyle name="Обычный 2 117 2" xfId="297" xr:uid="{00000000-0005-0000-0000-000025000000}"/>
    <cellStyle name="Обычный 2 117 3" xfId="267" xr:uid="{00000000-0005-0000-0000-000026000000}"/>
    <cellStyle name="Обычный 2 118" xfId="204" xr:uid="{00000000-0005-0000-0000-000027000000}"/>
    <cellStyle name="Обычный 2 119" xfId="205" xr:uid="{00000000-0005-0000-0000-000028000000}"/>
    <cellStyle name="Обычный 2 12" xfId="9" xr:uid="{00000000-0005-0000-0000-000029000000}"/>
    <cellStyle name="Обычный 2 12 2" xfId="273" xr:uid="{00000000-0005-0000-0000-00002A000000}"/>
    <cellStyle name="Обычный 2 12 3" xfId="243" xr:uid="{00000000-0005-0000-0000-00002B000000}"/>
    <cellStyle name="Обычный 2 120" xfId="206" xr:uid="{00000000-0005-0000-0000-00002C000000}"/>
    <cellStyle name="Обычный 2 121" xfId="207" xr:uid="{00000000-0005-0000-0000-00002D000000}"/>
    <cellStyle name="Обычный 2 122" xfId="215" xr:uid="{00000000-0005-0000-0000-00002E000000}"/>
    <cellStyle name="Обычный 2 123" xfId="216" xr:uid="{00000000-0005-0000-0000-00002F000000}"/>
    <cellStyle name="Обычный 2 124" xfId="217" xr:uid="{00000000-0005-0000-0000-000030000000}"/>
    <cellStyle name="Обычный 2 125" xfId="218" xr:uid="{00000000-0005-0000-0000-000031000000}"/>
    <cellStyle name="Обычный 2 126" xfId="219" xr:uid="{00000000-0005-0000-0000-000032000000}"/>
    <cellStyle name="Обычный 2 127" xfId="225" xr:uid="{00000000-0005-0000-0000-000033000000}"/>
    <cellStyle name="Обычный 2 128" xfId="226" xr:uid="{00000000-0005-0000-0000-000034000000}"/>
    <cellStyle name="Обычный 2 129" xfId="227" xr:uid="{00000000-0005-0000-0000-000035000000}"/>
    <cellStyle name="Обычный 2 13" xfId="8" xr:uid="{00000000-0005-0000-0000-000036000000}"/>
    <cellStyle name="Обычный 2 13 2" xfId="272" xr:uid="{00000000-0005-0000-0000-000037000000}"/>
    <cellStyle name="Обычный 2 13 3" xfId="242" xr:uid="{00000000-0005-0000-0000-000038000000}"/>
    <cellStyle name="Обычный 2 130" xfId="228" xr:uid="{00000000-0005-0000-0000-000039000000}"/>
    <cellStyle name="Обычный 2 131" xfId="229" xr:uid="{00000000-0005-0000-0000-00003A000000}"/>
    <cellStyle name="Обычный 2 132" xfId="235" xr:uid="{00000000-0005-0000-0000-00003B000000}"/>
    <cellStyle name="Обычный 2 132 2" xfId="298" xr:uid="{00000000-0005-0000-0000-00003C000000}"/>
    <cellStyle name="Обычный 2 132 3" xfId="268" xr:uid="{00000000-0005-0000-0000-00003D000000}"/>
    <cellStyle name="Обычный 2 14" xfId="19" xr:uid="{00000000-0005-0000-0000-00003E000000}"/>
    <cellStyle name="Обычный 2 14 2" xfId="57" xr:uid="{00000000-0005-0000-0000-00003F000000}"/>
    <cellStyle name="Обычный 2 14 2 2" xfId="241" xr:uid="{00000000-0005-0000-0000-000040000000}"/>
    <cellStyle name="Обычный 2 15" xfId="21" xr:uid="{00000000-0005-0000-0000-000041000000}"/>
    <cellStyle name="Обычный 2 15 2" xfId="280" xr:uid="{00000000-0005-0000-0000-000042000000}"/>
    <cellStyle name="Обычный 2 15 3" xfId="250" xr:uid="{00000000-0005-0000-0000-000043000000}"/>
    <cellStyle name="Обычный 2 16" xfId="22" xr:uid="{00000000-0005-0000-0000-000044000000}"/>
    <cellStyle name="Обычный 2 16 2" xfId="281" xr:uid="{00000000-0005-0000-0000-000045000000}"/>
    <cellStyle name="Обычный 2 16 3" xfId="251" xr:uid="{00000000-0005-0000-0000-000046000000}"/>
    <cellStyle name="Обычный 2 17" xfId="23" xr:uid="{00000000-0005-0000-0000-000047000000}"/>
    <cellStyle name="Обычный 2 17 2" xfId="282" xr:uid="{00000000-0005-0000-0000-000048000000}"/>
    <cellStyle name="Обычный 2 17 3" xfId="252" xr:uid="{00000000-0005-0000-0000-000049000000}"/>
    <cellStyle name="Обычный 2 18" xfId="24" xr:uid="{00000000-0005-0000-0000-00004A000000}"/>
    <cellStyle name="Обычный 2 18 2" xfId="283" xr:uid="{00000000-0005-0000-0000-00004B000000}"/>
    <cellStyle name="Обычный 2 18 3" xfId="253" xr:uid="{00000000-0005-0000-0000-00004C000000}"/>
    <cellStyle name="Обычный 2 19" xfId="25" xr:uid="{00000000-0005-0000-0000-00004D000000}"/>
    <cellStyle name="Обычный 2 19 2" xfId="284" xr:uid="{00000000-0005-0000-0000-00004E000000}"/>
    <cellStyle name="Обычный 2 19 3" xfId="254" xr:uid="{00000000-0005-0000-0000-00004F000000}"/>
    <cellStyle name="Обычный 2 2" xfId="7" xr:uid="{00000000-0005-0000-0000-000050000000}"/>
    <cellStyle name="Обычный 2 2 2" xfId="17" xr:uid="{00000000-0005-0000-0000-000051000000}"/>
    <cellStyle name="Обычный 2 2 2 2" xfId="278" xr:uid="{00000000-0005-0000-0000-000052000000}"/>
    <cellStyle name="Обычный 2 2 2 3" xfId="248" xr:uid="{00000000-0005-0000-0000-000053000000}"/>
    <cellStyle name="Обычный 2 2 3" xfId="48" xr:uid="{00000000-0005-0000-0000-000054000000}"/>
    <cellStyle name="Обычный 2 20" xfId="26" xr:uid="{00000000-0005-0000-0000-000055000000}"/>
    <cellStyle name="Обычный 2 20 2" xfId="285" xr:uid="{00000000-0005-0000-0000-000056000000}"/>
    <cellStyle name="Обычный 2 20 3" xfId="255" xr:uid="{00000000-0005-0000-0000-000057000000}"/>
    <cellStyle name="Обычный 2 21" xfId="27" xr:uid="{00000000-0005-0000-0000-000058000000}"/>
    <cellStyle name="Обычный 2 21 2" xfId="286" xr:uid="{00000000-0005-0000-0000-000059000000}"/>
    <cellStyle name="Обычный 2 21 3" xfId="256" xr:uid="{00000000-0005-0000-0000-00005A000000}"/>
    <cellStyle name="Обычный 2 22" xfId="28" xr:uid="{00000000-0005-0000-0000-00005B000000}"/>
    <cellStyle name="Обычный 2 22 2" xfId="287" xr:uid="{00000000-0005-0000-0000-00005C000000}"/>
    <cellStyle name="Обычный 2 22 3" xfId="257" xr:uid="{00000000-0005-0000-0000-00005D000000}"/>
    <cellStyle name="Обычный 2 23" xfId="29" xr:uid="{00000000-0005-0000-0000-00005E000000}"/>
    <cellStyle name="Обычный 2 23 2" xfId="288" xr:uid="{00000000-0005-0000-0000-00005F000000}"/>
    <cellStyle name="Обычный 2 23 3" xfId="258" xr:uid="{00000000-0005-0000-0000-000060000000}"/>
    <cellStyle name="Обычный 2 24" xfId="30" xr:uid="{00000000-0005-0000-0000-000061000000}"/>
    <cellStyle name="Обычный 2 24 2" xfId="289" xr:uid="{00000000-0005-0000-0000-000062000000}"/>
    <cellStyle name="Обычный 2 24 3" xfId="259" xr:uid="{00000000-0005-0000-0000-000063000000}"/>
    <cellStyle name="Обычный 2 25" xfId="31" xr:uid="{00000000-0005-0000-0000-000064000000}"/>
    <cellStyle name="Обычный 2 25 2" xfId="290" xr:uid="{00000000-0005-0000-0000-000065000000}"/>
    <cellStyle name="Обычный 2 25 3" xfId="260" xr:uid="{00000000-0005-0000-0000-000066000000}"/>
    <cellStyle name="Обычный 2 26" xfId="45" xr:uid="{00000000-0005-0000-0000-000067000000}"/>
    <cellStyle name="Обычный 2 26 2" xfId="237" xr:uid="{00000000-0005-0000-0000-000068000000}"/>
    <cellStyle name="Обычный 2 27" xfId="47" xr:uid="{00000000-0005-0000-0000-000069000000}"/>
    <cellStyle name="Обычный 2 28" xfId="46" xr:uid="{00000000-0005-0000-0000-00006A000000}"/>
    <cellStyle name="Обычный 2 29" xfId="58" xr:uid="{00000000-0005-0000-0000-00006B000000}"/>
    <cellStyle name="Обычный 2 3" xfId="16" xr:uid="{00000000-0005-0000-0000-00006C000000}"/>
    <cellStyle name="Обычный 2 3 2" xfId="51" xr:uid="{00000000-0005-0000-0000-00006D000000}"/>
    <cellStyle name="Обычный 2 30" xfId="60" xr:uid="{00000000-0005-0000-0000-00006E000000}"/>
    <cellStyle name="Обычный 2 30 2" xfId="292" xr:uid="{00000000-0005-0000-0000-00006F000000}"/>
    <cellStyle name="Обычный 2 30 3" xfId="262" xr:uid="{00000000-0005-0000-0000-000070000000}"/>
    <cellStyle name="Обычный 2 31" xfId="61" xr:uid="{00000000-0005-0000-0000-000071000000}"/>
    <cellStyle name="Обычный 2 32" xfId="62" xr:uid="{00000000-0005-0000-0000-000072000000}"/>
    <cellStyle name="Обычный 2 33" xfId="63" xr:uid="{00000000-0005-0000-0000-000073000000}"/>
    <cellStyle name="Обычный 2 34" xfId="64" xr:uid="{00000000-0005-0000-0000-000074000000}"/>
    <cellStyle name="Обычный 2 35" xfId="65" xr:uid="{00000000-0005-0000-0000-000075000000}"/>
    <cellStyle name="Обычный 2 36" xfId="66" xr:uid="{00000000-0005-0000-0000-000076000000}"/>
    <cellStyle name="Обычный 2 37" xfId="67" xr:uid="{00000000-0005-0000-0000-000077000000}"/>
    <cellStyle name="Обычный 2 38" xfId="68" xr:uid="{00000000-0005-0000-0000-000078000000}"/>
    <cellStyle name="Обычный 2 39" xfId="69" xr:uid="{00000000-0005-0000-0000-000079000000}"/>
    <cellStyle name="Обычный 2 4" xfId="15" xr:uid="{00000000-0005-0000-0000-00007A000000}"/>
    <cellStyle name="Обычный 2 4 2" xfId="50" xr:uid="{00000000-0005-0000-0000-00007B000000}"/>
    <cellStyle name="Обычный 2 40" xfId="70" xr:uid="{00000000-0005-0000-0000-00007C000000}"/>
    <cellStyle name="Обычный 2 41" xfId="71" xr:uid="{00000000-0005-0000-0000-00007D000000}"/>
    <cellStyle name="Обычный 2 42" xfId="72" xr:uid="{00000000-0005-0000-0000-00007E000000}"/>
    <cellStyle name="Обычный 2 43" xfId="74" xr:uid="{00000000-0005-0000-0000-00007F000000}"/>
    <cellStyle name="Обычный 2 44" xfId="75" xr:uid="{00000000-0005-0000-0000-000080000000}"/>
    <cellStyle name="Обычный 2 45" xfId="76" xr:uid="{00000000-0005-0000-0000-000081000000}"/>
    <cellStyle name="Обычный 2 46" xfId="77" xr:uid="{00000000-0005-0000-0000-000082000000}"/>
    <cellStyle name="Обычный 2 47" xfId="78" xr:uid="{00000000-0005-0000-0000-000083000000}"/>
    <cellStyle name="Обычный 2 48" xfId="79" xr:uid="{00000000-0005-0000-0000-000084000000}"/>
    <cellStyle name="Обычный 2 49" xfId="81" xr:uid="{00000000-0005-0000-0000-000085000000}"/>
    <cellStyle name="Обычный 2 5" xfId="14" xr:uid="{00000000-0005-0000-0000-000086000000}"/>
    <cellStyle name="Обычный 2 5 2" xfId="49" xr:uid="{00000000-0005-0000-0000-000087000000}"/>
    <cellStyle name="Обычный 2 50" xfId="82" xr:uid="{00000000-0005-0000-0000-000088000000}"/>
    <cellStyle name="Обычный 2 51" xfId="83" xr:uid="{00000000-0005-0000-0000-000089000000}"/>
    <cellStyle name="Обычный 2 52" xfId="84" xr:uid="{00000000-0005-0000-0000-00008A000000}"/>
    <cellStyle name="Обычный 2 53" xfId="89" xr:uid="{00000000-0005-0000-0000-00008B000000}"/>
    <cellStyle name="Обычный 2 54" xfId="91" xr:uid="{00000000-0005-0000-0000-00008C000000}"/>
    <cellStyle name="Обычный 2 54 2" xfId="293" xr:uid="{00000000-0005-0000-0000-00008D000000}"/>
    <cellStyle name="Обычный 2 54 3" xfId="263" xr:uid="{00000000-0005-0000-0000-00008E000000}"/>
    <cellStyle name="Обычный 2 55" xfId="92" xr:uid="{00000000-0005-0000-0000-00008F000000}"/>
    <cellStyle name="Обычный 2 56" xfId="93" xr:uid="{00000000-0005-0000-0000-000090000000}"/>
    <cellStyle name="Обычный 2 57" xfId="95" xr:uid="{00000000-0005-0000-0000-000091000000}"/>
    <cellStyle name="Обычный 2 57 2" xfId="108" xr:uid="{00000000-0005-0000-0000-000092000000}"/>
    <cellStyle name="Обычный 2 58" xfId="96" xr:uid="{00000000-0005-0000-0000-000093000000}"/>
    <cellStyle name="Обычный 2 58 2" xfId="295" xr:uid="{00000000-0005-0000-0000-000094000000}"/>
    <cellStyle name="Обычный 2 58 3" xfId="265" xr:uid="{00000000-0005-0000-0000-000095000000}"/>
    <cellStyle name="Обычный 2 59" xfId="97" xr:uid="{00000000-0005-0000-0000-000096000000}"/>
    <cellStyle name="Обычный 2 59 2" xfId="296" xr:uid="{00000000-0005-0000-0000-000097000000}"/>
    <cellStyle name="Обычный 2 59 3" xfId="266" xr:uid="{00000000-0005-0000-0000-000098000000}"/>
    <cellStyle name="Обычный 2 6" xfId="13" xr:uid="{00000000-0005-0000-0000-000099000000}"/>
    <cellStyle name="Обычный 2 6 2" xfId="277" xr:uid="{00000000-0005-0000-0000-00009A000000}"/>
    <cellStyle name="Обычный 2 6 3" xfId="247" xr:uid="{00000000-0005-0000-0000-00009B000000}"/>
    <cellStyle name="Обычный 2 60" xfId="98" xr:uid="{00000000-0005-0000-0000-00009C000000}"/>
    <cellStyle name="Обычный 2 61" xfId="99" xr:uid="{00000000-0005-0000-0000-00009D000000}"/>
    <cellStyle name="Обычный 2 62" xfId="100" xr:uid="{00000000-0005-0000-0000-00009E000000}"/>
    <cellStyle name="Обычный 2 63" xfId="101" xr:uid="{00000000-0005-0000-0000-00009F000000}"/>
    <cellStyle name="Обычный 2 64" xfId="102" xr:uid="{00000000-0005-0000-0000-0000A0000000}"/>
    <cellStyle name="Обычный 2 64 2 2" xfId="240" xr:uid="{00000000-0005-0000-0000-0000A1000000}"/>
    <cellStyle name="Обычный 2 65" xfId="107" xr:uid="{00000000-0005-0000-0000-0000A2000000}"/>
    <cellStyle name="Обычный 2 65 2" xfId="140" xr:uid="{00000000-0005-0000-0000-0000A3000000}"/>
    <cellStyle name="Обычный 2 66" xfId="109" xr:uid="{00000000-0005-0000-0000-0000A4000000}"/>
    <cellStyle name="Обычный 2 67" xfId="110" xr:uid="{00000000-0005-0000-0000-0000A5000000}"/>
    <cellStyle name="Обычный 2 68" xfId="111" xr:uid="{00000000-0005-0000-0000-0000A6000000}"/>
    <cellStyle name="Обычный 2 69" xfId="112" xr:uid="{00000000-0005-0000-0000-0000A7000000}"/>
    <cellStyle name="Обычный 2 7" xfId="12" xr:uid="{00000000-0005-0000-0000-0000A8000000}"/>
    <cellStyle name="Обычный 2 7 2" xfId="276" xr:uid="{00000000-0005-0000-0000-0000A9000000}"/>
    <cellStyle name="Обычный 2 7 3" xfId="246" xr:uid="{00000000-0005-0000-0000-0000AA000000}"/>
    <cellStyle name="Обычный 2 70" xfId="113" xr:uid="{00000000-0005-0000-0000-0000AB000000}"/>
    <cellStyle name="Обычный 2 71" xfId="120" xr:uid="{00000000-0005-0000-0000-0000AC000000}"/>
    <cellStyle name="Обычный 2 72" xfId="121" xr:uid="{00000000-0005-0000-0000-0000AD000000}"/>
    <cellStyle name="Обычный 2 73" xfId="122" xr:uid="{00000000-0005-0000-0000-0000AE000000}"/>
    <cellStyle name="Обычный 2 74" xfId="123" xr:uid="{00000000-0005-0000-0000-0000AF000000}"/>
    <cellStyle name="Обычный 2 75" xfId="124" xr:uid="{00000000-0005-0000-0000-0000B0000000}"/>
    <cellStyle name="Обычный 2 76" xfId="125" xr:uid="{00000000-0005-0000-0000-0000B1000000}"/>
    <cellStyle name="Обычный 2 77" xfId="126" xr:uid="{00000000-0005-0000-0000-0000B2000000}"/>
    <cellStyle name="Обычный 2 78" xfId="134" xr:uid="{00000000-0005-0000-0000-0000B3000000}"/>
    <cellStyle name="Обычный 2 79" xfId="135" xr:uid="{00000000-0005-0000-0000-0000B4000000}"/>
    <cellStyle name="Обычный 2 8" xfId="11" xr:uid="{00000000-0005-0000-0000-0000B5000000}"/>
    <cellStyle name="Обычный 2 8 2" xfId="275" xr:uid="{00000000-0005-0000-0000-0000B6000000}"/>
    <cellStyle name="Обычный 2 8 3" xfId="245" xr:uid="{00000000-0005-0000-0000-0000B7000000}"/>
    <cellStyle name="Обычный 2 80" xfId="136" xr:uid="{00000000-0005-0000-0000-0000B8000000}"/>
    <cellStyle name="Обычный 2 81" xfId="141" xr:uid="{00000000-0005-0000-0000-0000B9000000}"/>
    <cellStyle name="Обычный 2 82" xfId="142" xr:uid="{00000000-0005-0000-0000-0000BA000000}"/>
    <cellStyle name="Обычный 2 83" xfId="143" xr:uid="{00000000-0005-0000-0000-0000BB000000}"/>
    <cellStyle name="Обычный 2 84" xfId="144" xr:uid="{00000000-0005-0000-0000-0000BC000000}"/>
    <cellStyle name="Обычный 2 85" xfId="145" xr:uid="{00000000-0005-0000-0000-0000BD000000}"/>
    <cellStyle name="Обычный 2 86" xfId="146" xr:uid="{00000000-0005-0000-0000-0000BE000000}"/>
    <cellStyle name="Обычный 2 87" xfId="147" xr:uid="{00000000-0005-0000-0000-0000BF000000}"/>
    <cellStyle name="Обычный 2 88" xfId="148" xr:uid="{00000000-0005-0000-0000-0000C0000000}"/>
    <cellStyle name="Обычный 2 89" xfId="157" xr:uid="{00000000-0005-0000-0000-0000C1000000}"/>
    <cellStyle name="Обычный 2 89 2" xfId="167" xr:uid="{00000000-0005-0000-0000-0000C2000000}"/>
    <cellStyle name="Обычный 2 9" xfId="10" xr:uid="{00000000-0005-0000-0000-0000C3000000}"/>
    <cellStyle name="Обычный 2 9 2" xfId="274" xr:uid="{00000000-0005-0000-0000-0000C4000000}"/>
    <cellStyle name="Обычный 2 9 3" xfId="244" xr:uid="{00000000-0005-0000-0000-0000C5000000}"/>
    <cellStyle name="Обычный 2 90" xfId="159" xr:uid="{00000000-0005-0000-0000-0000C6000000}"/>
    <cellStyle name="Обычный 2 91" xfId="160" xr:uid="{00000000-0005-0000-0000-0000C7000000}"/>
    <cellStyle name="Обычный 2 92" xfId="161" xr:uid="{00000000-0005-0000-0000-0000C8000000}"/>
    <cellStyle name="Обычный 2 93" xfId="162" xr:uid="{00000000-0005-0000-0000-0000C9000000}"/>
    <cellStyle name="Обычный 2 94" xfId="168" xr:uid="{00000000-0005-0000-0000-0000CA000000}"/>
    <cellStyle name="Обычный 2 95" xfId="170" xr:uid="{00000000-0005-0000-0000-0000CB000000}"/>
    <cellStyle name="Обычный 2 95 2" xfId="171" xr:uid="{00000000-0005-0000-0000-0000CC000000}"/>
    <cellStyle name="Обычный 2 96" xfId="172" xr:uid="{00000000-0005-0000-0000-0000CD000000}"/>
    <cellStyle name="Обычный 2 97" xfId="173" xr:uid="{00000000-0005-0000-0000-0000CE000000}"/>
    <cellStyle name="Обычный 2 98" xfId="174" xr:uid="{00000000-0005-0000-0000-0000CF000000}"/>
    <cellStyle name="Обычный 2 98 2" xfId="197" xr:uid="{00000000-0005-0000-0000-0000D0000000}"/>
    <cellStyle name="Обычный 2 99" xfId="198" xr:uid="{00000000-0005-0000-0000-0000D1000000}"/>
    <cellStyle name="Обычный 3" xfId="2" xr:uid="{00000000-0005-0000-0000-0000D2000000}"/>
    <cellStyle name="Обычный 3 10" xfId="32" xr:uid="{00000000-0005-0000-0000-0000D3000000}"/>
    <cellStyle name="Обычный 3 11" xfId="33" xr:uid="{00000000-0005-0000-0000-0000D4000000}"/>
    <cellStyle name="Обычный 3 12" xfId="34" xr:uid="{00000000-0005-0000-0000-0000D5000000}"/>
    <cellStyle name="Обычный 3 13" xfId="35" xr:uid="{00000000-0005-0000-0000-0000D6000000}"/>
    <cellStyle name="Обычный 3 14" xfId="52" xr:uid="{00000000-0005-0000-0000-0000D7000000}"/>
    <cellStyle name="Обычный 3 14 2" xfId="53" xr:uid="{00000000-0005-0000-0000-0000D8000000}"/>
    <cellStyle name="Обычный 3 14 2 2" xfId="59" xr:uid="{00000000-0005-0000-0000-0000D9000000}"/>
    <cellStyle name="Обычный 3 14 2 3" xfId="238" xr:uid="{00000000-0005-0000-0000-0000DA000000}"/>
    <cellStyle name="Обычный 3 15" xfId="54" xr:uid="{00000000-0005-0000-0000-0000DB000000}"/>
    <cellStyle name="Обычный 3 16" xfId="55" xr:uid="{00000000-0005-0000-0000-0000DC000000}"/>
    <cellStyle name="Обычный 3 17" xfId="73" xr:uid="{00000000-0005-0000-0000-0000DD000000}"/>
    <cellStyle name="Обычный 3 18" xfId="80" xr:uid="{00000000-0005-0000-0000-0000DE000000}"/>
    <cellStyle name="Обычный 3 19" xfId="85" xr:uid="{00000000-0005-0000-0000-0000DF000000}"/>
    <cellStyle name="Обычный 3 2" xfId="36" xr:uid="{00000000-0005-0000-0000-0000E0000000}"/>
    <cellStyle name="Обычный 3 20" xfId="86" xr:uid="{00000000-0005-0000-0000-0000E1000000}"/>
    <cellStyle name="Обычный 3 21" xfId="87" xr:uid="{00000000-0005-0000-0000-0000E2000000}"/>
    <cellStyle name="Обычный 3 22" xfId="88" xr:uid="{00000000-0005-0000-0000-0000E3000000}"/>
    <cellStyle name="Обычный 3 23" xfId="90" xr:uid="{00000000-0005-0000-0000-0000E4000000}"/>
    <cellStyle name="Обычный 3 24" xfId="103" xr:uid="{00000000-0005-0000-0000-0000E5000000}"/>
    <cellStyle name="Обычный 3 25" xfId="104" xr:uid="{00000000-0005-0000-0000-0000E6000000}"/>
    <cellStyle name="Обычный 3 26" xfId="105" xr:uid="{00000000-0005-0000-0000-0000E7000000}"/>
    <cellStyle name="Обычный 3 27" xfId="106" xr:uid="{00000000-0005-0000-0000-0000E8000000}"/>
    <cellStyle name="Обычный 3 28" xfId="114" xr:uid="{00000000-0005-0000-0000-0000E9000000}"/>
    <cellStyle name="Обычный 3 29" xfId="115" xr:uid="{00000000-0005-0000-0000-0000EA000000}"/>
    <cellStyle name="Обычный 3 3" xfId="37" xr:uid="{00000000-0005-0000-0000-0000EB000000}"/>
    <cellStyle name="Обычный 3 30" xfId="116" xr:uid="{00000000-0005-0000-0000-0000EC000000}"/>
    <cellStyle name="Обычный 3 31" xfId="117" xr:uid="{00000000-0005-0000-0000-0000ED000000}"/>
    <cellStyle name="Обычный 3 32" xfId="118" xr:uid="{00000000-0005-0000-0000-0000EE000000}"/>
    <cellStyle name="Обычный 3 33" xfId="119" xr:uid="{00000000-0005-0000-0000-0000EF000000}"/>
    <cellStyle name="Обычный 3 34" xfId="127" xr:uid="{00000000-0005-0000-0000-0000F0000000}"/>
    <cellStyle name="Обычный 3 35" xfId="128" xr:uid="{00000000-0005-0000-0000-0000F1000000}"/>
    <cellStyle name="Обычный 3 36" xfId="129" xr:uid="{00000000-0005-0000-0000-0000F2000000}"/>
    <cellStyle name="Обычный 3 37" xfId="130" xr:uid="{00000000-0005-0000-0000-0000F3000000}"/>
    <cellStyle name="Обычный 3 38" xfId="131" xr:uid="{00000000-0005-0000-0000-0000F4000000}"/>
    <cellStyle name="Обычный 3 39" xfId="132" xr:uid="{00000000-0005-0000-0000-0000F5000000}"/>
    <cellStyle name="Обычный 3 4" xfId="38" xr:uid="{00000000-0005-0000-0000-0000F6000000}"/>
    <cellStyle name="Обычный 3 40" xfId="133" xr:uid="{00000000-0005-0000-0000-0000F7000000}"/>
    <cellStyle name="Обычный 3 41" xfId="137" xr:uid="{00000000-0005-0000-0000-0000F8000000}"/>
    <cellStyle name="Обычный 3 42" xfId="138" xr:uid="{00000000-0005-0000-0000-0000F9000000}"/>
    <cellStyle name="Обычный 3 43" xfId="139" xr:uid="{00000000-0005-0000-0000-0000FA000000}"/>
    <cellStyle name="Обычный 3 44" xfId="149" xr:uid="{00000000-0005-0000-0000-0000FB000000}"/>
    <cellStyle name="Обычный 3 45" xfId="150" xr:uid="{00000000-0005-0000-0000-0000FC000000}"/>
    <cellStyle name="Обычный 3 46" xfId="151" xr:uid="{00000000-0005-0000-0000-0000FD000000}"/>
    <cellStyle name="Обычный 3 47" xfId="152" xr:uid="{00000000-0005-0000-0000-0000FE000000}"/>
    <cellStyle name="Обычный 3 48" xfId="153" xr:uid="{00000000-0005-0000-0000-0000FF000000}"/>
    <cellStyle name="Обычный 3 49" xfId="154" xr:uid="{00000000-0005-0000-0000-000000010000}"/>
    <cellStyle name="Обычный 3 5" xfId="39" xr:uid="{00000000-0005-0000-0000-000001010000}"/>
    <cellStyle name="Обычный 3 50" xfId="155" xr:uid="{00000000-0005-0000-0000-000002010000}"/>
    <cellStyle name="Обычный 3 51" xfId="156" xr:uid="{00000000-0005-0000-0000-000003010000}"/>
    <cellStyle name="Обычный 3 52" xfId="158" xr:uid="{00000000-0005-0000-0000-000004010000}"/>
    <cellStyle name="Обычный 3 53" xfId="163" xr:uid="{00000000-0005-0000-0000-000005010000}"/>
    <cellStyle name="Обычный 3 54" xfId="164" xr:uid="{00000000-0005-0000-0000-000006010000}"/>
    <cellStyle name="Обычный 3 55" xfId="165" xr:uid="{00000000-0005-0000-0000-000007010000}"/>
    <cellStyle name="Обычный 3 56" xfId="166" xr:uid="{00000000-0005-0000-0000-000008010000}"/>
    <cellStyle name="Обычный 3 57" xfId="169" xr:uid="{00000000-0005-0000-0000-000009010000}"/>
    <cellStyle name="Обычный 3 58" xfId="175" xr:uid="{00000000-0005-0000-0000-00000A010000}"/>
    <cellStyle name="Обычный 3 59" xfId="176" xr:uid="{00000000-0005-0000-0000-00000B010000}"/>
    <cellStyle name="Обычный 3 6" xfId="40" xr:uid="{00000000-0005-0000-0000-00000C010000}"/>
    <cellStyle name="Обычный 3 60" xfId="177" xr:uid="{00000000-0005-0000-0000-00000D010000}"/>
    <cellStyle name="Обычный 3 61" xfId="208" xr:uid="{00000000-0005-0000-0000-00000E010000}"/>
    <cellStyle name="Обычный 3 62" xfId="209" xr:uid="{00000000-0005-0000-0000-00000F010000}"/>
    <cellStyle name="Обычный 3 63" xfId="210" xr:uid="{00000000-0005-0000-0000-000010010000}"/>
    <cellStyle name="Обычный 3 64" xfId="211" xr:uid="{00000000-0005-0000-0000-000011010000}"/>
    <cellStyle name="Обычный 3 65" xfId="212" xr:uid="{00000000-0005-0000-0000-000012010000}"/>
    <cellStyle name="Обычный 3 66" xfId="220" xr:uid="{00000000-0005-0000-0000-000013010000}"/>
    <cellStyle name="Обычный 3 67" xfId="221" xr:uid="{00000000-0005-0000-0000-000014010000}"/>
    <cellStyle name="Обычный 3 68" xfId="222" xr:uid="{00000000-0005-0000-0000-000015010000}"/>
    <cellStyle name="Обычный 3 69" xfId="223" xr:uid="{00000000-0005-0000-0000-000016010000}"/>
    <cellStyle name="Обычный 3 7" xfId="41" xr:uid="{00000000-0005-0000-0000-000017010000}"/>
    <cellStyle name="Обычный 3 70" xfId="224" xr:uid="{00000000-0005-0000-0000-000018010000}"/>
    <cellStyle name="Обычный 3 71" xfId="230" xr:uid="{00000000-0005-0000-0000-000019010000}"/>
    <cellStyle name="Обычный 3 72" xfId="231" xr:uid="{00000000-0005-0000-0000-00001A010000}"/>
    <cellStyle name="Обычный 3 73" xfId="232" xr:uid="{00000000-0005-0000-0000-00001B010000}"/>
    <cellStyle name="Обычный 3 74" xfId="233" xr:uid="{00000000-0005-0000-0000-00001C010000}"/>
    <cellStyle name="Обычный 3 75" xfId="234" xr:uid="{00000000-0005-0000-0000-00001D010000}"/>
    <cellStyle name="Обычный 3 8" xfId="42" xr:uid="{00000000-0005-0000-0000-00001E010000}"/>
    <cellStyle name="Обычный 3 9" xfId="43" xr:uid="{00000000-0005-0000-0000-00001F010000}"/>
    <cellStyle name="Обычный 4" xfId="44" xr:uid="{00000000-0005-0000-0000-000020010000}"/>
    <cellStyle name="Обычный 5" xfId="56" xr:uid="{00000000-0005-0000-0000-000021010000}"/>
    <cellStyle name="Обычный 5 2" xfId="94" xr:uid="{00000000-0005-0000-0000-000022010000}"/>
    <cellStyle name="Обычный 5 2 2" xfId="299" xr:uid="{00000000-0005-0000-0000-000023010000}"/>
    <cellStyle name="Обычный 5 2 3" xfId="269" xr:uid="{00000000-0005-0000-0000-000024010000}"/>
    <cellStyle name="Обычный 5 2 3 2" xfId="300" xr:uid="{00000000-0005-0000-0000-000025010000}"/>
    <cellStyle name="Обычный 5 2 4" xfId="301" xr:uid="{00000000-0005-0000-0000-000026010000}"/>
    <cellStyle name="Обычный 5 2 5" xfId="294" xr:uid="{00000000-0005-0000-0000-000027010000}"/>
    <cellStyle name="Обычный 5 2 6" xfId="264" xr:uid="{00000000-0005-0000-0000-000028010000}"/>
    <cellStyle name="Обычный 5 3" xfId="291" xr:uid="{00000000-0005-0000-0000-000029010000}"/>
    <cellStyle name="Обычный 5 4" xfId="261" xr:uid="{00000000-0005-0000-0000-00002A010000}"/>
    <cellStyle name="Обычный 6" xfId="178" xr:uid="{00000000-0005-0000-0000-00002B010000}"/>
    <cellStyle name="Обычный 7" xfId="179" xr:uid="{00000000-0005-0000-0000-00002C010000}"/>
    <cellStyle name="Обычный 8" xfId="213" xr:uid="{00000000-0005-0000-0000-00002D010000}"/>
    <cellStyle name="Обычный 9" xfId="214" xr:uid="{00000000-0005-0000-0000-00002E010000}"/>
    <cellStyle name="Обычный_Прил к З-ну2008 после поправок" xfId="3" xr:uid="{00000000-0005-0000-0000-00002F010000}"/>
    <cellStyle name="Обычный_республиканский  2005 г" xfId="4" xr:uid="{00000000-0005-0000-0000-000030010000}"/>
    <cellStyle name="Тысячи [0]_Лист1" xfId="5" xr:uid="{00000000-0005-0000-0000-000031010000}"/>
    <cellStyle name="Тысячи_Лист1" xfId="6" xr:uid="{00000000-0005-0000-0000-00003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1:F23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9.5703125" style="8" customWidth="1"/>
    <col min="2" max="2" width="23" style="9" customWidth="1"/>
    <col min="3" max="3" width="14.85546875" style="9" customWidth="1"/>
    <col min="4" max="4" width="10.5703125" style="9" customWidth="1"/>
    <col min="5" max="5" width="10.42578125" customWidth="1"/>
  </cols>
  <sheetData>
    <row r="1" spans="1:5" s="70" customFormat="1" x14ac:dyDescent="0.2">
      <c r="A1" s="367" t="s">
        <v>60</v>
      </c>
      <c r="B1" s="367"/>
      <c r="C1" s="367"/>
      <c r="D1" s="367"/>
      <c r="E1" s="367"/>
    </row>
    <row r="2" spans="1:5" s="70" customFormat="1" x14ac:dyDescent="0.2">
      <c r="A2" s="284"/>
      <c r="B2" s="284"/>
      <c r="C2" s="284"/>
      <c r="D2" s="153"/>
      <c r="E2" s="226" t="s">
        <v>599</v>
      </c>
    </row>
    <row r="3" spans="1:5" s="70" customFormat="1" x14ac:dyDescent="0.2">
      <c r="A3" s="153"/>
      <c r="B3" s="153"/>
      <c r="C3" s="153"/>
      <c r="D3" s="153"/>
      <c r="E3" s="153" t="s">
        <v>109</v>
      </c>
    </row>
    <row r="4" spans="1:5" s="70" customFormat="1" x14ac:dyDescent="0.2">
      <c r="A4" s="153"/>
      <c r="B4" s="153"/>
      <c r="C4" s="153"/>
      <c r="D4" s="153"/>
      <c r="E4" s="153" t="s">
        <v>579</v>
      </c>
    </row>
    <row r="5" spans="1:5" s="70" customFormat="1" x14ac:dyDescent="0.2">
      <c r="A5" s="153"/>
      <c r="B5" s="153"/>
      <c r="C5" s="153"/>
      <c r="D5" s="153"/>
      <c r="E5" s="153" t="s">
        <v>580</v>
      </c>
    </row>
    <row r="6" spans="1:5" s="70" customFormat="1" x14ac:dyDescent="0.2">
      <c r="A6" s="153"/>
      <c r="B6" s="153"/>
      <c r="C6" s="153"/>
      <c r="D6" s="153"/>
      <c r="E6" s="153" t="s">
        <v>712</v>
      </c>
    </row>
    <row r="7" spans="1:5" s="70" customFormat="1" x14ac:dyDescent="0.2">
      <c r="A7" s="367" t="s">
        <v>603</v>
      </c>
      <c r="B7" s="367"/>
      <c r="C7" s="367"/>
      <c r="D7" s="367"/>
      <c r="E7" s="367"/>
    </row>
    <row r="8" spans="1:5" s="70" customFormat="1" ht="15.75" x14ac:dyDescent="0.25">
      <c r="A8" s="154"/>
    </row>
    <row r="9" spans="1:5" s="70" customFormat="1" ht="15.75" x14ac:dyDescent="0.25">
      <c r="A9" s="368" t="s">
        <v>581</v>
      </c>
      <c r="B9" s="368"/>
      <c r="C9" s="368"/>
      <c r="D9" s="368"/>
      <c r="E9" s="368"/>
    </row>
    <row r="10" spans="1:5" s="70" customFormat="1" ht="15.75" x14ac:dyDescent="0.25">
      <c r="A10" s="368" t="s">
        <v>89</v>
      </c>
      <c r="B10" s="368"/>
      <c r="C10" s="368"/>
      <c r="D10" s="368"/>
      <c r="E10" s="368"/>
    </row>
    <row r="11" spans="1:5" s="70" customFormat="1" ht="15.75" x14ac:dyDescent="0.25">
      <c r="A11" s="368" t="s">
        <v>713</v>
      </c>
      <c r="B11" s="368"/>
      <c r="C11" s="368"/>
      <c r="D11" s="368"/>
      <c r="E11" s="368"/>
    </row>
    <row r="12" spans="1:5" ht="15.75" x14ac:dyDescent="0.25">
      <c r="A12" s="5"/>
      <c r="B12"/>
      <c r="C12"/>
    </row>
    <row r="13" spans="1:5" ht="15.75" x14ac:dyDescent="0.25">
      <c r="A13" s="5"/>
      <c r="B13"/>
      <c r="E13" s="35" t="s">
        <v>31</v>
      </c>
    </row>
    <row r="14" spans="1:5" ht="21" x14ac:dyDescent="0.2">
      <c r="A14" s="10" t="s">
        <v>0</v>
      </c>
      <c r="B14" s="10" t="s">
        <v>61</v>
      </c>
      <c r="C14" s="10" t="s">
        <v>62</v>
      </c>
      <c r="D14" s="148" t="s">
        <v>573</v>
      </c>
      <c r="E14" s="148" t="s">
        <v>574</v>
      </c>
    </row>
    <row r="15" spans="1:5" x14ac:dyDescent="0.2">
      <c r="A15" s="24">
        <v>1</v>
      </c>
      <c r="B15" s="24">
        <v>2</v>
      </c>
      <c r="C15" s="24">
        <v>3</v>
      </c>
      <c r="D15" s="158"/>
      <c r="E15" s="6"/>
    </row>
    <row r="16" spans="1:5" ht="25.5" x14ac:dyDescent="0.2">
      <c r="A16" s="25" t="s">
        <v>63</v>
      </c>
      <c r="B16" s="15" t="s">
        <v>64</v>
      </c>
      <c r="C16" s="64">
        <v>0</v>
      </c>
      <c r="D16" s="64">
        <v>0</v>
      </c>
      <c r="E16" s="64">
        <v>0</v>
      </c>
    </row>
    <row r="17" spans="1:6" ht="15.75" x14ac:dyDescent="0.2">
      <c r="A17" s="25" t="s">
        <v>3</v>
      </c>
      <c r="B17" s="62"/>
      <c r="C17" s="63"/>
      <c r="D17" s="156"/>
      <c r="E17" s="156"/>
    </row>
    <row r="18" spans="1:6" ht="36.75" customHeight="1" x14ac:dyDescent="0.2">
      <c r="A18" s="11" t="s">
        <v>65</v>
      </c>
      <c r="B18" s="15"/>
      <c r="C18" s="63">
        <f>C19</f>
        <v>0</v>
      </c>
      <c r="D18" s="156"/>
      <c r="E18" s="157">
        <f>C18+D18</f>
        <v>0</v>
      </c>
    </row>
    <row r="19" spans="1:6" ht="51" x14ac:dyDescent="0.2">
      <c r="A19" s="11" t="s">
        <v>66</v>
      </c>
      <c r="B19" s="15" t="s">
        <v>70</v>
      </c>
      <c r="C19" s="63">
        <v>0</v>
      </c>
      <c r="D19" s="156"/>
      <c r="E19" s="157">
        <f>C19+D19</f>
        <v>0</v>
      </c>
    </row>
    <row r="20" spans="1:6" ht="51" x14ac:dyDescent="0.2">
      <c r="A20" s="11" t="s">
        <v>67</v>
      </c>
      <c r="B20" s="15" t="s">
        <v>71</v>
      </c>
      <c r="C20" s="63">
        <v>0</v>
      </c>
      <c r="D20" s="156"/>
      <c r="E20" s="157">
        <f>C20+D20</f>
        <v>0</v>
      </c>
    </row>
    <row r="21" spans="1:6" ht="51" x14ac:dyDescent="0.2">
      <c r="A21" s="11" t="s">
        <v>68</v>
      </c>
      <c r="B21" s="15" t="s">
        <v>72</v>
      </c>
      <c r="C21" s="63">
        <v>0</v>
      </c>
      <c r="D21" s="156"/>
      <c r="E21" s="157">
        <f>C21+D21</f>
        <v>0</v>
      </c>
    </row>
    <row r="22" spans="1:6" s="152" customFormat="1" x14ac:dyDescent="0.2">
      <c r="A22" s="149" t="s">
        <v>575</v>
      </c>
      <c r="B22" s="150" t="s">
        <v>576</v>
      </c>
      <c r="C22" s="314">
        <v>10202.814249999999</v>
      </c>
      <c r="D22" s="155">
        <f>D23</f>
        <v>0</v>
      </c>
      <c r="E22" s="155">
        <f>E23</f>
        <v>10202.814249999999</v>
      </c>
      <c r="F22" s="70"/>
    </row>
    <row r="23" spans="1:6" s="152" customFormat="1" ht="25.5" x14ac:dyDescent="0.2">
      <c r="A23" s="149" t="s">
        <v>577</v>
      </c>
      <c r="B23" s="150" t="s">
        <v>578</v>
      </c>
      <c r="C23" s="314">
        <v>10202.814249999999</v>
      </c>
      <c r="D23" s="151">
        <v>0</v>
      </c>
      <c r="E23" s="151">
        <f>C23+D23</f>
        <v>10202.814249999999</v>
      </c>
      <c r="F23" s="70"/>
    </row>
  </sheetData>
  <mergeCells count="5">
    <mergeCell ref="A1:E1"/>
    <mergeCell ref="A7:E7"/>
    <mergeCell ref="A9:E9"/>
    <mergeCell ref="A10:E10"/>
    <mergeCell ref="A11:E11"/>
  </mergeCells>
  <pageMargins left="0.59055118110236227" right="0.39370078740157483" top="0.62992125984251968" bottom="0.51181102362204722" header="0.23622047244094491" footer="0.27559055118110237"/>
  <pageSetup paperSize="9" scale="88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rgb="FFFFFF00"/>
  </sheetPr>
  <dimension ref="A1:E270"/>
  <sheetViews>
    <sheetView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customWidth="1"/>
    <col min="4" max="5" width="12.28515625" style="2" customWidth="1"/>
    <col min="6" max="16384" width="9.140625" style="2"/>
  </cols>
  <sheetData>
    <row r="1" spans="1:5" s="70" customFormat="1" ht="12.75" x14ac:dyDescent="0.2">
      <c r="A1" s="367" t="s">
        <v>69</v>
      </c>
      <c r="B1" s="367"/>
      <c r="C1" s="367"/>
      <c r="D1" s="367"/>
      <c r="E1" s="367"/>
    </row>
    <row r="2" spans="1:5" s="70" customFormat="1" ht="12.75" x14ac:dyDescent="0.2">
      <c r="A2" s="284"/>
      <c r="B2" s="284"/>
      <c r="C2" s="284"/>
      <c r="D2" s="153"/>
      <c r="E2" s="226" t="s">
        <v>599</v>
      </c>
    </row>
    <row r="3" spans="1:5" s="70" customFormat="1" ht="12.75" x14ac:dyDescent="0.2">
      <c r="A3" s="284"/>
      <c r="B3" s="284"/>
      <c r="C3" s="284"/>
      <c r="D3" s="153"/>
      <c r="E3" s="153" t="s">
        <v>109</v>
      </c>
    </row>
    <row r="4" spans="1:5" s="70" customFormat="1" ht="12.75" x14ac:dyDescent="0.2">
      <c r="A4" s="284"/>
      <c r="B4" s="284"/>
      <c r="C4" s="284"/>
      <c r="D4" s="153"/>
      <c r="E4" s="153" t="s">
        <v>579</v>
      </c>
    </row>
    <row r="5" spans="1:5" s="70" customFormat="1" ht="12.75" x14ac:dyDescent="0.2">
      <c r="A5" s="284"/>
      <c r="B5" s="284"/>
      <c r="C5" s="284"/>
      <c r="D5" s="153"/>
      <c r="E5" s="153" t="s">
        <v>580</v>
      </c>
    </row>
    <row r="6" spans="1:5" s="70" customFormat="1" ht="12.75" x14ac:dyDescent="0.2">
      <c r="A6" s="284"/>
      <c r="B6" s="284"/>
      <c r="C6" s="284"/>
      <c r="D6" s="153"/>
      <c r="E6" s="153" t="s">
        <v>712</v>
      </c>
    </row>
    <row r="7" spans="1:5" s="70" customFormat="1" ht="12.75" x14ac:dyDescent="0.2">
      <c r="A7" s="367" t="s">
        <v>603</v>
      </c>
      <c r="B7" s="367"/>
      <c r="C7" s="367"/>
      <c r="D7" s="367"/>
      <c r="E7" s="367"/>
    </row>
    <row r="8" spans="1:5" ht="15.75" customHeight="1" x14ac:dyDescent="0.25">
      <c r="A8" s="370"/>
      <c r="B8" s="370"/>
      <c r="C8" s="370"/>
    </row>
    <row r="9" spans="1:5" ht="15.75" x14ac:dyDescent="0.25">
      <c r="A9" s="371" t="s">
        <v>108</v>
      </c>
      <c r="B9" s="371"/>
      <c r="C9" s="371"/>
      <c r="D9" s="371"/>
      <c r="E9" s="371"/>
    </row>
    <row r="10" spans="1:5" ht="15.75" x14ac:dyDescent="0.25">
      <c r="A10" s="371" t="s">
        <v>711</v>
      </c>
      <c r="B10" s="371"/>
      <c r="C10" s="371"/>
      <c r="D10" s="371"/>
      <c r="E10" s="371"/>
    </row>
    <row r="11" spans="1:5" x14ac:dyDescent="0.25">
      <c r="A11" s="146"/>
      <c r="B11" s="146"/>
      <c r="C11" s="146"/>
      <c r="D11" s="146"/>
      <c r="E11" s="146"/>
    </row>
    <row r="12" spans="1:5" x14ac:dyDescent="0.25">
      <c r="A12" s="12"/>
      <c r="B12" s="12"/>
      <c r="C12" s="14" t="s">
        <v>17</v>
      </c>
      <c r="D12" s="12"/>
      <c r="E12" s="14" t="s">
        <v>17</v>
      </c>
    </row>
    <row r="13" spans="1:5" ht="43.5" customHeight="1" x14ac:dyDescent="0.25">
      <c r="A13" s="13" t="s">
        <v>506</v>
      </c>
      <c r="B13" s="13" t="s">
        <v>4</v>
      </c>
      <c r="C13" s="13" t="s">
        <v>1</v>
      </c>
      <c r="D13" s="148" t="s">
        <v>573</v>
      </c>
      <c r="E13" s="148" t="s">
        <v>574</v>
      </c>
    </row>
    <row r="14" spans="1:5" x14ac:dyDescent="0.25">
      <c r="A14" s="21">
        <v>1</v>
      </c>
      <c r="B14" s="109">
        <v>2</v>
      </c>
      <c r="C14" s="109">
        <v>3</v>
      </c>
      <c r="D14" s="109"/>
      <c r="E14" s="109">
        <v>3</v>
      </c>
    </row>
    <row r="15" spans="1:5" ht="23.25" customHeight="1" x14ac:dyDescent="0.25">
      <c r="A15" s="369" t="s">
        <v>29</v>
      </c>
      <c r="B15" s="369"/>
      <c r="C15" s="123">
        <f>C16+C39</f>
        <v>1653724.8657200001</v>
      </c>
      <c r="D15" s="123">
        <f>D16+D39</f>
        <v>849860.75648999983</v>
      </c>
      <c r="E15" s="123">
        <f>D15/C15*100</f>
        <v>51.39069830216205</v>
      </c>
    </row>
    <row r="16" spans="1:5" s="3" customFormat="1" ht="17.25" customHeight="1" x14ac:dyDescent="0.2">
      <c r="A16" s="147" t="s">
        <v>5</v>
      </c>
      <c r="B16" s="285" t="s">
        <v>52</v>
      </c>
      <c r="C16" s="112">
        <f>C17+C19+C21+C26+C28+C29+C32+C35+C37</f>
        <v>142589</v>
      </c>
      <c r="D16" s="112">
        <f>D17+D19+D21+D26+D28+D29+D32+D35+D37+D38</f>
        <v>69874.02900000001</v>
      </c>
      <c r="E16" s="112">
        <f>D16/C16*100</f>
        <v>49.003800433413524</v>
      </c>
    </row>
    <row r="17" spans="1:5" s="3" customFormat="1" ht="14.25" x14ac:dyDescent="0.2">
      <c r="A17" s="147" t="s">
        <v>6</v>
      </c>
      <c r="B17" s="115" t="s">
        <v>39</v>
      </c>
      <c r="C17" s="112">
        <f>C18</f>
        <v>109398</v>
      </c>
      <c r="D17" s="112">
        <f>D18</f>
        <v>47975.654000000002</v>
      </c>
      <c r="E17" s="112">
        <f>E18</f>
        <v>43.854233166968321</v>
      </c>
    </row>
    <row r="18" spans="1:5" s="3" customFormat="1" ht="14.25" x14ac:dyDescent="0.2">
      <c r="A18" s="116" t="s">
        <v>7</v>
      </c>
      <c r="B18" s="117" t="s">
        <v>8</v>
      </c>
      <c r="C18" s="113">
        <v>109398</v>
      </c>
      <c r="D18" s="114">
        <v>47975.654000000002</v>
      </c>
      <c r="E18" s="161">
        <f>D18/C18*100</f>
        <v>43.854233166968321</v>
      </c>
    </row>
    <row r="19" spans="1:5" s="3" customFormat="1" ht="14.25" x14ac:dyDescent="0.2">
      <c r="A19" s="147" t="s">
        <v>40</v>
      </c>
      <c r="B19" s="115" t="s">
        <v>498</v>
      </c>
      <c r="C19" s="112">
        <f>C20</f>
        <v>2796</v>
      </c>
      <c r="D19" s="112">
        <f>D20</f>
        <v>1345.3789999999999</v>
      </c>
      <c r="E19" s="112">
        <f>E20</f>
        <v>48.117989985693846</v>
      </c>
    </row>
    <row r="20" spans="1:5" s="3" customFormat="1" ht="25.5" x14ac:dyDescent="0.2">
      <c r="A20" s="116" t="s">
        <v>41</v>
      </c>
      <c r="B20" s="117" t="s">
        <v>53</v>
      </c>
      <c r="C20" s="113">
        <v>2796</v>
      </c>
      <c r="D20" s="114">
        <v>1345.3789999999999</v>
      </c>
      <c r="E20" s="161">
        <f t="shared" ref="E20:E42" si="0">D20/C20*100</f>
        <v>48.117989985693846</v>
      </c>
    </row>
    <row r="21" spans="1:5" s="3" customFormat="1" ht="14.25" x14ac:dyDescent="0.2">
      <c r="A21" s="147" t="s">
        <v>9</v>
      </c>
      <c r="B21" s="115" t="s">
        <v>10</v>
      </c>
      <c r="C21" s="112">
        <f>SUM(C23:C25)</f>
        <v>11149</v>
      </c>
      <c r="D21" s="112">
        <f>SUM(D22:D25)</f>
        <v>12210.231</v>
      </c>
      <c r="E21" s="112">
        <f>SUM(E23:E26)</f>
        <v>378.95854672335923</v>
      </c>
    </row>
    <row r="22" spans="1:5" s="3" customFormat="1" ht="25.5" x14ac:dyDescent="0.2">
      <c r="A22" s="116" t="s">
        <v>747</v>
      </c>
      <c r="B22" s="117" t="s">
        <v>748</v>
      </c>
      <c r="C22" s="112"/>
      <c r="D22" s="113">
        <v>52.363</v>
      </c>
      <c r="E22" s="112"/>
    </row>
    <row r="23" spans="1:5" s="3" customFormat="1" ht="14.25" x14ac:dyDescent="0.2">
      <c r="A23" s="116" t="s">
        <v>497</v>
      </c>
      <c r="B23" s="117" t="s">
        <v>496</v>
      </c>
      <c r="C23" s="113">
        <v>9805</v>
      </c>
      <c r="D23" s="114">
        <v>10585.356</v>
      </c>
      <c r="E23" s="161">
        <f>D23/C23*100</f>
        <v>107.95875573686895</v>
      </c>
    </row>
    <row r="24" spans="1:5" s="3" customFormat="1" ht="14.25" x14ac:dyDescent="0.2">
      <c r="A24" s="116" t="s">
        <v>49</v>
      </c>
      <c r="B24" s="117" t="s">
        <v>11</v>
      </c>
      <c r="C24" s="113">
        <v>244</v>
      </c>
      <c r="D24" s="114">
        <v>131.75299999999999</v>
      </c>
      <c r="E24" s="161">
        <f>C24-D24</f>
        <v>112.24700000000001</v>
      </c>
    </row>
    <row r="25" spans="1:5" s="3" customFormat="1" ht="36" customHeight="1" x14ac:dyDescent="0.2">
      <c r="A25" s="116" t="s">
        <v>48</v>
      </c>
      <c r="B25" s="117" t="s">
        <v>34</v>
      </c>
      <c r="C25" s="113">
        <v>1100</v>
      </c>
      <c r="D25" s="114">
        <v>1440.759</v>
      </c>
      <c r="E25" s="161">
        <f t="shared" si="0"/>
        <v>130.97809090909092</v>
      </c>
    </row>
    <row r="26" spans="1:5" s="3" customFormat="1" ht="20.25" customHeight="1" x14ac:dyDescent="0.2">
      <c r="A26" s="147" t="s">
        <v>54</v>
      </c>
      <c r="B26" s="115" t="s">
        <v>12</v>
      </c>
      <c r="C26" s="112">
        <f>SUM(C27:C27)</f>
        <v>10336</v>
      </c>
      <c r="D26" s="112">
        <f>SUM(D27:D27)</f>
        <v>2870.7930000000001</v>
      </c>
      <c r="E26" s="161">
        <f t="shared" si="0"/>
        <v>27.774700077399384</v>
      </c>
    </row>
    <row r="27" spans="1:5" s="3" customFormat="1" ht="16.5" customHeight="1" x14ac:dyDescent="0.2">
      <c r="A27" s="116" t="s">
        <v>50</v>
      </c>
      <c r="B27" s="117" t="s">
        <v>13</v>
      </c>
      <c r="C27" s="113">
        <v>10336</v>
      </c>
      <c r="D27" s="297">
        <v>2870.7930000000001</v>
      </c>
      <c r="E27" s="112">
        <f>SUM(E28:E28)</f>
        <v>42.538325991189431</v>
      </c>
    </row>
    <row r="28" spans="1:5" s="3" customFormat="1" ht="17.25" customHeight="1" x14ac:dyDescent="0.2">
      <c r="A28" s="118" t="s">
        <v>42</v>
      </c>
      <c r="B28" s="119" t="s">
        <v>14</v>
      </c>
      <c r="C28" s="108">
        <v>4540</v>
      </c>
      <c r="D28" s="318">
        <v>1931.24</v>
      </c>
      <c r="E28" s="160">
        <f t="shared" si="0"/>
        <v>42.538325991189431</v>
      </c>
    </row>
    <row r="29" spans="1:5" s="3" customFormat="1" ht="24.75" customHeight="1" x14ac:dyDescent="0.2">
      <c r="A29" s="147" t="s">
        <v>15</v>
      </c>
      <c r="B29" s="119" t="s">
        <v>16</v>
      </c>
      <c r="C29" s="108">
        <f>C30+C31</f>
        <v>3129</v>
      </c>
      <c r="D29" s="108">
        <f>D30+D31</f>
        <v>1891.153</v>
      </c>
      <c r="E29" s="161">
        <f t="shared" si="0"/>
        <v>60.439533397251523</v>
      </c>
    </row>
    <row r="30" spans="1:5" s="3" customFormat="1" ht="63.75" x14ac:dyDescent="0.2">
      <c r="A30" s="116" t="s">
        <v>539</v>
      </c>
      <c r="B30" s="120" t="s">
        <v>55</v>
      </c>
      <c r="C30" s="114">
        <v>2420</v>
      </c>
      <c r="D30" s="108">
        <v>1467.182</v>
      </c>
      <c r="E30" s="108">
        <f>E31+E32+E33</f>
        <v>252.16511518570758</v>
      </c>
    </row>
    <row r="31" spans="1:5" s="3" customFormat="1" ht="64.5" customHeight="1" x14ac:dyDescent="0.2">
      <c r="A31" s="121" t="s">
        <v>43</v>
      </c>
      <c r="B31" s="122" t="s">
        <v>56</v>
      </c>
      <c r="C31" s="114">
        <v>709</v>
      </c>
      <c r="D31" s="114">
        <v>423.971</v>
      </c>
      <c r="E31" s="162">
        <f t="shared" si="0"/>
        <v>59.798448519040903</v>
      </c>
    </row>
    <row r="32" spans="1:5" s="3" customFormat="1" ht="76.5" customHeight="1" x14ac:dyDescent="0.2">
      <c r="A32" s="147" t="s">
        <v>18</v>
      </c>
      <c r="B32" s="119" t="s">
        <v>19</v>
      </c>
      <c r="C32" s="108">
        <f>C33</f>
        <v>516</v>
      </c>
      <c r="D32" s="108">
        <f>D33+D34</f>
        <v>992.61199999999997</v>
      </c>
      <c r="E32" s="163">
        <f t="shared" si="0"/>
        <v>192.36666666666667</v>
      </c>
    </row>
    <row r="33" spans="1:5" s="3" customFormat="1" ht="38.25" customHeight="1" x14ac:dyDescent="0.2">
      <c r="A33" s="116" t="s">
        <v>20</v>
      </c>
      <c r="B33" s="122" t="s">
        <v>21</v>
      </c>
      <c r="C33" s="114">
        <v>516</v>
      </c>
      <c r="D33" s="114">
        <v>286.90899999999999</v>
      </c>
      <c r="E33" s="163"/>
    </row>
    <row r="34" spans="1:5" s="3" customFormat="1" ht="41.25" customHeight="1" x14ac:dyDescent="0.2">
      <c r="A34" s="116" t="s">
        <v>707</v>
      </c>
      <c r="B34" s="122" t="s">
        <v>708</v>
      </c>
      <c r="C34" s="114">
        <v>0</v>
      </c>
      <c r="D34" s="114">
        <v>705.70299999999997</v>
      </c>
      <c r="E34" s="163"/>
    </row>
    <row r="35" spans="1:5" s="3" customFormat="1" ht="27.75" customHeight="1" x14ac:dyDescent="0.2">
      <c r="A35" s="147" t="s">
        <v>22</v>
      </c>
      <c r="B35" s="119" t="s">
        <v>23</v>
      </c>
      <c r="C35" s="108">
        <f>C36</f>
        <v>162</v>
      </c>
      <c r="D35" s="108">
        <f>D36</f>
        <v>390.12299999999999</v>
      </c>
      <c r="E35" s="108">
        <f>E36</f>
        <v>240.81666666666669</v>
      </c>
    </row>
    <row r="36" spans="1:5" s="3" customFormat="1" ht="23.25" customHeight="1" x14ac:dyDescent="0.2">
      <c r="A36" s="121" t="s">
        <v>51</v>
      </c>
      <c r="B36" s="120" t="s">
        <v>57</v>
      </c>
      <c r="C36" s="114">
        <v>162</v>
      </c>
      <c r="D36" s="114">
        <v>390.12299999999999</v>
      </c>
      <c r="E36" s="162">
        <f t="shared" si="0"/>
        <v>240.81666666666669</v>
      </c>
    </row>
    <row r="37" spans="1:5" s="3" customFormat="1" ht="28.5" customHeight="1" x14ac:dyDescent="0.2">
      <c r="A37" s="147" t="s">
        <v>24</v>
      </c>
      <c r="B37" s="119" t="s">
        <v>25</v>
      </c>
      <c r="C37" s="108">
        <v>563</v>
      </c>
      <c r="D37" s="108">
        <v>226.482</v>
      </c>
      <c r="E37" s="108">
        <f>E39</f>
        <v>70.45875428143799</v>
      </c>
    </row>
    <row r="38" spans="1:5" s="3" customFormat="1" ht="28.5" customHeight="1" x14ac:dyDescent="0.2">
      <c r="A38" s="319" t="s">
        <v>746</v>
      </c>
      <c r="B38" s="119" t="s">
        <v>745</v>
      </c>
      <c r="C38" s="108"/>
      <c r="D38" s="108">
        <v>40.362000000000002</v>
      </c>
      <c r="E38" s="108"/>
    </row>
    <row r="39" spans="1:5" s="3" customFormat="1" ht="27" customHeight="1" x14ac:dyDescent="0.2">
      <c r="A39" s="17" t="s">
        <v>26</v>
      </c>
      <c r="B39" s="18" t="s">
        <v>27</v>
      </c>
      <c r="C39" s="127">
        <f>C40</f>
        <v>1511135.8657200001</v>
      </c>
      <c r="D39" s="127">
        <f>D40+D91</f>
        <v>779986.72748999984</v>
      </c>
      <c r="E39" s="108">
        <f>E40</f>
        <v>70.45875428143799</v>
      </c>
    </row>
    <row r="40" spans="1:5" s="3" customFormat="1" ht="31.5" customHeight="1" x14ac:dyDescent="0.2">
      <c r="A40" s="26" t="s">
        <v>119</v>
      </c>
      <c r="B40" s="18" t="s">
        <v>28</v>
      </c>
      <c r="C40" s="128">
        <f>C41+C61+C44+C86</f>
        <v>1511135.8657200001</v>
      </c>
      <c r="D40" s="128">
        <f>D41+D61+D44+D86</f>
        <v>780134.53969999985</v>
      </c>
      <c r="E40" s="108">
        <f>E41</f>
        <v>70.45875428143799</v>
      </c>
    </row>
    <row r="41" spans="1:5" s="3" customFormat="1" ht="31.5" customHeight="1" x14ac:dyDescent="0.2">
      <c r="A41" s="26" t="s">
        <v>120</v>
      </c>
      <c r="B41" s="18" t="s">
        <v>58</v>
      </c>
      <c r="C41" s="128">
        <f>C42+C43</f>
        <v>138972</v>
      </c>
      <c r="D41" s="128">
        <f>D42+D43</f>
        <v>97917.94</v>
      </c>
      <c r="E41" s="162">
        <f>D41/C41*100</f>
        <v>70.45875428143799</v>
      </c>
    </row>
    <row r="42" spans="1:5" ht="22.5" customHeight="1" x14ac:dyDescent="0.25">
      <c r="A42" s="19" t="s">
        <v>93</v>
      </c>
      <c r="B42" s="27" t="s">
        <v>73</v>
      </c>
      <c r="C42" s="286">
        <v>131556</v>
      </c>
      <c r="D42" s="114">
        <v>92995.94</v>
      </c>
      <c r="E42" s="162">
        <f t="shared" si="0"/>
        <v>70.689242603910117</v>
      </c>
    </row>
    <row r="43" spans="1:5" s="168" customFormat="1" ht="40.5" customHeight="1" x14ac:dyDescent="0.2">
      <c r="A43" s="21" t="s">
        <v>94</v>
      </c>
      <c r="B43" s="27" t="s">
        <v>74</v>
      </c>
      <c r="C43" s="286">
        <v>7416</v>
      </c>
      <c r="D43" s="293">
        <v>4922</v>
      </c>
      <c r="E43" s="162"/>
    </row>
    <row r="44" spans="1:5" s="1" customFormat="1" ht="21.75" customHeight="1" x14ac:dyDescent="0.25">
      <c r="A44" s="13" t="s">
        <v>103</v>
      </c>
      <c r="B44" s="59" t="s">
        <v>88</v>
      </c>
      <c r="C44" s="128">
        <f>SUM(C45:C60)</f>
        <v>400301.55634999997</v>
      </c>
      <c r="D44" s="128">
        <f>SUM(D45:D60)</f>
        <v>75877.097069999989</v>
      </c>
      <c r="E44" s="127">
        <f t="shared" ref="E44:E52" si="1">D44/C44*100</f>
        <v>18.954984277817182</v>
      </c>
    </row>
    <row r="45" spans="1:5" s="1" customFormat="1" ht="76.5" x14ac:dyDescent="0.25">
      <c r="A45" s="19" t="s">
        <v>104</v>
      </c>
      <c r="B45" s="27" t="s">
        <v>75</v>
      </c>
      <c r="C45" s="286">
        <v>48390</v>
      </c>
      <c r="D45" s="128">
        <v>20148.91821</v>
      </c>
      <c r="E45" s="172">
        <f t="shared" si="1"/>
        <v>41.638599318040917</v>
      </c>
    </row>
    <row r="46" spans="1:5" s="1" customFormat="1" ht="38.25" x14ac:dyDescent="0.25">
      <c r="A46" s="19" t="s">
        <v>104</v>
      </c>
      <c r="B46" s="27" t="s">
        <v>87</v>
      </c>
      <c r="C46" s="286">
        <v>1959</v>
      </c>
      <c r="D46" s="286">
        <v>1959</v>
      </c>
      <c r="E46" s="172">
        <f t="shared" si="1"/>
        <v>100</v>
      </c>
    </row>
    <row r="47" spans="1:5" s="1" customFormat="1" ht="25.5" x14ac:dyDescent="0.25">
      <c r="A47" s="72" t="s">
        <v>104</v>
      </c>
      <c r="B47" s="126" t="s">
        <v>540</v>
      </c>
      <c r="C47" s="165">
        <v>1190</v>
      </c>
      <c r="D47" s="114">
        <v>496</v>
      </c>
      <c r="E47" s="162">
        <f t="shared" si="1"/>
        <v>41.680672268907564</v>
      </c>
    </row>
    <row r="48" spans="1:5" s="1" customFormat="1" ht="38.25" x14ac:dyDescent="0.25">
      <c r="A48" s="72" t="s">
        <v>104</v>
      </c>
      <c r="B48" s="126" t="s">
        <v>541</v>
      </c>
      <c r="C48" s="165">
        <v>2414</v>
      </c>
      <c r="D48" s="294">
        <v>1207</v>
      </c>
      <c r="E48" s="162">
        <f t="shared" si="1"/>
        <v>50</v>
      </c>
    </row>
    <row r="49" spans="1:5" s="1" customFormat="1" ht="25.5" x14ac:dyDescent="0.25">
      <c r="A49" s="72" t="s">
        <v>121</v>
      </c>
      <c r="B49" s="73" t="s">
        <v>122</v>
      </c>
      <c r="C49" s="286">
        <f>11479.55193-0.1</f>
        <v>11479.451929999999</v>
      </c>
      <c r="D49" s="128">
        <v>11479.55193</v>
      </c>
      <c r="E49" s="162">
        <f t="shared" si="1"/>
        <v>100.00087112172784</v>
      </c>
    </row>
    <row r="50" spans="1:5" s="1" customFormat="1" ht="38.25" x14ac:dyDescent="0.25">
      <c r="A50" s="77" t="s">
        <v>106</v>
      </c>
      <c r="B50" s="78" t="s">
        <v>124</v>
      </c>
      <c r="C50" s="286">
        <v>2021</v>
      </c>
      <c r="D50" s="114">
        <v>1879.02007</v>
      </c>
      <c r="E50" s="162">
        <f t="shared" si="1"/>
        <v>92.97476843146957</v>
      </c>
    </row>
    <row r="51" spans="1:5" s="1" customFormat="1" ht="51" x14ac:dyDescent="0.25">
      <c r="A51" s="77" t="s">
        <v>503</v>
      </c>
      <c r="B51" s="60" t="s">
        <v>691</v>
      </c>
      <c r="C51" s="286">
        <v>24005</v>
      </c>
      <c r="D51" s="295">
        <v>13432.401</v>
      </c>
      <c r="E51" s="162">
        <f t="shared" si="1"/>
        <v>55.956679858362847</v>
      </c>
    </row>
    <row r="52" spans="1:5" ht="63.75" x14ac:dyDescent="0.25">
      <c r="A52" s="77" t="s">
        <v>692</v>
      </c>
      <c r="B52" s="287" t="s">
        <v>693</v>
      </c>
      <c r="C52" s="145">
        <v>14035</v>
      </c>
      <c r="D52" s="114">
        <v>0</v>
      </c>
      <c r="E52" s="162">
        <f t="shared" si="1"/>
        <v>0</v>
      </c>
    </row>
    <row r="53" spans="1:5" ht="71.25" x14ac:dyDescent="0.25">
      <c r="A53" s="77" t="s">
        <v>694</v>
      </c>
      <c r="B53" s="288" t="s">
        <v>695</v>
      </c>
      <c r="C53" s="286">
        <v>3483.95</v>
      </c>
      <c r="D53" s="293">
        <v>2037.87078</v>
      </c>
      <c r="E53" s="162">
        <f t="shared" ref="E53:E61" si="2">D53/C53*100</f>
        <v>58.49311212847487</v>
      </c>
    </row>
    <row r="54" spans="1:5" ht="63.75" x14ac:dyDescent="0.25">
      <c r="A54" s="19" t="s">
        <v>104</v>
      </c>
      <c r="B54" s="287" t="s">
        <v>696</v>
      </c>
      <c r="C54" s="286">
        <v>14325</v>
      </c>
      <c r="D54" s="296">
        <v>12416.4</v>
      </c>
      <c r="E54" s="162">
        <f t="shared" si="2"/>
        <v>86.676439790575913</v>
      </c>
    </row>
    <row r="55" spans="1:5" s="1" customFormat="1" ht="38.25" x14ac:dyDescent="0.25">
      <c r="A55" s="77" t="s">
        <v>697</v>
      </c>
      <c r="B55" s="287" t="s">
        <v>698</v>
      </c>
      <c r="C55" s="286">
        <v>2252.1999999999998</v>
      </c>
      <c r="D55" s="114">
        <v>0</v>
      </c>
      <c r="E55" s="162">
        <f t="shared" si="2"/>
        <v>0</v>
      </c>
    </row>
    <row r="56" spans="1:5" ht="51" x14ac:dyDescent="0.25">
      <c r="A56" s="77" t="s">
        <v>699</v>
      </c>
      <c r="B56" s="287" t="s">
        <v>700</v>
      </c>
      <c r="C56" s="286">
        <f>255337.1+0.03</f>
        <v>255337.13</v>
      </c>
      <c r="D56" s="114">
        <v>8723.4216300000007</v>
      </c>
      <c r="E56" s="162">
        <f t="shared" si="2"/>
        <v>3.4164328666183414</v>
      </c>
    </row>
    <row r="57" spans="1:5" ht="25.5" x14ac:dyDescent="0.25">
      <c r="A57" s="77" t="s">
        <v>571</v>
      </c>
      <c r="B57" s="287" t="s">
        <v>701</v>
      </c>
      <c r="C57" s="286">
        <f>1114.21+11.2528</f>
        <v>1125.4628</v>
      </c>
      <c r="D57" s="165">
        <v>335.70544999999998</v>
      </c>
      <c r="E57" s="162">
        <f>D57/C57*100</f>
        <v>29.828213780144488</v>
      </c>
    </row>
    <row r="58" spans="1:5" ht="25.5" x14ac:dyDescent="0.25">
      <c r="A58" s="77" t="s">
        <v>571</v>
      </c>
      <c r="B58" s="287" t="s">
        <v>701</v>
      </c>
      <c r="C58" s="286">
        <f>4574.318+0.04362</f>
        <v>4574.3616200000006</v>
      </c>
      <c r="D58" s="165">
        <v>1361.808</v>
      </c>
      <c r="E58" s="162">
        <f>D58/C58*100</f>
        <v>29.770449149579907</v>
      </c>
    </row>
    <row r="59" spans="1:5" x14ac:dyDescent="0.25">
      <c r="A59" s="19" t="s">
        <v>104</v>
      </c>
      <c r="B59" s="287" t="s">
        <v>735</v>
      </c>
      <c r="C59" s="286">
        <v>400</v>
      </c>
      <c r="D59" s="165">
        <v>400</v>
      </c>
      <c r="E59" s="162">
        <f t="shared" si="2"/>
        <v>100</v>
      </c>
    </row>
    <row r="60" spans="1:5" ht="38.25" x14ac:dyDescent="0.25">
      <c r="A60" s="19" t="s">
        <v>104</v>
      </c>
      <c r="B60" s="287" t="s">
        <v>734</v>
      </c>
      <c r="C60" s="286">
        <v>13310</v>
      </c>
      <c r="D60" s="165">
        <v>0</v>
      </c>
      <c r="E60" s="162">
        <f t="shared" si="2"/>
        <v>0</v>
      </c>
    </row>
    <row r="61" spans="1:5" ht="25.5" x14ac:dyDescent="0.25">
      <c r="A61" s="22" t="s">
        <v>95</v>
      </c>
      <c r="B61" s="18" t="s">
        <v>59</v>
      </c>
      <c r="C61" s="128">
        <f>SUM(C63:C85)</f>
        <v>919837.64537000004</v>
      </c>
      <c r="D61" s="128">
        <f>SUM(D63:D85)</f>
        <v>565676.37035999983</v>
      </c>
      <c r="E61" s="162">
        <f t="shared" si="2"/>
        <v>61.497414593469848</v>
      </c>
    </row>
    <row r="62" spans="1:5" ht="165.75" x14ac:dyDescent="0.25">
      <c r="A62" s="19" t="s">
        <v>96</v>
      </c>
      <c r="B62" s="27" t="s">
        <v>76</v>
      </c>
      <c r="C62" s="286">
        <f>C63+C64</f>
        <v>771465</v>
      </c>
      <c r="D62" s="145">
        <f>D63+D64</f>
        <v>498145.62573999999</v>
      </c>
      <c r="E62" s="162">
        <f>D62/C62*100</f>
        <v>64.571383762063078</v>
      </c>
    </row>
    <row r="63" spans="1:5" s="1" customFormat="1" ht="76.5" x14ac:dyDescent="0.25">
      <c r="A63" s="19" t="s">
        <v>96</v>
      </c>
      <c r="B63" s="27" t="s">
        <v>77</v>
      </c>
      <c r="C63" s="286">
        <v>516519</v>
      </c>
      <c r="D63" s="128">
        <v>334663.62573999999</v>
      </c>
      <c r="E63" s="162">
        <f>D63/C63*100</f>
        <v>64.792122988699347</v>
      </c>
    </row>
    <row r="64" spans="1:5" s="1" customFormat="1" ht="25.5" x14ac:dyDescent="0.25">
      <c r="A64" s="19" t="s">
        <v>96</v>
      </c>
      <c r="B64" s="27" t="s">
        <v>78</v>
      </c>
      <c r="C64" s="286">
        <v>254946</v>
      </c>
      <c r="D64" s="145">
        <v>163482</v>
      </c>
      <c r="E64" s="162">
        <f>D64/C64*100</f>
        <v>64.124167470758508</v>
      </c>
    </row>
    <row r="65" spans="1:5" s="1" customFormat="1" ht="38.25" x14ac:dyDescent="0.25">
      <c r="A65" s="19" t="s">
        <v>96</v>
      </c>
      <c r="B65" s="23" t="s">
        <v>85</v>
      </c>
      <c r="C65" s="289">
        <v>10</v>
      </c>
      <c r="D65" s="114">
        <v>0</v>
      </c>
      <c r="E65" s="162">
        <f t="shared" ref="E65:E88" si="3">D65/C65*100</f>
        <v>0</v>
      </c>
    </row>
    <row r="66" spans="1:5" s="1" customFormat="1" ht="38.25" x14ac:dyDescent="0.25">
      <c r="A66" s="19" t="s">
        <v>96</v>
      </c>
      <c r="B66" s="27" t="s">
        <v>79</v>
      </c>
      <c r="C66" s="286">
        <v>7577</v>
      </c>
      <c r="D66" s="308">
        <v>3463.8353400000001</v>
      </c>
      <c r="E66" s="162">
        <f t="shared" si="3"/>
        <v>45.715129206810083</v>
      </c>
    </row>
    <row r="67" spans="1:5" s="1" customFormat="1" ht="38.25" x14ac:dyDescent="0.25">
      <c r="A67" s="19" t="s">
        <v>96</v>
      </c>
      <c r="B67" s="20" t="s">
        <v>80</v>
      </c>
      <c r="C67" s="286">
        <v>81</v>
      </c>
      <c r="D67" s="114">
        <v>16.634</v>
      </c>
      <c r="E67" s="162">
        <f t="shared" si="3"/>
        <v>20.535802469135803</v>
      </c>
    </row>
    <row r="68" spans="1:5" s="1" customFormat="1" ht="51" x14ac:dyDescent="0.25">
      <c r="A68" s="15" t="s">
        <v>97</v>
      </c>
      <c r="B68" s="60" t="s">
        <v>44</v>
      </c>
      <c r="C68" s="286">
        <v>41</v>
      </c>
      <c r="D68" s="292">
        <v>20.02487</v>
      </c>
      <c r="E68" s="162">
        <f t="shared" si="3"/>
        <v>48.841146341463414</v>
      </c>
    </row>
    <row r="69" spans="1:5" s="1" customFormat="1" ht="25.5" x14ac:dyDescent="0.25">
      <c r="A69" s="19" t="s">
        <v>98</v>
      </c>
      <c r="B69" s="20" t="s">
        <v>35</v>
      </c>
      <c r="C69" s="286">
        <v>7600</v>
      </c>
      <c r="D69" s="308">
        <v>7331.5406599999997</v>
      </c>
      <c r="E69" s="162">
        <f t="shared" si="3"/>
        <v>96.46764026315789</v>
      </c>
    </row>
    <row r="70" spans="1:5" s="1" customFormat="1" ht="51" x14ac:dyDescent="0.25">
      <c r="A70" s="77" t="s">
        <v>96</v>
      </c>
      <c r="B70" s="78" t="s">
        <v>83</v>
      </c>
      <c r="C70" s="286">
        <v>1442</v>
      </c>
      <c r="D70" s="114">
        <v>0</v>
      </c>
      <c r="E70" s="162">
        <f t="shared" si="3"/>
        <v>0</v>
      </c>
    </row>
    <row r="71" spans="1:5" s="1" customFormat="1" ht="76.5" x14ac:dyDescent="0.25">
      <c r="A71" s="19" t="s">
        <v>96</v>
      </c>
      <c r="B71" s="27" t="s">
        <v>81</v>
      </c>
      <c r="C71" s="286">
        <v>20736</v>
      </c>
      <c r="D71" s="114">
        <v>10368</v>
      </c>
      <c r="E71" s="162">
        <f t="shared" si="3"/>
        <v>50</v>
      </c>
    </row>
    <row r="72" spans="1:5" s="1" customFormat="1" ht="51" x14ac:dyDescent="0.25">
      <c r="A72" s="19" t="s">
        <v>702</v>
      </c>
      <c r="B72" s="60" t="s">
        <v>100</v>
      </c>
      <c r="C72" s="286">
        <v>20.399999999999999</v>
      </c>
      <c r="D72" s="114">
        <v>0</v>
      </c>
      <c r="E72" s="162">
        <f>D72/C72*100</f>
        <v>0</v>
      </c>
    </row>
    <row r="73" spans="1:5" s="1" customFormat="1" ht="76.5" x14ac:dyDescent="0.25">
      <c r="A73" s="19" t="s">
        <v>96</v>
      </c>
      <c r="B73" s="27" t="s">
        <v>86</v>
      </c>
      <c r="C73" s="286">
        <v>10526</v>
      </c>
      <c r="D73" s="114">
        <v>4504.2730000000001</v>
      </c>
      <c r="E73" s="162">
        <f t="shared" si="3"/>
        <v>42.79187725631769</v>
      </c>
    </row>
    <row r="74" spans="1:5" s="1" customFormat="1" ht="38.25" x14ac:dyDescent="0.25">
      <c r="A74" s="19" t="s">
        <v>101</v>
      </c>
      <c r="B74" s="60" t="s">
        <v>45</v>
      </c>
      <c r="C74" s="286">
        <v>14700</v>
      </c>
      <c r="D74" s="114">
        <v>5590.6500599999999</v>
      </c>
      <c r="E74" s="162">
        <f t="shared" si="3"/>
        <v>38.03163306122449</v>
      </c>
    </row>
    <row r="75" spans="1:5" s="1" customFormat="1" ht="51" x14ac:dyDescent="0.25">
      <c r="A75" s="19" t="s">
        <v>96</v>
      </c>
      <c r="B75" s="23" t="s">
        <v>84</v>
      </c>
      <c r="C75" s="289">
        <v>1918</v>
      </c>
      <c r="D75" s="114">
        <v>880</v>
      </c>
      <c r="E75" s="162">
        <f t="shared" si="3"/>
        <v>45.881126173096973</v>
      </c>
    </row>
    <row r="76" spans="1:5" ht="38.25" x14ac:dyDescent="0.25">
      <c r="A76" s="19" t="s">
        <v>96</v>
      </c>
      <c r="B76" s="27" t="s">
        <v>82</v>
      </c>
      <c r="C76" s="286">
        <v>600</v>
      </c>
      <c r="D76" s="309">
        <v>578.15899999999999</v>
      </c>
      <c r="E76" s="162">
        <f t="shared" si="3"/>
        <v>96.359833333333327</v>
      </c>
    </row>
    <row r="77" spans="1:5" ht="38.25" x14ac:dyDescent="0.25">
      <c r="A77" s="19" t="s">
        <v>96</v>
      </c>
      <c r="B77" s="23" t="s">
        <v>37</v>
      </c>
      <c r="C77" s="289">
        <v>600</v>
      </c>
      <c r="D77" s="308">
        <v>554.149</v>
      </c>
      <c r="E77" s="162">
        <f t="shared" si="3"/>
        <v>92.358166666666662</v>
      </c>
    </row>
    <row r="78" spans="1:5" s="1" customFormat="1" ht="38.25" x14ac:dyDescent="0.25">
      <c r="A78" s="19" t="s">
        <v>96</v>
      </c>
      <c r="B78" s="23" t="s">
        <v>703</v>
      </c>
      <c r="C78" s="289">
        <v>2018</v>
      </c>
      <c r="D78" s="308">
        <v>991.46047999999996</v>
      </c>
      <c r="E78" s="162">
        <f t="shared" si="3"/>
        <v>49.130846382556989</v>
      </c>
    </row>
    <row r="79" spans="1:5" s="1" customFormat="1" ht="51" x14ac:dyDescent="0.25">
      <c r="A79" s="19" t="s">
        <v>704</v>
      </c>
      <c r="B79" s="23" t="s">
        <v>705</v>
      </c>
      <c r="C79" s="289">
        <v>21954.62</v>
      </c>
      <c r="D79" s="309">
        <v>9318.4679199999991</v>
      </c>
      <c r="E79" s="162">
        <f t="shared" si="3"/>
        <v>42.444223220442893</v>
      </c>
    </row>
    <row r="80" spans="1:5" s="1" customFormat="1" ht="25.5" x14ac:dyDescent="0.25">
      <c r="A80" s="19" t="s">
        <v>96</v>
      </c>
      <c r="B80" s="20" t="s">
        <v>36</v>
      </c>
      <c r="C80" s="286">
        <v>662</v>
      </c>
      <c r="D80" s="310">
        <v>210.54300000000001</v>
      </c>
      <c r="E80" s="162">
        <f t="shared" si="3"/>
        <v>31.804078549848942</v>
      </c>
    </row>
    <row r="81" spans="1:5" s="1" customFormat="1" ht="51" x14ac:dyDescent="0.25">
      <c r="A81" s="77" t="s">
        <v>125</v>
      </c>
      <c r="B81" s="79" t="s">
        <v>126</v>
      </c>
      <c r="C81" s="286">
        <f>50232.3+0.02537</f>
        <v>50232.325370000006</v>
      </c>
      <c r="D81" s="308">
        <v>19394.334220000001</v>
      </c>
      <c r="E81" s="162">
        <f t="shared" si="3"/>
        <v>38.609270180398177</v>
      </c>
    </row>
    <row r="82" spans="1:5" s="1" customFormat="1" ht="51" x14ac:dyDescent="0.25">
      <c r="A82" s="19" t="s">
        <v>102</v>
      </c>
      <c r="B82" s="60" t="s">
        <v>47</v>
      </c>
      <c r="C82" s="286">
        <v>9</v>
      </c>
      <c r="D82" s="308">
        <v>4.3040000000000003</v>
      </c>
      <c r="E82" s="162">
        <f t="shared" si="3"/>
        <v>47.82222222222223</v>
      </c>
    </row>
    <row r="83" spans="1:5" s="1" customFormat="1" x14ac:dyDescent="0.25">
      <c r="A83" s="19" t="s">
        <v>96</v>
      </c>
      <c r="B83" s="28" t="s">
        <v>123</v>
      </c>
      <c r="C83" s="286">
        <v>4997</v>
      </c>
      <c r="D83" s="308">
        <v>2852.01</v>
      </c>
      <c r="E83" s="162">
        <f t="shared" si="3"/>
        <v>57.074444666800083</v>
      </c>
    </row>
    <row r="84" spans="1:5" ht="51" x14ac:dyDescent="0.25">
      <c r="A84" s="77" t="s">
        <v>96</v>
      </c>
      <c r="B84" s="79" t="s">
        <v>127</v>
      </c>
      <c r="C84" s="286">
        <v>396</v>
      </c>
      <c r="D84" s="308">
        <v>396</v>
      </c>
      <c r="E84" s="162">
        <f t="shared" si="3"/>
        <v>100</v>
      </c>
    </row>
    <row r="85" spans="1:5" ht="38.25" x14ac:dyDescent="0.25">
      <c r="A85" s="15" t="s">
        <v>99</v>
      </c>
      <c r="B85" s="16" t="s">
        <v>46</v>
      </c>
      <c r="C85" s="286">
        <v>2252.3000000000002</v>
      </c>
      <c r="D85" s="164">
        <v>1056.35907</v>
      </c>
      <c r="E85" s="162">
        <f t="shared" si="3"/>
        <v>46.901348399413926</v>
      </c>
    </row>
    <row r="86" spans="1:5" x14ac:dyDescent="0.25">
      <c r="A86" s="71" t="s">
        <v>105</v>
      </c>
      <c r="B86" s="59" t="s">
        <v>38</v>
      </c>
      <c r="C86" s="290">
        <f>C87+C88+C90+C89</f>
        <v>52024.664000000004</v>
      </c>
      <c r="D86" s="290">
        <f>D87+D88+D90+D89</f>
        <v>40663.132270000002</v>
      </c>
      <c r="E86" s="162">
        <f>D86/C86*100</f>
        <v>78.161258802171218</v>
      </c>
    </row>
    <row r="87" spans="1:5" ht="46.5" customHeight="1" x14ac:dyDescent="0.25">
      <c r="A87" s="110" t="s">
        <v>504</v>
      </c>
      <c r="B87" s="111" t="s">
        <v>542</v>
      </c>
      <c r="C87" s="291">
        <v>42916.364000000001</v>
      </c>
      <c r="D87" s="290">
        <v>33402.839269999997</v>
      </c>
      <c r="E87" s="162">
        <f t="shared" si="3"/>
        <v>77.832407400589659</v>
      </c>
    </row>
    <row r="88" spans="1:5" ht="51" x14ac:dyDescent="0.25">
      <c r="A88" s="110" t="s">
        <v>107</v>
      </c>
      <c r="B88" s="111" t="s">
        <v>505</v>
      </c>
      <c r="C88" s="291">
        <v>3957</v>
      </c>
      <c r="D88" s="311">
        <v>2108.9929999999999</v>
      </c>
      <c r="E88" s="162">
        <f t="shared" si="3"/>
        <v>53.297776092999747</v>
      </c>
    </row>
    <row r="89" spans="1:5" ht="51" x14ac:dyDescent="0.25">
      <c r="A89" s="110" t="s">
        <v>107</v>
      </c>
      <c r="B89" s="111" t="s">
        <v>706</v>
      </c>
      <c r="C89" s="291">
        <v>200</v>
      </c>
      <c r="D89" s="164">
        <v>200</v>
      </c>
      <c r="E89" s="162">
        <f>D89/C89*100</f>
        <v>100</v>
      </c>
    </row>
    <row r="90" spans="1:5" ht="25.5" x14ac:dyDescent="0.25">
      <c r="A90" s="110" t="s">
        <v>107</v>
      </c>
      <c r="B90" s="111" t="s">
        <v>736</v>
      </c>
      <c r="C90" s="291">
        <v>4951.3</v>
      </c>
      <c r="D90" s="164">
        <v>4951.3</v>
      </c>
      <c r="E90" s="162">
        <f>D90/C90*100</f>
        <v>100</v>
      </c>
    </row>
    <row r="91" spans="1:5" ht="38.25" x14ac:dyDescent="0.25">
      <c r="A91" s="71" t="s">
        <v>709</v>
      </c>
      <c r="B91" s="59" t="s">
        <v>710</v>
      </c>
      <c r="C91" s="290"/>
      <c r="D91" s="290">
        <f>D92+D93</f>
        <v>-147.81220999999999</v>
      </c>
      <c r="E91" s="290">
        <f>E92+E93</f>
        <v>0</v>
      </c>
    </row>
    <row r="92" spans="1:5" ht="46.5" customHeight="1" x14ac:dyDescent="0.25">
      <c r="A92" s="312" t="s">
        <v>740</v>
      </c>
      <c r="B92" s="111" t="s">
        <v>739</v>
      </c>
      <c r="C92" s="291"/>
      <c r="D92" s="128">
        <v>-146.81220999999999</v>
      </c>
      <c r="E92" s="162"/>
    </row>
    <row r="93" spans="1:5" ht="46.5" customHeight="1" x14ac:dyDescent="0.25">
      <c r="A93" s="312" t="s">
        <v>738</v>
      </c>
      <c r="B93" s="111" t="s">
        <v>737</v>
      </c>
      <c r="C93" s="291"/>
      <c r="D93" s="128">
        <v>-1</v>
      </c>
      <c r="E93" s="162"/>
    </row>
    <row r="94" spans="1:5" x14ac:dyDescent="0.25">
      <c r="B94" s="166"/>
      <c r="C94" s="167"/>
      <c r="D94" s="166"/>
      <c r="E94" s="167"/>
    </row>
    <row r="95" spans="1:5" x14ac:dyDescent="0.25">
      <c r="B95" s="166"/>
      <c r="C95" s="167"/>
      <c r="D95" s="166"/>
      <c r="E95" s="167"/>
    </row>
    <row r="96" spans="1:5" x14ac:dyDescent="0.25">
      <c r="B96" s="166"/>
      <c r="C96" s="167"/>
      <c r="D96" s="166"/>
      <c r="E96" s="167"/>
    </row>
    <row r="97" spans="2:5" x14ac:dyDescent="0.25">
      <c r="B97" s="166"/>
      <c r="C97" s="167"/>
      <c r="D97" s="166"/>
      <c r="E97" s="167"/>
    </row>
    <row r="98" spans="2:5" x14ac:dyDescent="0.25">
      <c r="B98" s="166"/>
      <c r="C98" s="167"/>
      <c r="D98" s="166"/>
      <c r="E98" s="167"/>
    </row>
    <row r="99" spans="2:5" x14ac:dyDescent="0.25">
      <c r="B99" s="166"/>
      <c r="C99" s="167"/>
      <c r="D99" s="166"/>
      <c r="E99" s="167"/>
    </row>
    <row r="100" spans="2:5" x14ac:dyDescent="0.25">
      <c r="B100" s="166"/>
      <c r="C100" s="167"/>
      <c r="D100" s="166"/>
      <c r="E100" s="167"/>
    </row>
    <row r="101" spans="2:5" x14ac:dyDescent="0.25">
      <c r="B101" s="166"/>
      <c r="C101" s="167"/>
      <c r="D101" s="166"/>
      <c r="E101" s="167"/>
    </row>
    <row r="102" spans="2:5" x14ac:dyDescent="0.25">
      <c r="B102" s="166"/>
      <c r="C102" s="167"/>
      <c r="D102" s="166"/>
      <c r="E102" s="167"/>
    </row>
    <row r="103" spans="2:5" x14ac:dyDescent="0.25">
      <c r="B103" s="166"/>
      <c r="C103" s="167"/>
      <c r="D103" s="166"/>
      <c r="E103" s="167"/>
    </row>
    <row r="104" spans="2:5" x14ac:dyDescent="0.25">
      <c r="B104" s="166"/>
      <c r="C104" s="167"/>
      <c r="D104" s="166"/>
      <c r="E104" s="167"/>
    </row>
    <row r="105" spans="2:5" x14ac:dyDescent="0.25">
      <c r="B105" s="166"/>
      <c r="C105" s="167"/>
      <c r="D105" s="166"/>
      <c r="E105" s="167"/>
    </row>
    <row r="106" spans="2:5" x14ac:dyDescent="0.25">
      <c r="B106" s="166"/>
      <c r="C106" s="167"/>
      <c r="D106" s="166"/>
      <c r="E106" s="167"/>
    </row>
    <row r="107" spans="2:5" x14ac:dyDescent="0.25">
      <c r="B107" s="166"/>
      <c r="C107" s="167"/>
      <c r="D107" s="166"/>
      <c r="E107" s="167"/>
    </row>
    <row r="108" spans="2:5" x14ac:dyDescent="0.25">
      <c r="B108" s="166"/>
      <c r="C108" s="167"/>
      <c r="D108" s="166"/>
      <c r="E108" s="167"/>
    </row>
    <row r="109" spans="2:5" x14ac:dyDescent="0.25">
      <c r="B109" s="166"/>
      <c r="C109" s="167"/>
      <c r="D109" s="166"/>
      <c r="E109" s="167"/>
    </row>
    <row r="110" spans="2:5" x14ac:dyDescent="0.25">
      <c r="B110" s="166"/>
      <c r="C110" s="167"/>
      <c r="D110" s="166"/>
      <c r="E110" s="167"/>
    </row>
    <row r="111" spans="2:5" x14ac:dyDescent="0.25">
      <c r="B111" s="166"/>
      <c r="C111" s="167"/>
      <c r="D111" s="166"/>
      <c r="E111" s="167"/>
    </row>
    <row r="112" spans="2:5" x14ac:dyDescent="0.25">
      <c r="B112" s="166"/>
      <c r="C112" s="167"/>
      <c r="D112" s="166"/>
      <c r="E112" s="167"/>
    </row>
    <row r="113" spans="2:5" x14ac:dyDescent="0.25">
      <c r="B113" s="166"/>
      <c r="C113" s="167"/>
      <c r="D113" s="166"/>
      <c r="E113" s="167"/>
    </row>
    <row r="114" spans="2:5" x14ac:dyDescent="0.25">
      <c r="B114" s="166"/>
      <c r="C114" s="167"/>
      <c r="D114" s="166"/>
      <c r="E114" s="167"/>
    </row>
    <row r="115" spans="2:5" x14ac:dyDescent="0.25">
      <c r="B115" s="166"/>
      <c r="C115" s="167"/>
      <c r="D115" s="166"/>
      <c r="E115" s="167"/>
    </row>
    <row r="116" spans="2:5" x14ac:dyDescent="0.25">
      <c r="B116" s="166"/>
      <c r="C116" s="167"/>
      <c r="D116" s="166"/>
      <c r="E116" s="167"/>
    </row>
    <row r="117" spans="2:5" x14ac:dyDescent="0.25">
      <c r="B117" s="166"/>
      <c r="C117" s="167"/>
      <c r="D117" s="166"/>
      <c r="E117" s="167"/>
    </row>
    <row r="118" spans="2:5" x14ac:dyDescent="0.25">
      <c r="B118" s="166"/>
      <c r="C118" s="167"/>
      <c r="D118" s="166"/>
      <c r="E118" s="167"/>
    </row>
    <row r="119" spans="2:5" x14ac:dyDescent="0.25">
      <c r="B119" s="166"/>
      <c r="C119" s="167"/>
      <c r="D119" s="166"/>
      <c r="E119" s="167"/>
    </row>
    <row r="120" spans="2:5" x14ac:dyDescent="0.25">
      <c r="B120" s="166"/>
      <c r="C120" s="167"/>
      <c r="D120" s="166"/>
      <c r="E120" s="167"/>
    </row>
    <row r="121" spans="2:5" x14ac:dyDescent="0.25">
      <c r="B121" s="166"/>
      <c r="C121" s="167"/>
      <c r="D121" s="166"/>
      <c r="E121" s="167"/>
    </row>
    <row r="122" spans="2:5" x14ac:dyDescent="0.25">
      <c r="B122" s="166"/>
      <c r="C122" s="167"/>
      <c r="D122" s="166"/>
      <c r="E122" s="167"/>
    </row>
    <row r="123" spans="2:5" x14ac:dyDescent="0.25">
      <c r="B123" s="166"/>
      <c r="C123" s="167"/>
      <c r="D123" s="166"/>
      <c r="E123" s="167"/>
    </row>
    <row r="124" spans="2:5" x14ac:dyDescent="0.25">
      <c r="B124" s="166"/>
      <c r="C124" s="167"/>
      <c r="D124" s="166"/>
      <c r="E124" s="167"/>
    </row>
    <row r="125" spans="2:5" x14ac:dyDescent="0.25">
      <c r="B125" s="166"/>
      <c r="C125" s="167"/>
      <c r="D125" s="166"/>
      <c r="E125" s="167"/>
    </row>
    <row r="126" spans="2:5" x14ac:dyDescent="0.25">
      <c r="B126" s="166"/>
      <c r="C126" s="167"/>
      <c r="D126" s="166"/>
      <c r="E126" s="167"/>
    </row>
    <row r="127" spans="2:5" x14ac:dyDescent="0.25">
      <c r="B127" s="166"/>
      <c r="C127" s="167"/>
      <c r="D127" s="166"/>
      <c r="E127" s="167"/>
    </row>
    <row r="128" spans="2:5" x14ac:dyDescent="0.25">
      <c r="B128" s="166"/>
      <c r="C128" s="167"/>
      <c r="D128" s="166"/>
      <c r="E128" s="167"/>
    </row>
    <row r="129" spans="2:5" x14ac:dyDescent="0.25">
      <c r="B129" s="166"/>
      <c r="C129" s="167"/>
      <c r="D129" s="166"/>
      <c r="E129" s="167"/>
    </row>
    <row r="130" spans="2:5" x14ac:dyDescent="0.25">
      <c r="B130" s="166"/>
      <c r="C130" s="167"/>
      <c r="D130" s="166"/>
      <c r="E130" s="167"/>
    </row>
    <row r="131" spans="2:5" x14ac:dyDescent="0.25">
      <c r="B131" s="166"/>
      <c r="C131" s="167"/>
      <c r="D131" s="166"/>
      <c r="E131" s="167"/>
    </row>
    <row r="132" spans="2:5" x14ac:dyDescent="0.25">
      <c r="B132" s="166"/>
      <c r="C132" s="167"/>
      <c r="D132" s="166"/>
      <c r="E132" s="167"/>
    </row>
    <row r="133" spans="2:5" x14ac:dyDescent="0.25">
      <c r="B133" s="166"/>
      <c r="C133" s="167"/>
      <c r="D133" s="166"/>
      <c r="E133" s="167"/>
    </row>
    <row r="134" spans="2:5" x14ac:dyDescent="0.25">
      <c r="B134" s="166"/>
      <c r="C134" s="167"/>
      <c r="D134" s="166"/>
      <c r="E134" s="167"/>
    </row>
    <row r="135" spans="2:5" x14ac:dyDescent="0.25">
      <c r="B135" s="166"/>
      <c r="C135" s="167"/>
      <c r="D135" s="166"/>
      <c r="E135" s="167"/>
    </row>
    <row r="136" spans="2:5" x14ac:dyDescent="0.25">
      <c r="B136" s="166"/>
      <c r="C136" s="167"/>
      <c r="D136" s="166"/>
      <c r="E136" s="167"/>
    </row>
    <row r="137" spans="2:5" x14ac:dyDescent="0.25">
      <c r="B137" s="166"/>
      <c r="C137" s="167"/>
      <c r="D137" s="166"/>
      <c r="E137" s="167"/>
    </row>
    <row r="138" spans="2:5" x14ac:dyDescent="0.25">
      <c r="B138" s="166"/>
      <c r="C138" s="167"/>
      <c r="D138" s="166"/>
      <c r="E138" s="167"/>
    </row>
    <row r="139" spans="2:5" x14ac:dyDescent="0.25">
      <c r="B139" s="166"/>
      <c r="C139" s="167"/>
      <c r="D139" s="166"/>
      <c r="E139" s="167"/>
    </row>
    <row r="140" spans="2:5" x14ac:dyDescent="0.25">
      <c r="B140" s="166"/>
      <c r="C140" s="167"/>
      <c r="D140" s="166"/>
      <c r="E140" s="167"/>
    </row>
    <row r="141" spans="2:5" x14ac:dyDescent="0.25">
      <c r="B141" s="166"/>
      <c r="C141" s="167"/>
      <c r="D141" s="166"/>
      <c r="E141" s="167"/>
    </row>
    <row r="142" spans="2:5" x14ac:dyDescent="0.25">
      <c r="B142" s="166"/>
      <c r="C142" s="167"/>
      <c r="D142" s="166"/>
      <c r="E142" s="167"/>
    </row>
    <row r="143" spans="2:5" x14ac:dyDescent="0.25">
      <c r="B143" s="166"/>
      <c r="C143" s="167"/>
      <c r="D143" s="166"/>
      <c r="E143" s="167"/>
    </row>
    <row r="144" spans="2:5" x14ac:dyDescent="0.25">
      <c r="B144" s="166"/>
      <c r="C144" s="167"/>
      <c r="D144" s="166"/>
      <c r="E144" s="167"/>
    </row>
    <row r="145" spans="2:5" x14ac:dyDescent="0.25">
      <c r="B145" s="166"/>
      <c r="C145" s="167"/>
      <c r="D145" s="166"/>
      <c r="E145" s="167"/>
    </row>
    <row r="146" spans="2:5" x14ac:dyDescent="0.25">
      <c r="B146" s="166"/>
      <c r="C146" s="167"/>
      <c r="D146" s="166"/>
      <c r="E146" s="167"/>
    </row>
    <row r="147" spans="2:5" x14ac:dyDescent="0.25">
      <c r="B147" s="166"/>
      <c r="C147" s="167"/>
      <c r="D147" s="166"/>
      <c r="E147" s="167"/>
    </row>
    <row r="148" spans="2:5" x14ac:dyDescent="0.25">
      <c r="B148" s="166"/>
      <c r="C148" s="167"/>
      <c r="D148" s="166"/>
      <c r="E148" s="167"/>
    </row>
    <row r="149" spans="2:5" x14ac:dyDescent="0.25">
      <c r="B149" s="166"/>
      <c r="C149" s="167"/>
      <c r="D149" s="166"/>
      <c r="E149" s="167"/>
    </row>
    <row r="150" spans="2:5" x14ac:dyDescent="0.25">
      <c r="B150" s="166"/>
      <c r="C150" s="167"/>
      <c r="D150" s="166"/>
      <c r="E150" s="167"/>
    </row>
    <row r="151" spans="2:5" x14ac:dyDescent="0.25">
      <c r="B151" s="166"/>
      <c r="C151" s="167"/>
      <c r="D151" s="166"/>
      <c r="E151" s="167"/>
    </row>
    <row r="152" spans="2:5" x14ac:dyDescent="0.25">
      <c r="B152" s="166"/>
      <c r="C152" s="167"/>
      <c r="D152" s="166"/>
      <c r="E152" s="167"/>
    </row>
    <row r="153" spans="2:5" x14ac:dyDescent="0.25">
      <c r="B153" s="166"/>
      <c r="C153" s="167"/>
      <c r="D153" s="166"/>
      <c r="E153" s="167"/>
    </row>
    <row r="154" spans="2:5" x14ac:dyDescent="0.25">
      <c r="B154" s="166"/>
      <c r="C154" s="167"/>
      <c r="D154" s="166"/>
      <c r="E154" s="167"/>
    </row>
    <row r="155" spans="2:5" x14ac:dyDescent="0.25">
      <c r="B155" s="166"/>
      <c r="C155" s="167"/>
      <c r="D155" s="166"/>
      <c r="E155" s="167"/>
    </row>
    <row r="156" spans="2:5" x14ac:dyDescent="0.25">
      <c r="B156" s="166"/>
      <c r="C156" s="167"/>
      <c r="D156" s="166"/>
      <c r="E156" s="167"/>
    </row>
    <row r="157" spans="2:5" x14ac:dyDescent="0.25">
      <c r="B157" s="166"/>
      <c r="C157" s="167"/>
      <c r="D157" s="166"/>
      <c r="E157" s="167"/>
    </row>
    <row r="158" spans="2:5" x14ac:dyDescent="0.25">
      <c r="B158" s="166"/>
      <c r="C158" s="167"/>
      <c r="D158" s="166"/>
      <c r="E158" s="167"/>
    </row>
    <row r="159" spans="2:5" x14ac:dyDescent="0.25">
      <c r="B159" s="166"/>
      <c r="C159" s="167"/>
      <c r="D159" s="166"/>
      <c r="E159" s="167"/>
    </row>
    <row r="160" spans="2:5" x14ac:dyDescent="0.25">
      <c r="B160" s="166"/>
      <c r="C160" s="167"/>
      <c r="D160" s="166"/>
      <c r="E160" s="167"/>
    </row>
    <row r="161" spans="2:5" x14ac:dyDescent="0.25">
      <c r="B161" s="166"/>
      <c r="C161" s="167"/>
      <c r="D161" s="166"/>
      <c r="E161" s="167"/>
    </row>
    <row r="162" spans="2:5" x14ac:dyDescent="0.25">
      <c r="B162" s="166"/>
      <c r="C162" s="167"/>
      <c r="D162" s="166"/>
      <c r="E162" s="167"/>
    </row>
    <row r="163" spans="2:5" x14ac:dyDescent="0.25">
      <c r="B163" s="166"/>
      <c r="C163" s="167"/>
      <c r="D163" s="166"/>
      <c r="E163" s="167"/>
    </row>
    <row r="164" spans="2:5" x14ac:dyDescent="0.25">
      <c r="B164" s="166"/>
      <c r="C164" s="167"/>
      <c r="D164" s="166"/>
      <c r="E164" s="167"/>
    </row>
    <row r="165" spans="2:5" x14ac:dyDescent="0.25">
      <c r="B165" s="166"/>
      <c r="C165" s="167"/>
      <c r="D165" s="166"/>
      <c r="E165" s="167"/>
    </row>
    <row r="166" spans="2:5" x14ac:dyDescent="0.25">
      <c r="B166" s="166"/>
      <c r="D166" s="166"/>
      <c r="E166" s="167"/>
    </row>
    <row r="167" spans="2:5" x14ac:dyDescent="0.25">
      <c r="B167" s="166"/>
      <c r="D167" s="166"/>
      <c r="E167" s="167"/>
    </row>
    <row r="168" spans="2:5" x14ac:dyDescent="0.25">
      <c r="B168" s="166"/>
      <c r="D168" s="166"/>
    </row>
    <row r="169" spans="2:5" x14ac:dyDescent="0.25">
      <c r="B169" s="166"/>
      <c r="D169" s="166"/>
    </row>
    <row r="170" spans="2:5" x14ac:dyDescent="0.25">
      <c r="B170" s="166"/>
      <c r="D170" s="166"/>
    </row>
    <row r="171" spans="2:5" x14ac:dyDescent="0.25">
      <c r="B171" s="166"/>
      <c r="D171" s="166"/>
    </row>
    <row r="172" spans="2:5" x14ac:dyDescent="0.25">
      <c r="B172" s="166"/>
      <c r="D172" s="166"/>
    </row>
    <row r="173" spans="2:5" x14ac:dyDescent="0.25">
      <c r="B173" s="166"/>
      <c r="D173" s="166"/>
    </row>
    <row r="174" spans="2:5" x14ac:dyDescent="0.25">
      <c r="B174" s="166"/>
      <c r="D174" s="166"/>
    </row>
    <row r="175" spans="2:5" x14ac:dyDescent="0.25">
      <c r="B175" s="166"/>
      <c r="D175" s="166"/>
    </row>
    <row r="176" spans="2:5" x14ac:dyDescent="0.25">
      <c r="B176" s="166"/>
      <c r="D176" s="166"/>
    </row>
    <row r="177" spans="2:4" x14ac:dyDescent="0.25">
      <c r="B177" s="166"/>
      <c r="D177" s="166"/>
    </row>
    <row r="178" spans="2:4" x14ac:dyDescent="0.25">
      <c r="B178" s="166"/>
      <c r="D178" s="166"/>
    </row>
    <row r="179" spans="2:4" x14ac:dyDescent="0.25">
      <c r="B179" s="166"/>
      <c r="D179" s="166"/>
    </row>
    <row r="180" spans="2:4" x14ac:dyDescent="0.25">
      <c r="B180" s="166"/>
      <c r="D180" s="166"/>
    </row>
    <row r="181" spans="2:4" x14ac:dyDescent="0.25">
      <c r="B181" s="166"/>
      <c r="D181" s="166"/>
    </row>
    <row r="182" spans="2:4" x14ac:dyDescent="0.25">
      <c r="B182" s="166"/>
      <c r="D182" s="166"/>
    </row>
    <row r="183" spans="2:4" x14ac:dyDescent="0.25">
      <c r="B183" s="166"/>
      <c r="D183" s="166"/>
    </row>
    <row r="184" spans="2:4" x14ac:dyDescent="0.25">
      <c r="B184" s="166"/>
      <c r="D184" s="166"/>
    </row>
    <row r="185" spans="2:4" x14ac:dyDescent="0.25">
      <c r="B185" s="166"/>
      <c r="D185" s="166"/>
    </row>
    <row r="186" spans="2:4" x14ac:dyDescent="0.25">
      <c r="B186" s="166"/>
      <c r="D186" s="166"/>
    </row>
    <row r="187" spans="2:4" x14ac:dyDescent="0.25">
      <c r="B187" s="166"/>
      <c r="D187" s="166"/>
    </row>
    <row r="188" spans="2:4" x14ac:dyDescent="0.25">
      <c r="B188" s="166"/>
      <c r="D188" s="166"/>
    </row>
    <row r="189" spans="2:4" x14ac:dyDescent="0.25">
      <c r="B189" s="166"/>
      <c r="D189" s="166"/>
    </row>
    <row r="190" spans="2:4" x14ac:dyDescent="0.25">
      <c r="B190" s="166"/>
      <c r="D190" s="166"/>
    </row>
    <row r="191" spans="2:4" x14ac:dyDescent="0.25">
      <c r="B191" s="166"/>
      <c r="D191" s="166"/>
    </row>
    <row r="192" spans="2:4" x14ac:dyDescent="0.25">
      <c r="B192" s="166"/>
      <c r="D192" s="166"/>
    </row>
    <row r="193" spans="2:4" x14ac:dyDescent="0.25">
      <c r="B193" s="166"/>
      <c r="D193" s="166"/>
    </row>
    <row r="194" spans="2:4" x14ac:dyDescent="0.25">
      <c r="B194" s="166"/>
      <c r="D194" s="166"/>
    </row>
    <row r="195" spans="2:4" x14ac:dyDescent="0.25">
      <c r="B195" s="166"/>
      <c r="D195" s="166"/>
    </row>
    <row r="196" spans="2:4" x14ac:dyDescent="0.25">
      <c r="B196" s="166"/>
      <c r="D196" s="166"/>
    </row>
    <row r="197" spans="2:4" x14ac:dyDescent="0.25">
      <c r="B197" s="166"/>
      <c r="D197" s="166"/>
    </row>
    <row r="198" spans="2:4" x14ac:dyDescent="0.25">
      <c r="B198" s="166"/>
      <c r="D198" s="166"/>
    </row>
    <row r="199" spans="2:4" x14ac:dyDescent="0.25">
      <c r="B199" s="166"/>
      <c r="D199" s="166"/>
    </row>
    <row r="200" spans="2:4" x14ac:dyDescent="0.25">
      <c r="B200" s="166"/>
      <c r="D200" s="166"/>
    </row>
    <row r="201" spans="2:4" x14ac:dyDescent="0.25">
      <c r="B201" s="166"/>
      <c r="D201" s="166"/>
    </row>
    <row r="202" spans="2:4" x14ac:dyDescent="0.25">
      <c r="B202" s="166"/>
      <c r="D202" s="166"/>
    </row>
    <row r="203" spans="2:4" x14ac:dyDescent="0.25">
      <c r="B203" s="166"/>
      <c r="D203" s="166"/>
    </row>
    <row r="204" spans="2:4" x14ac:dyDescent="0.25">
      <c r="B204" s="166"/>
      <c r="D204" s="166"/>
    </row>
    <row r="205" spans="2:4" x14ac:dyDescent="0.25">
      <c r="B205" s="166"/>
      <c r="D205" s="166"/>
    </row>
    <row r="206" spans="2:4" x14ac:dyDescent="0.25">
      <c r="B206" s="166"/>
      <c r="D206" s="166"/>
    </row>
    <row r="207" spans="2:4" x14ac:dyDescent="0.25">
      <c r="B207" s="166"/>
      <c r="D207" s="166"/>
    </row>
    <row r="208" spans="2:4" x14ac:dyDescent="0.25">
      <c r="B208" s="166"/>
      <c r="D208" s="166"/>
    </row>
    <row r="209" spans="2:4" x14ac:dyDescent="0.25">
      <c r="B209" s="166"/>
      <c r="D209" s="166"/>
    </row>
    <row r="210" spans="2:4" x14ac:dyDescent="0.25">
      <c r="B210" s="166"/>
      <c r="D210" s="166"/>
    </row>
    <row r="211" spans="2:4" x14ac:dyDescent="0.25">
      <c r="B211" s="166"/>
      <c r="D211" s="166"/>
    </row>
    <row r="212" spans="2:4" x14ac:dyDescent="0.25">
      <c r="B212" s="166"/>
      <c r="D212" s="166"/>
    </row>
    <row r="213" spans="2:4" x14ac:dyDescent="0.25">
      <c r="B213" s="166"/>
      <c r="D213" s="166"/>
    </row>
    <row r="214" spans="2:4" x14ac:dyDescent="0.25">
      <c r="B214" s="166"/>
      <c r="D214" s="166"/>
    </row>
    <row r="215" spans="2:4" x14ac:dyDescent="0.25">
      <c r="B215" s="166"/>
      <c r="D215" s="166"/>
    </row>
    <row r="216" spans="2:4" x14ac:dyDescent="0.25">
      <c r="B216" s="166"/>
      <c r="D216" s="166"/>
    </row>
    <row r="217" spans="2:4" x14ac:dyDescent="0.25">
      <c r="B217" s="166"/>
      <c r="D217" s="166"/>
    </row>
    <row r="218" spans="2:4" x14ac:dyDescent="0.25">
      <c r="B218" s="166"/>
      <c r="D218" s="166"/>
    </row>
    <row r="219" spans="2:4" x14ac:dyDescent="0.25">
      <c r="B219" s="166"/>
      <c r="D219" s="166"/>
    </row>
    <row r="220" spans="2:4" x14ac:dyDescent="0.25">
      <c r="B220" s="166"/>
      <c r="D220" s="166"/>
    </row>
    <row r="221" spans="2:4" x14ac:dyDescent="0.25">
      <c r="B221" s="166"/>
      <c r="D221" s="166"/>
    </row>
    <row r="222" spans="2:4" x14ac:dyDescent="0.25">
      <c r="B222" s="166"/>
      <c r="D222" s="166"/>
    </row>
    <row r="223" spans="2:4" x14ac:dyDescent="0.25">
      <c r="B223" s="166"/>
      <c r="D223" s="166"/>
    </row>
    <row r="224" spans="2:4" x14ac:dyDescent="0.25">
      <c r="B224" s="166"/>
      <c r="D224" s="166"/>
    </row>
    <row r="225" spans="2:4" x14ac:dyDescent="0.25">
      <c r="B225" s="166"/>
      <c r="D225" s="166"/>
    </row>
    <row r="226" spans="2:4" x14ac:dyDescent="0.25">
      <c r="B226" s="166"/>
      <c r="D226" s="166"/>
    </row>
    <row r="227" spans="2:4" x14ac:dyDescent="0.25">
      <c r="B227" s="166"/>
      <c r="D227" s="166"/>
    </row>
    <row r="228" spans="2:4" x14ac:dyDescent="0.25">
      <c r="B228" s="166"/>
      <c r="D228" s="166"/>
    </row>
    <row r="229" spans="2:4" x14ac:dyDescent="0.25">
      <c r="B229" s="166"/>
      <c r="D229" s="166"/>
    </row>
    <row r="230" spans="2:4" x14ac:dyDescent="0.25">
      <c r="B230" s="166"/>
      <c r="D230" s="166"/>
    </row>
    <row r="231" spans="2:4" x14ac:dyDescent="0.25">
      <c r="B231" s="166"/>
      <c r="D231" s="166"/>
    </row>
    <row r="232" spans="2:4" x14ac:dyDescent="0.25">
      <c r="B232" s="166"/>
      <c r="D232" s="166"/>
    </row>
    <row r="233" spans="2:4" x14ac:dyDescent="0.25">
      <c r="B233" s="166"/>
      <c r="D233" s="166"/>
    </row>
    <row r="234" spans="2:4" x14ac:dyDescent="0.25">
      <c r="B234" s="166"/>
      <c r="D234" s="166"/>
    </row>
    <row r="235" spans="2:4" x14ac:dyDescent="0.25">
      <c r="B235" s="166"/>
      <c r="D235" s="166"/>
    </row>
    <row r="236" spans="2:4" x14ac:dyDescent="0.25">
      <c r="B236" s="166"/>
      <c r="D236" s="166"/>
    </row>
    <row r="237" spans="2:4" x14ac:dyDescent="0.25">
      <c r="B237" s="166"/>
      <c r="D237" s="166"/>
    </row>
    <row r="238" spans="2:4" x14ac:dyDescent="0.25">
      <c r="B238" s="166"/>
      <c r="D238" s="166"/>
    </row>
    <row r="239" spans="2:4" x14ac:dyDescent="0.25">
      <c r="B239" s="166"/>
      <c r="D239" s="166"/>
    </row>
    <row r="240" spans="2:4" x14ac:dyDescent="0.25">
      <c r="B240" s="166"/>
      <c r="D240" s="166"/>
    </row>
    <row r="241" spans="2:4" x14ac:dyDescent="0.25">
      <c r="B241" s="166"/>
      <c r="D241" s="166"/>
    </row>
    <row r="242" spans="2:4" x14ac:dyDescent="0.25">
      <c r="B242" s="166"/>
      <c r="D242" s="166"/>
    </row>
    <row r="243" spans="2:4" x14ac:dyDescent="0.25">
      <c r="B243" s="166"/>
      <c r="D243" s="166"/>
    </row>
    <row r="244" spans="2:4" x14ac:dyDescent="0.25">
      <c r="B244" s="166"/>
      <c r="D244" s="166"/>
    </row>
    <row r="245" spans="2:4" x14ac:dyDescent="0.25">
      <c r="B245" s="166"/>
      <c r="D245" s="166"/>
    </row>
    <row r="246" spans="2:4" x14ac:dyDescent="0.25">
      <c r="B246" s="166"/>
      <c r="D246" s="166"/>
    </row>
    <row r="247" spans="2:4" x14ac:dyDescent="0.25">
      <c r="B247" s="166"/>
      <c r="D247" s="166"/>
    </row>
    <row r="248" spans="2:4" x14ac:dyDescent="0.25">
      <c r="B248" s="166"/>
      <c r="D248" s="166"/>
    </row>
    <row r="249" spans="2:4" x14ac:dyDescent="0.25">
      <c r="B249" s="166"/>
      <c r="D249" s="166"/>
    </row>
    <row r="250" spans="2:4" x14ac:dyDescent="0.25">
      <c r="B250" s="166"/>
      <c r="D250" s="166"/>
    </row>
    <row r="251" spans="2:4" x14ac:dyDescent="0.25">
      <c r="B251" s="166"/>
      <c r="D251" s="166"/>
    </row>
    <row r="252" spans="2:4" x14ac:dyDescent="0.25">
      <c r="B252" s="166"/>
      <c r="D252" s="166"/>
    </row>
    <row r="253" spans="2:4" x14ac:dyDescent="0.25">
      <c r="B253" s="166"/>
      <c r="D253" s="166"/>
    </row>
    <row r="254" spans="2:4" x14ac:dyDescent="0.25">
      <c r="B254" s="166"/>
      <c r="D254" s="166"/>
    </row>
    <row r="255" spans="2:4" x14ac:dyDescent="0.25">
      <c r="B255" s="166"/>
      <c r="D255" s="166"/>
    </row>
    <row r="256" spans="2:4" x14ac:dyDescent="0.25">
      <c r="B256" s="166"/>
      <c r="D256" s="166"/>
    </row>
    <row r="257" spans="2:4" x14ac:dyDescent="0.25">
      <c r="B257" s="166"/>
      <c r="D257" s="166"/>
    </row>
    <row r="258" spans="2:4" x14ac:dyDescent="0.25">
      <c r="B258" s="166"/>
      <c r="D258" s="166"/>
    </row>
    <row r="259" spans="2:4" x14ac:dyDescent="0.25">
      <c r="B259" s="166"/>
      <c r="D259" s="166"/>
    </row>
    <row r="260" spans="2:4" x14ac:dyDescent="0.25">
      <c r="B260" s="166"/>
      <c r="D260" s="166"/>
    </row>
    <row r="261" spans="2:4" x14ac:dyDescent="0.25">
      <c r="B261" s="166"/>
      <c r="D261" s="166"/>
    </row>
    <row r="262" spans="2:4" x14ac:dyDescent="0.25">
      <c r="B262" s="166"/>
      <c r="D262" s="166"/>
    </row>
    <row r="263" spans="2:4" x14ac:dyDescent="0.25">
      <c r="B263" s="166"/>
      <c r="D263" s="166"/>
    </row>
    <row r="264" spans="2:4" x14ac:dyDescent="0.25">
      <c r="B264" s="166"/>
      <c r="D264" s="166"/>
    </row>
    <row r="265" spans="2:4" x14ac:dyDescent="0.25">
      <c r="B265" s="166"/>
      <c r="D265" s="166"/>
    </row>
    <row r="266" spans="2:4" x14ac:dyDescent="0.25">
      <c r="B266" s="166"/>
      <c r="D266" s="166"/>
    </row>
    <row r="267" spans="2:4" x14ac:dyDescent="0.25">
      <c r="B267" s="166"/>
      <c r="D267" s="166"/>
    </row>
    <row r="268" spans="2:4" x14ac:dyDescent="0.25">
      <c r="B268" s="166"/>
      <c r="D268" s="166"/>
    </row>
    <row r="269" spans="2:4" x14ac:dyDescent="0.25">
      <c r="D269" s="166"/>
    </row>
    <row r="270" spans="2:4" x14ac:dyDescent="0.25">
      <c r="D270" s="166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:E1"/>
    <mergeCell ref="A15:B15"/>
    <mergeCell ref="A8:C8"/>
    <mergeCell ref="A9:E9"/>
    <mergeCell ref="A10:E10"/>
    <mergeCell ref="A7:E7"/>
  </mergeCells>
  <phoneticPr fontId="9" type="noConversion"/>
  <pageMargins left="1.0236220472440944" right="0.47244094488188981" top="0.62992125984251968" bottom="0.51181102362204722" header="0.51181102362204722" footer="0.51181102362204722"/>
  <pageSetup paperSize="9" scale="8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119"/>
  <sheetViews>
    <sheetView showGridLines="0" workbookViewId="0">
      <selection activeCell="M24" sqref="M24"/>
    </sheetView>
  </sheetViews>
  <sheetFormatPr defaultColWidth="9.140625" defaultRowHeight="12.75" x14ac:dyDescent="0.2"/>
  <cols>
    <col min="1" max="1" width="1.7109375" style="144" customWidth="1"/>
    <col min="2" max="11" width="0" style="144" hidden="1" customWidth="1"/>
    <col min="12" max="12" width="44" style="144" customWidth="1"/>
    <col min="13" max="14" width="5.7109375" style="144" customWidth="1"/>
    <col min="15" max="15" width="9.7109375" style="144" customWidth="1"/>
    <col min="16" max="16" width="5.7109375" style="144" customWidth="1"/>
    <col min="17" max="20" width="0" style="144" hidden="1" customWidth="1"/>
    <col min="21" max="21" width="12.140625" style="144" customWidth="1"/>
    <col min="22" max="22" width="14.140625" style="144" customWidth="1"/>
    <col min="23" max="23" width="9.7109375" style="144" customWidth="1"/>
    <col min="24" max="31" width="0" style="144" hidden="1" customWidth="1"/>
    <col min="32" max="256" width="9.140625" style="144" customWidth="1"/>
    <col min="257" max="16384" width="9.140625" style="144"/>
  </cols>
  <sheetData>
    <row r="1" spans="1:31" s="182" customFormat="1" ht="13.5" customHeight="1" x14ac:dyDescent="0.2">
      <c r="A1" s="173"/>
      <c r="B1" s="174"/>
      <c r="C1" s="174"/>
      <c r="D1" s="174"/>
      <c r="E1" s="174"/>
      <c r="F1" s="175"/>
      <c r="G1" s="176"/>
      <c r="H1" s="176"/>
      <c r="I1" s="176"/>
      <c r="J1" s="176"/>
      <c r="K1" s="176"/>
      <c r="L1" s="177"/>
      <c r="M1" s="178"/>
      <c r="N1" s="178"/>
      <c r="O1" s="178"/>
      <c r="P1" s="378"/>
      <c r="Q1" s="378"/>
      <c r="R1" s="378"/>
      <c r="S1" s="378"/>
      <c r="T1" s="378"/>
      <c r="U1" s="179"/>
      <c r="V1" s="180"/>
      <c r="W1" s="179" t="s">
        <v>584</v>
      </c>
      <c r="X1" s="181"/>
      <c r="Y1" s="181"/>
      <c r="Z1" s="181"/>
      <c r="AA1" s="181"/>
      <c r="AB1" s="181"/>
      <c r="AC1" s="181"/>
      <c r="AD1" s="181"/>
      <c r="AE1" s="181"/>
    </row>
    <row r="2" spans="1:31" s="182" customFormat="1" ht="13.5" customHeight="1" x14ac:dyDescent="0.2">
      <c r="A2" s="183"/>
      <c r="B2" s="184"/>
      <c r="C2" s="184"/>
      <c r="D2" s="184"/>
      <c r="E2" s="184"/>
      <c r="F2" s="175"/>
      <c r="G2" s="176"/>
      <c r="H2" s="176"/>
      <c r="I2" s="176"/>
      <c r="J2" s="176"/>
      <c r="K2" s="176"/>
      <c r="L2" s="227"/>
      <c r="M2" s="185"/>
      <c r="N2" s="185"/>
      <c r="O2" s="185"/>
      <c r="P2" s="226"/>
      <c r="Q2" s="226"/>
      <c r="R2" s="226"/>
      <c r="S2" s="226"/>
      <c r="T2" s="226" t="s">
        <v>599</v>
      </c>
      <c r="U2" s="186"/>
      <c r="V2" s="186"/>
      <c r="W2" s="186" t="s">
        <v>599</v>
      </c>
      <c r="X2" s="187"/>
      <c r="Y2" s="187"/>
      <c r="Z2" s="187"/>
      <c r="AA2" s="187"/>
      <c r="AB2" s="187"/>
      <c r="AC2" s="187"/>
      <c r="AD2" s="187"/>
      <c r="AE2" s="187"/>
    </row>
    <row r="3" spans="1:31" s="182" customFormat="1" ht="13.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  <c r="M3" s="185"/>
      <c r="N3" s="185"/>
      <c r="O3" s="185"/>
      <c r="P3" s="226"/>
      <c r="Q3" s="226"/>
      <c r="R3" s="226"/>
      <c r="S3" s="226"/>
      <c r="T3" s="226" t="s">
        <v>109</v>
      </c>
      <c r="U3" s="185"/>
      <c r="V3" s="186"/>
      <c r="W3" s="186" t="s">
        <v>109</v>
      </c>
      <c r="X3" s="187"/>
      <c r="Y3" s="187"/>
      <c r="Z3" s="187"/>
      <c r="AA3" s="187"/>
      <c r="AB3" s="187"/>
      <c r="AC3" s="187"/>
      <c r="AD3" s="187"/>
      <c r="AE3" s="187"/>
    </row>
    <row r="4" spans="1:31" s="182" customFormat="1" ht="13.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9"/>
      <c r="M4" s="185"/>
      <c r="N4" s="185"/>
      <c r="O4" s="185"/>
      <c r="P4" s="226"/>
      <c r="Q4" s="226"/>
      <c r="R4" s="226"/>
      <c r="S4" s="226"/>
      <c r="T4" s="226" t="s">
        <v>579</v>
      </c>
      <c r="U4" s="185"/>
      <c r="V4" s="186"/>
      <c r="W4" s="186" t="s">
        <v>579</v>
      </c>
      <c r="X4" s="190"/>
      <c r="Y4" s="190"/>
      <c r="Z4" s="190"/>
      <c r="AA4" s="190"/>
      <c r="AB4" s="190"/>
      <c r="AC4" s="190"/>
      <c r="AD4" s="190"/>
      <c r="AE4" s="190"/>
    </row>
    <row r="5" spans="1:31" s="182" customFormat="1" ht="12.7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  <c r="M5" s="185"/>
      <c r="N5" s="185"/>
      <c r="O5" s="185"/>
      <c r="P5" s="226"/>
      <c r="Q5" s="226"/>
      <c r="R5" s="226"/>
      <c r="S5" s="226"/>
      <c r="T5" s="226" t="s">
        <v>580</v>
      </c>
      <c r="U5" s="185"/>
      <c r="V5" s="186"/>
      <c r="W5" s="186" t="s">
        <v>580</v>
      </c>
      <c r="X5" s="190"/>
      <c r="Y5" s="190"/>
      <c r="Z5" s="190"/>
      <c r="AA5" s="190"/>
      <c r="AB5" s="190"/>
      <c r="AC5" s="190"/>
      <c r="AD5" s="190"/>
      <c r="AE5" s="190"/>
    </row>
    <row r="6" spans="1:31" s="182" customFormat="1" ht="12.75" customHeight="1" x14ac:dyDescent="0.2">
      <c r="A6" s="176"/>
      <c r="B6" s="176"/>
      <c r="C6" s="176"/>
      <c r="D6" s="176"/>
      <c r="E6" s="176" t="s">
        <v>712</v>
      </c>
      <c r="F6" s="176"/>
      <c r="G6" s="176"/>
      <c r="H6" s="176"/>
      <c r="I6" s="176"/>
      <c r="J6" s="176"/>
      <c r="K6" s="176"/>
      <c r="L6" s="191"/>
      <c r="M6" s="185"/>
      <c r="N6" s="185"/>
      <c r="O6" s="185"/>
      <c r="P6" s="226"/>
      <c r="Q6" s="226"/>
      <c r="R6" s="226"/>
      <c r="S6" s="226"/>
      <c r="T6" s="226" t="s">
        <v>600</v>
      </c>
      <c r="U6" s="186"/>
      <c r="V6" s="186"/>
      <c r="W6" s="186" t="s">
        <v>604</v>
      </c>
      <c r="X6" s="190"/>
      <c r="Y6" s="190"/>
      <c r="Z6" s="190"/>
      <c r="AA6" s="190"/>
      <c r="AB6" s="190"/>
      <c r="AC6" s="190"/>
      <c r="AD6" s="190"/>
      <c r="AE6" s="190"/>
    </row>
    <row r="7" spans="1:31" s="182" customFormat="1" ht="12.7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91"/>
      <c r="M7" s="228"/>
      <c r="N7" s="229"/>
      <c r="O7" s="192"/>
      <c r="P7" s="378" t="s">
        <v>601</v>
      </c>
      <c r="Q7" s="378"/>
      <c r="R7" s="378"/>
      <c r="S7" s="378"/>
      <c r="T7" s="378"/>
      <c r="U7" s="379" t="s">
        <v>605</v>
      </c>
      <c r="V7" s="379"/>
      <c r="W7" s="379"/>
      <c r="X7" s="176"/>
      <c r="Y7" s="176"/>
      <c r="Z7" s="176"/>
      <c r="AA7" s="176"/>
      <c r="AB7" s="176"/>
      <c r="AC7" s="176"/>
      <c r="AD7" s="176"/>
      <c r="AE7" s="176"/>
    </row>
    <row r="8" spans="1:31" s="182" customFormat="1" ht="12.75" customHeight="1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96"/>
      <c r="N8" s="196"/>
      <c r="O8" s="196"/>
      <c r="P8" s="196"/>
      <c r="Q8" s="196"/>
      <c r="R8" s="196"/>
      <c r="S8" s="196"/>
      <c r="T8" s="191"/>
      <c r="U8" s="191"/>
      <c r="V8" s="184"/>
      <c r="W8" s="184"/>
      <c r="X8" s="176"/>
      <c r="Y8" s="176"/>
      <c r="Z8" s="176"/>
      <c r="AA8" s="176"/>
      <c r="AB8" s="176"/>
      <c r="AC8" s="176"/>
      <c r="AD8" s="176"/>
      <c r="AE8" s="176"/>
    </row>
    <row r="9" spans="1:31" s="198" customFormat="1" ht="23.25" customHeight="1" x14ac:dyDescent="0.2">
      <c r="A9" s="197"/>
      <c r="B9" s="380" t="s">
        <v>585</v>
      </c>
      <c r="C9" s="380"/>
      <c r="D9" s="380"/>
      <c r="E9" s="380"/>
      <c r="F9" s="380"/>
      <c r="G9" s="380"/>
      <c r="H9" s="380"/>
      <c r="I9" s="380"/>
      <c r="L9" s="380" t="s">
        <v>606</v>
      </c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</row>
    <row r="10" spans="1:31" s="198" customFormat="1" ht="44.25" customHeight="1" x14ac:dyDescent="0.2">
      <c r="A10" s="199"/>
      <c r="B10" s="381" t="s">
        <v>586</v>
      </c>
      <c r="C10" s="381"/>
      <c r="D10" s="381"/>
      <c r="E10" s="381"/>
      <c r="F10" s="381"/>
      <c r="G10" s="381"/>
      <c r="H10" s="381"/>
      <c r="I10" s="381"/>
      <c r="L10" s="381" t="s">
        <v>586</v>
      </c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</row>
    <row r="11" spans="1:31" s="182" customFormat="1" ht="12.7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94"/>
      <c r="N11" s="194"/>
      <c r="O11" s="194"/>
      <c r="P11" s="194"/>
      <c r="Q11" s="194"/>
      <c r="R11" s="200"/>
      <c r="S11" s="200"/>
      <c r="T11" s="200"/>
      <c r="U11" s="200"/>
      <c r="V11" s="200"/>
      <c r="W11" s="201" t="s">
        <v>90</v>
      </c>
      <c r="X11" s="202"/>
      <c r="Y11" s="203" t="s">
        <v>482</v>
      </c>
      <c r="Z11" s="203"/>
      <c r="AA11" s="204"/>
      <c r="AB11" s="202"/>
      <c r="AC11" s="176"/>
      <c r="AD11" s="176"/>
      <c r="AE11" s="176"/>
    </row>
    <row r="12" spans="1:31" ht="12.75" customHeight="1" thickBot="1" x14ac:dyDescent="0.25">
      <c r="A12" s="236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1"/>
      <c r="M12" s="322"/>
      <c r="N12" s="322"/>
      <c r="O12" s="322"/>
      <c r="P12" s="323"/>
      <c r="Q12" s="324"/>
      <c r="R12" s="325"/>
      <c r="S12" s="326"/>
      <c r="T12" s="325"/>
      <c r="U12" s="327"/>
      <c r="V12" s="325"/>
      <c r="W12" s="326"/>
      <c r="X12" s="243"/>
      <c r="Y12" s="244" t="s">
        <v>482</v>
      </c>
      <c r="Z12" s="245"/>
      <c r="AA12" s="246"/>
      <c r="AB12" s="247"/>
      <c r="AC12" s="248"/>
      <c r="AD12" s="248"/>
      <c r="AE12" s="248"/>
    </row>
    <row r="13" spans="1:31" ht="48.75" customHeight="1" thickBot="1" x14ac:dyDescent="0.25">
      <c r="A13" s="249"/>
      <c r="B13" s="328" t="s">
        <v>481</v>
      </c>
      <c r="C13" s="329" t="s">
        <v>480</v>
      </c>
      <c r="D13" s="329"/>
      <c r="E13" s="329"/>
      <c r="F13" s="329"/>
      <c r="G13" s="329" t="s">
        <v>474</v>
      </c>
      <c r="H13" s="329"/>
      <c r="I13" s="329"/>
      <c r="J13" s="329" t="s">
        <v>479</v>
      </c>
      <c r="K13" s="329" t="s">
        <v>478</v>
      </c>
      <c r="L13" s="330" t="s">
        <v>0</v>
      </c>
      <c r="M13" s="330" t="s">
        <v>477</v>
      </c>
      <c r="N13" s="330" t="s">
        <v>476</v>
      </c>
      <c r="O13" s="330" t="s">
        <v>475</v>
      </c>
      <c r="P13" s="331" t="s">
        <v>474</v>
      </c>
      <c r="Q13" s="332" t="s">
        <v>473</v>
      </c>
      <c r="R13" s="330"/>
      <c r="S13" s="331" t="s">
        <v>1</v>
      </c>
      <c r="T13" s="333" t="s">
        <v>502</v>
      </c>
      <c r="U13" s="331" t="s">
        <v>587</v>
      </c>
      <c r="V13" s="332" t="s">
        <v>573</v>
      </c>
      <c r="W13" s="331" t="s">
        <v>574</v>
      </c>
      <c r="X13" s="256"/>
      <c r="Y13" s="253" t="s">
        <v>470</v>
      </c>
      <c r="Z13" s="257" t="s">
        <v>469</v>
      </c>
      <c r="AA13" s="258" t="s">
        <v>468</v>
      </c>
      <c r="AB13" s="259" t="s">
        <v>467</v>
      </c>
      <c r="AC13" s="260"/>
      <c r="AD13" s="248"/>
      <c r="AE13" s="248"/>
    </row>
    <row r="14" spans="1:31" ht="12.75" customHeight="1" x14ac:dyDescent="0.2">
      <c r="A14" s="249"/>
      <c r="B14" s="334"/>
      <c r="C14" s="335"/>
      <c r="D14" s="335"/>
      <c r="E14" s="335"/>
      <c r="F14" s="335"/>
      <c r="G14" s="335"/>
      <c r="H14" s="335"/>
      <c r="I14" s="335"/>
      <c r="J14" s="335"/>
      <c r="K14" s="336"/>
      <c r="L14" s="337">
        <v>1</v>
      </c>
      <c r="M14" s="338">
        <v>2</v>
      </c>
      <c r="N14" s="338">
        <v>3</v>
      </c>
      <c r="O14" s="338">
        <v>4</v>
      </c>
      <c r="P14" s="338">
        <v>5</v>
      </c>
      <c r="Q14" s="337">
        <v>7</v>
      </c>
      <c r="R14" s="337"/>
      <c r="S14" s="338">
        <v>6</v>
      </c>
      <c r="T14" s="337">
        <v>7</v>
      </c>
      <c r="U14" s="338">
        <v>8</v>
      </c>
      <c r="V14" s="338"/>
      <c r="W14" s="338"/>
      <c r="X14" s="264">
        <v>9</v>
      </c>
      <c r="Y14" s="264">
        <v>10</v>
      </c>
      <c r="Z14" s="264"/>
      <c r="AA14" s="279">
        <v>9</v>
      </c>
      <c r="AB14" s="279">
        <v>10</v>
      </c>
      <c r="AC14" s="264">
        <v>11</v>
      </c>
      <c r="AD14" s="266">
        <v>12</v>
      </c>
      <c r="AE14" s="260"/>
    </row>
    <row r="15" spans="1:31" s="299" customFormat="1" ht="12" customHeight="1" x14ac:dyDescent="0.2">
      <c r="A15" s="300"/>
      <c r="B15" s="339"/>
      <c r="C15" s="339"/>
      <c r="D15" s="340"/>
      <c r="E15" s="340"/>
      <c r="F15" s="340"/>
      <c r="G15" s="341"/>
      <c r="H15" s="341"/>
      <c r="I15" s="341"/>
      <c r="J15" s="341"/>
      <c r="K15" s="341"/>
      <c r="L15" s="342" t="s">
        <v>466</v>
      </c>
      <c r="M15" s="343"/>
      <c r="N15" s="343"/>
      <c r="O15" s="344"/>
      <c r="P15" s="345"/>
      <c r="Q15" s="343"/>
      <c r="R15" s="346"/>
      <c r="S15" s="347">
        <v>0</v>
      </c>
      <c r="T15" s="347">
        <v>0</v>
      </c>
      <c r="U15" s="347">
        <v>1663927.78</v>
      </c>
      <c r="V15" s="347">
        <v>835821.33</v>
      </c>
      <c r="W15" s="348">
        <v>0.50231999999999999</v>
      </c>
      <c r="X15" s="302"/>
      <c r="Y15" s="302"/>
      <c r="Z15" s="303"/>
      <c r="AA15" s="302"/>
      <c r="AB15" s="302"/>
      <c r="AC15" s="302"/>
      <c r="AD15" s="302"/>
      <c r="AE15" s="300"/>
    </row>
    <row r="16" spans="1:31" s="299" customFormat="1" ht="12.75" customHeight="1" x14ac:dyDescent="0.2">
      <c r="A16" s="300"/>
      <c r="B16" s="372" t="s">
        <v>465</v>
      </c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49">
        <v>1</v>
      </c>
      <c r="N16" s="349">
        <v>0</v>
      </c>
      <c r="O16" s="350">
        <v>0</v>
      </c>
      <c r="P16" s="351">
        <v>0</v>
      </c>
      <c r="Q16" s="373"/>
      <c r="R16" s="373"/>
      <c r="S16" s="373"/>
      <c r="T16" s="373"/>
      <c r="U16" s="352">
        <v>50261.71</v>
      </c>
      <c r="V16" s="352">
        <v>29609.25</v>
      </c>
      <c r="W16" s="353">
        <v>0.58909999999999996</v>
      </c>
      <c r="X16" s="374"/>
      <c r="Y16" s="374"/>
      <c r="Z16" s="374"/>
      <c r="AA16" s="374"/>
      <c r="AB16" s="374"/>
      <c r="AC16" s="374"/>
      <c r="AD16" s="302">
        <v>13402.03</v>
      </c>
      <c r="AE16" s="300"/>
    </row>
    <row r="17" spans="1:31" s="299" customFormat="1" ht="30" customHeight="1" x14ac:dyDescent="0.2">
      <c r="A17" s="300"/>
      <c r="B17" s="375" t="s">
        <v>464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54">
        <v>1</v>
      </c>
      <c r="N17" s="354">
        <v>2</v>
      </c>
      <c r="O17" s="355">
        <v>0</v>
      </c>
      <c r="P17" s="356">
        <v>0</v>
      </c>
      <c r="Q17" s="376"/>
      <c r="R17" s="376"/>
      <c r="S17" s="376"/>
      <c r="T17" s="376"/>
      <c r="U17" s="357">
        <v>1965.854</v>
      </c>
      <c r="V17" s="357">
        <v>1604.01</v>
      </c>
      <c r="W17" s="358">
        <v>0.81593000000000004</v>
      </c>
      <c r="X17" s="377"/>
      <c r="Y17" s="377"/>
      <c r="Z17" s="377"/>
      <c r="AA17" s="377"/>
      <c r="AB17" s="377"/>
      <c r="AC17" s="377"/>
      <c r="AD17" s="302">
        <v>357.6</v>
      </c>
      <c r="AE17" s="300"/>
    </row>
    <row r="18" spans="1:31" s="299" customFormat="1" ht="21.75" customHeight="1" x14ac:dyDescent="0.2">
      <c r="A18" s="300"/>
      <c r="B18" s="382" t="s">
        <v>426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43">
        <v>1</v>
      </c>
      <c r="N18" s="343">
        <v>2</v>
      </c>
      <c r="O18" s="344" t="s">
        <v>425</v>
      </c>
      <c r="P18" s="345">
        <v>0</v>
      </c>
      <c r="Q18" s="383"/>
      <c r="R18" s="383"/>
      <c r="S18" s="383"/>
      <c r="T18" s="383"/>
      <c r="U18" s="359">
        <v>497.61599999999999</v>
      </c>
      <c r="V18" s="359">
        <v>284.51</v>
      </c>
      <c r="W18" s="360">
        <v>0.57172999999999996</v>
      </c>
      <c r="X18" s="384"/>
      <c r="Y18" s="384"/>
      <c r="Z18" s="384"/>
      <c r="AA18" s="384"/>
      <c r="AB18" s="384"/>
      <c r="AC18" s="384"/>
      <c r="AD18" s="302">
        <v>357.6</v>
      </c>
      <c r="AE18" s="300"/>
    </row>
    <row r="19" spans="1:31" s="299" customFormat="1" ht="21.75" customHeight="1" x14ac:dyDescent="0.2">
      <c r="A19" s="300"/>
      <c r="B19" s="382" t="s">
        <v>424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43">
        <v>1</v>
      </c>
      <c r="N19" s="343">
        <v>2</v>
      </c>
      <c r="O19" s="344" t="s">
        <v>463</v>
      </c>
      <c r="P19" s="345">
        <v>0</v>
      </c>
      <c r="Q19" s="383"/>
      <c r="R19" s="383"/>
      <c r="S19" s="383"/>
      <c r="T19" s="383"/>
      <c r="U19" s="359">
        <v>497.61599999999999</v>
      </c>
      <c r="V19" s="359">
        <v>284.51</v>
      </c>
      <c r="W19" s="360">
        <v>0.57172999999999996</v>
      </c>
      <c r="X19" s="384"/>
      <c r="Y19" s="384"/>
      <c r="Z19" s="384"/>
      <c r="AA19" s="384"/>
      <c r="AB19" s="384"/>
      <c r="AC19" s="384"/>
      <c r="AD19" s="302">
        <v>357.6</v>
      </c>
      <c r="AE19" s="300"/>
    </row>
    <row r="20" spans="1:31" s="299" customFormat="1" ht="21.75" customHeight="1" x14ac:dyDescent="0.2">
      <c r="A20" s="300"/>
      <c r="B20" s="382" t="s">
        <v>749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43">
        <v>1</v>
      </c>
      <c r="N20" s="343">
        <v>2</v>
      </c>
      <c r="O20" s="344" t="s">
        <v>750</v>
      </c>
      <c r="P20" s="345">
        <v>0</v>
      </c>
      <c r="Q20" s="383"/>
      <c r="R20" s="383"/>
      <c r="S20" s="383"/>
      <c r="T20" s="383"/>
      <c r="U20" s="359">
        <v>497.61599999999999</v>
      </c>
      <c r="V20" s="359">
        <v>284.51</v>
      </c>
      <c r="W20" s="360">
        <v>0.57172999999999996</v>
      </c>
      <c r="X20" s="384"/>
      <c r="Y20" s="384"/>
      <c r="Z20" s="384"/>
      <c r="AA20" s="384"/>
      <c r="AB20" s="384"/>
      <c r="AC20" s="384"/>
      <c r="AD20" s="302">
        <v>357.6</v>
      </c>
      <c r="AE20" s="300"/>
    </row>
    <row r="21" spans="1:31" s="299" customFormat="1" ht="53.25" customHeight="1" x14ac:dyDescent="0.2">
      <c r="A21" s="300"/>
      <c r="B21" s="382" t="s">
        <v>198</v>
      </c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43">
        <v>1</v>
      </c>
      <c r="N21" s="343">
        <v>2</v>
      </c>
      <c r="O21" s="344" t="s">
        <v>750</v>
      </c>
      <c r="P21" s="345" t="s">
        <v>197</v>
      </c>
      <c r="Q21" s="383"/>
      <c r="R21" s="383"/>
      <c r="S21" s="383"/>
      <c r="T21" s="383"/>
      <c r="U21" s="359">
        <v>497.61599999999999</v>
      </c>
      <c r="V21" s="359">
        <v>284.51</v>
      </c>
      <c r="W21" s="360">
        <v>0.57172999999999996</v>
      </c>
      <c r="X21" s="384"/>
      <c r="Y21" s="384"/>
      <c r="Z21" s="384"/>
      <c r="AA21" s="384"/>
      <c r="AB21" s="384"/>
      <c r="AC21" s="384"/>
      <c r="AD21" s="302">
        <v>357.6</v>
      </c>
      <c r="AE21" s="300"/>
    </row>
    <row r="22" spans="1:31" s="299" customFormat="1" ht="21.75" customHeight="1" x14ac:dyDescent="0.2">
      <c r="A22" s="300"/>
      <c r="B22" s="382" t="s">
        <v>196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43">
        <v>1</v>
      </c>
      <c r="N22" s="343">
        <v>2</v>
      </c>
      <c r="O22" s="344" t="s">
        <v>750</v>
      </c>
      <c r="P22" s="345" t="s">
        <v>195</v>
      </c>
      <c r="Q22" s="383"/>
      <c r="R22" s="383"/>
      <c r="S22" s="383"/>
      <c r="T22" s="383"/>
      <c r="U22" s="359">
        <v>497.61599999999999</v>
      </c>
      <c r="V22" s="359">
        <v>284.51</v>
      </c>
      <c r="W22" s="360">
        <v>0.57172999999999996</v>
      </c>
      <c r="X22" s="384"/>
      <c r="Y22" s="384"/>
      <c r="Z22" s="384"/>
      <c r="AA22" s="384"/>
      <c r="AB22" s="384"/>
      <c r="AC22" s="384"/>
      <c r="AD22" s="302">
        <v>357.6</v>
      </c>
      <c r="AE22" s="300"/>
    </row>
    <row r="23" spans="1:31" s="299" customFormat="1" ht="32.25" customHeight="1" x14ac:dyDescent="0.2">
      <c r="A23" s="300"/>
      <c r="B23" s="382" t="s">
        <v>194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43">
        <v>1</v>
      </c>
      <c r="N23" s="343">
        <v>2</v>
      </c>
      <c r="O23" s="344" t="s">
        <v>750</v>
      </c>
      <c r="P23" s="345" t="s">
        <v>193</v>
      </c>
      <c r="Q23" s="383"/>
      <c r="R23" s="383"/>
      <c r="S23" s="383"/>
      <c r="T23" s="383"/>
      <c r="U23" s="359">
        <v>287.74</v>
      </c>
      <c r="V23" s="359">
        <v>74.63</v>
      </c>
      <c r="W23" s="360">
        <v>0.25935999999999998</v>
      </c>
      <c r="X23" s="384"/>
      <c r="Y23" s="384"/>
      <c r="Z23" s="384"/>
      <c r="AA23" s="384"/>
      <c r="AB23" s="384"/>
      <c r="AC23" s="384"/>
      <c r="AD23" s="302">
        <v>295.95999999999998</v>
      </c>
      <c r="AE23" s="300"/>
    </row>
    <row r="24" spans="1:31" s="299" customFormat="1" ht="32.25" customHeight="1" x14ac:dyDescent="0.2">
      <c r="A24" s="300"/>
      <c r="B24" s="382" t="s">
        <v>192</v>
      </c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43">
        <v>1</v>
      </c>
      <c r="N24" s="343">
        <v>2</v>
      </c>
      <c r="O24" s="344" t="s">
        <v>750</v>
      </c>
      <c r="P24" s="345" t="s">
        <v>190</v>
      </c>
      <c r="Q24" s="383"/>
      <c r="R24" s="383"/>
      <c r="S24" s="383"/>
      <c r="T24" s="383"/>
      <c r="U24" s="359">
        <v>209.876</v>
      </c>
      <c r="V24" s="359">
        <v>209.88</v>
      </c>
      <c r="W24" s="360">
        <v>1</v>
      </c>
      <c r="X24" s="384"/>
      <c r="Y24" s="384"/>
      <c r="Z24" s="384"/>
      <c r="AA24" s="384"/>
      <c r="AB24" s="384"/>
      <c r="AC24" s="384"/>
      <c r="AD24" s="302">
        <v>61.64</v>
      </c>
      <c r="AE24" s="300"/>
    </row>
    <row r="25" spans="1:31" s="299" customFormat="1" ht="39.75" customHeight="1" x14ac:dyDescent="0.2">
      <c r="A25" s="300"/>
      <c r="B25" s="382" t="s">
        <v>426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43">
        <v>1</v>
      </c>
      <c r="N25" s="343">
        <v>2</v>
      </c>
      <c r="O25" s="344" t="s">
        <v>425</v>
      </c>
      <c r="P25" s="345">
        <v>0</v>
      </c>
      <c r="Q25" s="383"/>
      <c r="R25" s="383"/>
      <c r="S25" s="383"/>
      <c r="T25" s="383"/>
      <c r="U25" s="359">
        <v>1468.2380000000001</v>
      </c>
      <c r="V25" s="359">
        <v>1319.5</v>
      </c>
      <c r="W25" s="360">
        <v>0.89870000000000005</v>
      </c>
      <c r="X25" s="377"/>
      <c r="Y25" s="377"/>
      <c r="Z25" s="377"/>
      <c r="AA25" s="377"/>
      <c r="AB25" s="377"/>
      <c r="AC25" s="377"/>
      <c r="AD25" s="302">
        <v>855.32</v>
      </c>
      <c r="AE25" s="300"/>
    </row>
    <row r="26" spans="1:31" s="299" customFormat="1" ht="21.75" customHeight="1" x14ac:dyDescent="0.2">
      <c r="A26" s="300"/>
      <c r="B26" s="382" t="s">
        <v>424</v>
      </c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43">
        <v>1</v>
      </c>
      <c r="N26" s="343">
        <v>2</v>
      </c>
      <c r="O26" s="344" t="s">
        <v>463</v>
      </c>
      <c r="P26" s="345">
        <v>0</v>
      </c>
      <c r="Q26" s="383"/>
      <c r="R26" s="383"/>
      <c r="S26" s="383"/>
      <c r="T26" s="383"/>
      <c r="U26" s="359">
        <v>1468.2380000000001</v>
      </c>
      <c r="V26" s="359">
        <v>1319.5</v>
      </c>
      <c r="W26" s="360">
        <v>0.89870000000000005</v>
      </c>
      <c r="X26" s="384"/>
      <c r="Y26" s="384"/>
      <c r="Z26" s="384"/>
      <c r="AA26" s="384"/>
      <c r="AB26" s="384"/>
      <c r="AC26" s="384"/>
      <c r="AD26" s="302">
        <v>234.53</v>
      </c>
      <c r="AE26" s="300"/>
    </row>
    <row r="27" spans="1:31" s="299" customFormat="1" ht="21.75" customHeight="1" x14ac:dyDescent="0.2">
      <c r="A27" s="300"/>
      <c r="B27" s="382" t="s">
        <v>300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43">
        <v>1</v>
      </c>
      <c r="N27" s="343">
        <v>2</v>
      </c>
      <c r="O27" s="344" t="s">
        <v>462</v>
      </c>
      <c r="P27" s="345">
        <v>0</v>
      </c>
      <c r="Q27" s="383"/>
      <c r="R27" s="383"/>
      <c r="S27" s="383"/>
      <c r="T27" s="383"/>
      <c r="U27" s="359">
        <v>1468.2380000000001</v>
      </c>
      <c r="V27" s="359">
        <v>1319.5</v>
      </c>
      <c r="W27" s="360">
        <v>0.89870000000000005</v>
      </c>
      <c r="X27" s="384"/>
      <c r="Y27" s="384"/>
      <c r="Z27" s="384"/>
      <c r="AA27" s="384"/>
      <c r="AB27" s="384"/>
      <c r="AC27" s="384"/>
      <c r="AD27" s="302">
        <v>234.53</v>
      </c>
      <c r="AE27" s="300"/>
    </row>
    <row r="28" spans="1:31" s="299" customFormat="1" ht="21.75" customHeight="1" x14ac:dyDescent="0.2">
      <c r="A28" s="300"/>
      <c r="B28" s="382" t="s">
        <v>198</v>
      </c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43">
        <v>1</v>
      </c>
      <c r="N28" s="343">
        <v>2</v>
      </c>
      <c r="O28" s="344" t="s">
        <v>462</v>
      </c>
      <c r="P28" s="345" t="s">
        <v>197</v>
      </c>
      <c r="Q28" s="383"/>
      <c r="R28" s="383"/>
      <c r="S28" s="383"/>
      <c r="T28" s="383"/>
      <c r="U28" s="359">
        <v>1468.2380000000001</v>
      </c>
      <c r="V28" s="359">
        <v>1319.5</v>
      </c>
      <c r="W28" s="360">
        <v>0.89870000000000005</v>
      </c>
      <c r="X28" s="384"/>
      <c r="Y28" s="384"/>
      <c r="Z28" s="384"/>
      <c r="AA28" s="384"/>
      <c r="AB28" s="384"/>
      <c r="AC28" s="384"/>
      <c r="AD28" s="302">
        <v>122.38</v>
      </c>
      <c r="AE28" s="300"/>
    </row>
    <row r="29" spans="1:31" s="299" customFormat="1" ht="53.25" customHeight="1" x14ac:dyDescent="0.2">
      <c r="A29" s="300"/>
      <c r="B29" s="382" t="s">
        <v>196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43">
        <v>1</v>
      </c>
      <c r="N29" s="343">
        <v>2</v>
      </c>
      <c r="O29" s="344" t="s">
        <v>462</v>
      </c>
      <c r="P29" s="345" t="s">
        <v>195</v>
      </c>
      <c r="Q29" s="383"/>
      <c r="R29" s="383"/>
      <c r="S29" s="383"/>
      <c r="T29" s="383"/>
      <c r="U29" s="359">
        <v>1468.2380000000001</v>
      </c>
      <c r="V29" s="359">
        <v>1319.5</v>
      </c>
      <c r="W29" s="360">
        <v>0.89870000000000005</v>
      </c>
      <c r="X29" s="384"/>
      <c r="Y29" s="384"/>
      <c r="Z29" s="384"/>
      <c r="AA29" s="384"/>
      <c r="AB29" s="384"/>
      <c r="AC29" s="384"/>
      <c r="AD29" s="302">
        <v>0</v>
      </c>
      <c r="AE29" s="300"/>
    </row>
    <row r="30" spans="1:31" s="299" customFormat="1" ht="21.75" customHeight="1" x14ac:dyDescent="0.2">
      <c r="A30" s="300"/>
      <c r="B30" s="382" t="s">
        <v>194</v>
      </c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43">
        <v>1</v>
      </c>
      <c r="N30" s="343">
        <v>2</v>
      </c>
      <c r="O30" s="344" t="s">
        <v>462</v>
      </c>
      <c r="P30" s="345" t="s">
        <v>193</v>
      </c>
      <c r="Q30" s="383"/>
      <c r="R30" s="383"/>
      <c r="S30" s="383"/>
      <c r="T30" s="383"/>
      <c r="U30" s="359">
        <v>1174.6379999999999</v>
      </c>
      <c r="V30" s="359">
        <v>1174.6400000000001</v>
      </c>
      <c r="W30" s="360">
        <v>1</v>
      </c>
      <c r="X30" s="384"/>
      <c r="Y30" s="384"/>
      <c r="Z30" s="384"/>
      <c r="AA30" s="384"/>
      <c r="AB30" s="384"/>
      <c r="AC30" s="384"/>
      <c r="AD30" s="302">
        <v>0</v>
      </c>
      <c r="AE30" s="300"/>
    </row>
    <row r="31" spans="1:31" s="299" customFormat="1" ht="32.25" customHeight="1" x14ac:dyDescent="0.2">
      <c r="A31" s="300"/>
      <c r="B31" s="382" t="s">
        <v>192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43">
        <v>1</v>
      </c>
      <c r="N31" s="343">
        <v>2</v>
      </c>
      <c r="O31" s="344" t="s">
        <v>462</v>
      </c>
      <c r="P31" s="345" t="s">
        <v>190</v>
      </c>
      <c r="Q31" s="383"/>
      <c r="R31" s="383"/>
      <c r="S31" s="383"/>
      <c r="T31" s="383"/>
      <c r="U31" s="359">
        <v>293.60000000000002</v>
      </c>
      <c r="V31" s="359">
        <v>144.86000000000001</v>
      </c>
      <c r="W31" s="360">
        <v>0.49341000000000002</v>
      </c>
      <c r="X31" s="384"/>
      <c r="Y31" s="384"/>
      <c r="Z31" s="384"/>
      <c r="AA31" s="384"/>
      <c r="AB31" s="384"/>
      <c r="AC31" s="384"/>
      <c r="AD31" s="302">
        <v>0</v>
      </c>
      <c r="AE31" s="300"/>
    </row>
    <row r="32" spans="1:31" s="299" customFormat="1" ht="21.75" customHeight="1" x14ac:dyDescent="0.2">
      <c r="A32" s="300"/>
      <c r="B32" s="375" t="s">
        <v>461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54">
        <v>1</v>
      </c>
      <c r="N32" s="354">
        <v>3</v>
      </c>
      <c r="O32" s="355">
        <v>0</v>
      </c>
      <c r="P32" s="356">
        <v>0</v>
      </c>
      <c r="Q32" s="376"/>
      <c r="R32" s="376"/>
      <c r="S32" s="376"/>
      <c r="T32" s="376"/>
      <c r="U32" s="357">
        <v>5027.4369999999999</v>
      </c>
      <c r="V32" s="357">
        <v>2067.14</v>
      </c>
      <c r="W32" s="358">
        <v>0.41116999999999998</v>
      </c>
      <c r="X32" s="384"/>
      <c r="Y32" s="384"/>
      <c r="Z32" s="384"/>
      <c r="AA32" s="384"/>
      <c r="AB32" s="384"/>
      <c r="AC32" s="384"/>
      <c r="AD32" s="302">
        <v>118.05</v>
      </c>
      <c r="AE32" s="300"/>
    </row>
    <row r="33" spans="1:31" s="299" customFormat="1" ht="21.75" customHeight="1" x14ac:dyDescent="0.2">
      <c r="A33" s="300"/>
      <c r="B33" s="382" t="s">
        <v>426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43">
        <v>1</v>
      </c>
      <c r="N33" s="343">
        <v>3</v>
      </c>
      <c r="O33" s="344" t="s">
        <v>425</v>
      </c>
      <c r="P33" s="345">
        <v>0</v>
      </c>
      <c r="Q33" s="383"/>
      <c r="R33" s="383"/>
      <c r="S33" s="383"/>
      <c r="T33" s="383"/>
      <c r="U33" s="359">
        <v>1518.89</v>
      </c>
      <c r="V33" s="359">
        <v>608.75</v>
      </c>
      <c r="W33" s="360">
        <v>0.40078999999999998</v>
      </c>
      <c r="X33" s="384"/>
      <c r="Y33" s="384"/>
      <c r="Z33" s="384"/>
      <c r="AA33" s="384"/>
      <c r="AB33" s="384"/>
      <c r="AC33" s="384"/>
      <c r="AD33" s="302">
        <v>118.05</v>
      </c>
      <c r="AE33" s="300"/>
    </row>
    <row r="34" spans="1:31" s="299" customFormat="1" ht="21.75" customHeight="1" x14ac:dyDescent="0.2">
      <c r="A34" s="300"/>
      <c r="B34" s="382" t="s">
        <v>424</v>
      </c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43">
        <v>1</v>
      </c>
      <c r="N34" s="343">
        <v>3</v>
      </c>
      <c r="O34" s="344" t="s">
        <v>423</v>
      </c>
      <c r="P34" s="345">
        <v>0</v>
      </c>
      <c r="Q34" s="383"/>
      <c r="R34" s="383"/>
      <c r="S34" s="383"/>
      <c r="T34" s="383"/>
      <c r="U34" s="359">
        <v>1518.89</v>
      </c>
      <c r="V34" s="359">
        <v>608.75</v>
      </c>
      <c r="W34" s="360">
        <v>0.40078999999999998</v>
      </c>
      <c r="X34" s="384"/>
      <c r="Y34" s="384"/>
      <c r="Z34" s="384"/>
      <c r="AA34" s="384"/>
      <c r="AB34" s="384"/>
      <c r="AC34" s="384"/>
      <c r="AD34" s="302">
        <v>62.18</v>
      </c>
      <c r="AE34" s="300"/>
    </row>
    <row r="35" spans="1:31" s="299" customFormat="1" ht="12.75" customHeight="1" x14ac:dyDescent="0.2">
      <c r="A35" s="300"/>
      <c r="B35" s="382" t="s">
        <v>214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43">
        <v>1</v>
      </c>
      <c r="N35" s="343">
        <v>3</v>
      </c>
      <c r="O35" s="344" t="s">
        <v>460</v>
      </c>
      <c r="P35" s="345">
        <v>0</v>
      </c>
      <c r="Q35" s="383"/>
      <c r="R35" s="383"/>
      <c r="S35" s="383"/>
      <c r="T35" s="383"/>
      <c r="U35" s="359">
        <v>908.52800000000002</v>
      </c>
      <c r="V35" s="359">
        <v>341.88</v>
      </c>
      <c r="W35" s="360">
        <v>0.37630000000000002</v>
      </c>
      <c r="X35" s="384"/>
      <c r="Y35" s="384"/>
      <c r="Z35" s="384"/>
      <c r="AA35" s="384"/>
      <c r="AB35" s="384"/>
      <c r="AC35" s="384"/>
      <c r="AD35" s="302">
        <v>55.87</v>
      </c>
      <c r="AE35" s="300"/>
    </row>
    <row r="36" spans="1:31" s="299" customFormat="1" ht="12.75" customHeight="1" x14ac:dyDescent="0.2">
      <c r="A36" s="300"/>
      <c r="B36" s="382" t="s">
        <v>198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43">
        <v>1</v>
      </c>
      <c r="N36" s="343">
        <v>3</v>
      </c>
      <c r="O36" s="344" t="s">
        <v>460</v>
      </c>
      <c r="P36" s="345" t="s">
        <v>197</v>
      </c>
      <c r="Q36" s="383"/>
      <c r="R36" s="383"/>
      <c r="S36" s="383"/>
      <c r="T36" s="383"/>
      <c r="U36" s="359">
        <v>81.900000000000006</v>
      </c>
      <c r="V36" s="359">
        <v>0</v>
      </c>
      <c r="W36" s="360">
        <v>0</v>
      </c>
      <c r="X36" s="384"/>
      <c r="Y36" s="384"/>
      <c r="Z36" s="384"/>
      <c r="AA36" s="384"/>
      <c r="AB36" s="384"/>
      <c r="AC36" s="384"/>
      <c r="AD36" s="302">
        <v>4.33</v>
      </c>
      <c r="AE36" s="300"/>
    </row>
    <row r="37" spans="1:31" s="299" customFormat="1" ht="12.75" customHeight="1" x14ac:dyDescent="0.2">
      <c r="A37" s="300"/>
      <c r="B37" s="382" t="s">
        <v>196</v>
      </c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43">
        <v>1</v>
      </c>
      <c r="N37" s="343">
        <v>3</v>
      </c>
      <c r="O37" s="344" t="s">
        <v>460</v>
      </c>
      <c r="P37" s="345" t="s">
        <v>195</v>
      </c>
      <c r="Q37" s="383"/>
      <c r="R37" s="383"/>
      <c r="S37" s="383"/>
      <c r="T37" s="383"/>
      <c r="U37" s="359">
        <v>81.900000000000006</v>
      </c>
      <c r="V37" s="359">
        <v>0</v>
      </c>
      <c r="W37" s="360">
        <v>0</v>
      </c>
      <c r="X37" s="384"/>
      <c r="Y37" s="384"/>
      <c r="Z37" s="384"/>
      <c r="AA37" s="384"/>
      <c r="AB37" s="384"/>
      <c r="AC37" s="384"/>
      <c r="AD37" s="302">
        <v>4.33</v>
      </c>
      <c r="AE37" s="300"/>
    </row>
    <row r="38" spans="1:31" s="299" customFormat="1" ht="21.75" customHeight="1" x14ac:dyDescent="0.2">
      <c r="A38" s="300"/>
      <c r="B38" s="382" t="s">
        <v>213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43">
        <v>1</v>
      </c>
      <c r="N38" s="343">
        <v>3</v>
      </c>
      <c r="O38" s="344" t="s">
        <v>460</v>
      </c>
      <c r="P38" s="345" t="s">
        <v>212</v>
      </c>
      <c r="Q38" s="383"/>
      <c r="R38" s="383"/>
      <c r="S38" s="383"/>
      <c r="T38" s="383"/>
      <c r="U38" s="359">
        <v>81.900000000000006</v>
      </c>
      <c r="V38" s="359">
        <v>0</v>
      </c>
      <c r="W38" s="360">
        <v>0</v>
      </c>
      <c r="X38" s="384"/>
      <c r="Y38" s="384"/>
      <c r="Z38" s="384"/>
      <c r="AA38" s="384"/>
      <c r="AB38" s="384"/>
      <c r="AC38" s="384"/>
      <c r="AD38" s="302">
        <v>3.87</v>
      </c>
      <c r="AE38" s="300"/>
    </row>
    <row r="39" spans="1:31" s="299" customFormat="1" ht="12.75" customHeight="1" x14ac:dyDescent="0.2">
      <c r="A39" s="300"/>
      <c r="B39" s="382" t="s">
        <v>173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43">
        <v>1</v>
      </c>
      <c r="N39" s="343">
        <v>3</v>
      </c>
      <c r="O39" s="344" t="s">
        <v>460</v>
      </c>
      <c r="P39" s="345" t="s">
        <v>172</v>
      </c>
      <c r="Q39" s="383"/>
      <c r="R39" s="383"/>
      <c r="S39" s="383"/>
      <c r="T39" s="383"/>
      <c r="U39" s="359">
        <v>812.30399999999997</v>
      </c>
      <c r="V39" s="359">
        <v>335.58</v>
      </c>
      <c r="W39" s="360">
        <v>0.41311999999999999</v>
      </c>
      <c r="X39" s="384"/>
      <c r="Y39" s="384"/>
      <c r="Z39" s="384"/>
      <c r="AA39" s="384"/>
      <c r="AB39" s="384"/>
      <c r="AC39" s="384"/>
      <c r="AD39" s="302">
        <v>0.46</v>
      </c>
      <c r="AE39" s="300"/>
    </row>
    <row r="40" spans="1:31" s="299" customFormat="1" ht="12.75" customHeight="1" x14ac:dyDescent="0.2">
      <c r="A40" s="300"/>
      <c r="B40" s="382" t="s">
        <v>171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43">
        <v>1</v>
      </c>
      <c r="N40" s="343">
        <v>3</v>
      </c>
      <c r="O40" s="344" t="s">
        <v>460</v>
      </c>
      <c r="P40" s="345" t="s">
        <v>170</v>
      </c>
      <c r="Q40" s="383"/>
      <c r="R40" s="383"/>
      <c r="S40" s="383"/>
      <c r="T40" s="383"/>
      <c r="U40" s="359">
        <v>812.30399999999997</v>
      </c>
      <c r="V40" s="359">
        <v>335.58</v>
      </c>
      <c r="W40" s="360">
        <v>0.41311999999999999</v>
      </c>
      <c r="X40" s="384"/>
      <c r="Y40" s="384"/>
      <c r="Z40" s="384"/>
      <c r="AA40" s="384"/>
      <c r="AB40" s="384"/>
      <c r="AC40" s="384"/>
      <c r="AD40" s="302">
        <v>0</v>
      </c>
      <c r="AE40" s="300"/>
    </row>
    <row r="41" spans="1:31" s="299" customFormat="1" ht="21.75" customHeight="1" x14ac:dyDescent="0.2">
      <c r="A41" s="300"/>
      <c r="B41" s="382" t="s">
        <v>188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43">
        <v>1</v>
      </c>
      <c r="N41" s="343">
        <v>3</v>
      </c>
      <c r="O41" s="344" t="s">
        <v>460</v>
      </c>
      <c r="P41" s="345" t="s">
        <v>187</v>
      </c>
      <c r="Q41" s="383"/>
      <c r="R41" s="383"/>
      <c r="S41" s="383"/>
      <c r="T41" s="383"/>
      <c r="U41" s="359">
        <v>149.376</v>
      </c>
      <c r="V41" s="359">
        <v>87.18</v>
      </c>
      <c r="W41" s="360">
        <v>0.58365999999999996</v>
      </c>
      <c r="X41" s="384"/>
      <c r="Y41" s="384"/>
      <c r="Z41" s="384"/>
      <c r="AA41" s="384"/>
      <c r="AB41" s="384"/>
      <c r="AC41" s="384"/>
      <c r="AD41" s="302">
        <v>112.15</v>
      </c>
      <c r="AE41" s="300"/>
    </row>
    <row r="42" spans="1:31" s="299" customFormat="1" ht="53.25" customHeight="1" x14ac:dyDescent="0.2">
      <c r="A42" s="300"/>
      <c r="B42" s="382" t="s">
        <v>169</v>
      </c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43">
        <v>1</v>
      </c>
      <c r="N42" s="343">
        <v>3</v>
      </c>
      <c r="O42" s="344" t="s">
        <v>460</v>
      </c>
      <c r="P42" s="345" t="s">
        <v>168</v>
      </c>
      <c r="Q42" s="383"/>
      <c r="R42" s="383"/>
      <c r="S42" s="383"/>
      <c r="T42" s="383"/>
      <c r="U42" s="359">
        <v>662.928</v>
      </c>
      <c r="V42" s="359">
        <v>248.4</v>
      </c>
      <c r="W42" s="360">
        <v>0.37469000000000002</v>
      </c>
      <c r="X42" s="384"/>
      <c r="Y42" s="384"/>
      <c r="Z42" s="384"/>
      <c r="AA42" s="384"/>
      <c r="AB42" s="384"/>
      <c r="AC42" s="384"/>
      <c r="AD42" s="302">
        <v>112.15</v>
      </c>
      <c r="AE42" s="300"/>
    </row>
    <row r="43" spans="1:31" s="299" customFormat="1" ht="21.75" customHeight="1" x14ac:dyDescent="0.2">
      <c r="A43" s="300"/>
      <c r="B43" s="382" t="s">
        <v>211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43">
        <v>1</v>
      </c>
      <c r="N43" s="343">
        <v>3</v>
      </c>
      <c r="O43" s="344" t="s">
        <v>460</v>
      </c>
      <c r="P43" s="345" t="s">
        <v>210</v>
      </c>
      <c r="Q43" s="383"/>
      <c r="R43" s="383"/>
      <c r="S43" s="383"/>
      <c r="T43" s="383"/>
      <c r="U43" s="359">
        <v>14.324</v>
      </c>
      <c r="V43" s="359">
        <v>6.3</v>
      </c>
      <c r="W43" s="360">
        <v>0.43997000000000003</v>
      </c>
      <c r="X43" s="384"/>
      <c r="Y43" s="384"/>
      <c r="Z43" s="384"/>
      <c r="AA43" s="384"/>
      <c r="AB43" s="384"/>
      <c r="AC43" s="384"/>
      <c r="AD43" s="302">
        <v>112.15</v>
      </c>
      <c r="AE43" s="300"/>
    </row>
    <row r="44" spans="1:31" s="299" customFormat="1" ht="32.25" customHeight="1" x14ac:dyDescent="0.2">
      <c r="A44" s="300"/>
      <c r="B44" s="382" t="s">
        <v>209</v>
      </c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43">
        <v>1</v>
      </c>
      <c r="N44" s="343">
        <v>3</v>
      </c>
      <c r="O44" s="344" t="s">
        <v>460</v>
      </c>
      <c r="P44" s="345" t="s">
        <v>208</v>
      </c>
      <c r="Q44" s="383"/>
      <c r="R44" s="383"/>
      <c r="S44" s="383"/>
      <c r="T44" s="383"/>
      <c r="U44" s="359">
        <v>14.324</v>
      </c>
      <c r="V44" s="359">
        <v>6.3</v>
      </c>
      <c r="W44" s="360">
        <v>0.43997000000000003</v>
      </c>
      <c r="X44" s="384"/>
      <c r="Y44" s="384"/>
      <c r="Z44" s="384"/>
      <c r="AA44" s="384"/>
      <c r="AB44" s="384"/>
      <c r="AC44" s="384"/>
      <c r="AD44" s="302">
        <v>90.07</v>
      </c>
      <c r="AE44" s="300"/>
    </row>
    <row r="45" spans="1:31" s="299" customFormat="1" ht="32.25" customHeight="1" x14ac:dyDescent="0.2">
      <c r="A45" s="300"/>
      <c r="B45" s="382" t="s">
        <v>315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43">
        <v>1</v>
      </c>
      <c r="N45" s="343">
        <v>3</v>
      </c>
      <c r="O45" s="344" t="s">
        <v>460</v>
      </c>
      <c r="P45" s="345" t="s">
        <v>314</v>
      </c>
      <c r="Q45" s="383"/>
      <c r="R45" s="383"/>
      <c r="S45" s="383"/>
      <c r="T45" s="383"/>
      <c r="U45" s="359">
        <v>3.867</v>
      </c>
      <c r="V45" s="359">
        <v>3.87</v>
      </c>
      <c r="W45" s="360">
        <v>1</v>
      </c>
      <c r="X45" s="384"/>
      <c r="Y45" s="384"/>
      <c r="Z45" s="384"/>
      <c r="AA45" s="384"/>
      <c r="AB45" s="384"/>
      <c r="AC45" s="384"/>
      <c r="AD45" s="302">
        <v>22.08</v>
      </c>
      <c r="AE45" s="300"/>
    </row>
    <row r="46" spans="1:31" s="299" customFormat="1" ht="21.75" customHeight="1" x14ac:dyDescent="0.2">
      <c r="A46" s="300"/>
      <c r="B46" s="382" t="s">
        <v>207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43">
        <v>1</v>
      </c>
      <c r="N46" s="343">
        <v>3</v>
      </c>
      <c r="O46" s="344" t="s">
        <v>460</v>
      </c>
      <c r="P46" s="345" t="s">
        <v>206</v>
      </c>
      <c r="Q46" s="383"/>
      <c r="R46" s="383"/>
      <c r="S46" s="383"/>
      <c r="T46" s="383"/>
      <c r="U46" s="359">
        <v>2.4350000000000001</v>
      </c>
      <c r="V46" s="359">
        <v>2.4300000000000002</v>
      </c>
      <c r="W46" s="360">
        <v>1</v>
      </c>
      <c r="X46" s="384"/>
      <c r="Y46" s="384"/>
      <c r="Z46" s="384"/>
      <c r="AA46" s="384"/>
      <c r="AB46" s="384"/>
      <c r="AC46" s="384"/>
      <c r="AD46" s="302">
        <v>19.61</v>
      </c>
      <c r="AE46" s="300"/>
    </row>
    <row r="47" spans="1:31" s="299" customFormat="1" ht="21.75" customHeight="1" x14ac:dyDescent="0.2">
      <c r="A47" s="300"/>
      <c r="B47" s="382" t="s">
        <v>205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43">
        <v>1</v>
      </c>
      <c r="N47" s="343">
        <v>3</v>
      </c>
      <c r="O47" s="344" t="s">
        <v>460</v>
      </c>
      <c r="P47" s="345" t="s">
        <v>203</v>
      </c>
      <c r="Q47" s="383"/>
      <c r="R47" s="383"/>
      <c r="S47" s="383"/>
      <c r="T47" s="383"/>
      <c r="U47" s="359">
        <v>8.0220000000000002</v>
      </c>
      <c r="V47" s="359">
        <v>0</v>
      </c>
      <c r="W47" s="360">
        <v>0</v>
      </c>
      <c r="X47" s="384"/>
      <c r="Y47" s="384"/>
      <c r="Z47" s="384"/>
      <c r="AA47" s="384"/>
      <c r="AB47" s="384"/>
      <c r="AC47" s="384"/>
      <c r="AD47" s="302">
        <v>19.61</v>
      </c>
      <c r="AE47" s="300"/>
    </row>
    <row r="48" spans="1:31" s="299" customFormat="1" ht="21.75" customHeight="1" x14ac:dyDescent="0.2">
      <c r="A48" s="300"/>
      <c r="B48" s="382" t="s">
        <v>608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43">
        <v>1</v>
      </c>
      <c r="N48" s="343">
        <v>3</v>
      </c>
      <c r="O48" s="344" t="s">
        <v>609</v>
      </c>
      <c r="P48" s="345">
        <v>0</v>
      </c>
      <c r="Q48" s="383"/>
      <c r="R48" s="383"/>
      <c r="S48" s="383"/>
      <c r="T48" s="383"/>
      <c r="U48" s="359">
        <v>610.36199999999997</v>
      </c>
      <c r="V48" s="359">
        <v>266.87</v>
      </c>
      <c r="W48" s="360">
        <v>0.43724000000000002</v>
      </c>
      <c r="X48" s="384"/>
      <c r="Y48" s="384"/>
      <c r="Z48" s="384"/>
      <c r="AA48" s="384"/>
      <c r="AB48" s="384"/>
      <c r="AC48" s="384"/>
      <c r="AD48" s="302">
        <v>19.61</v>
      </c>
      <c r="AE48" s="300"/>
    </row>
    <row r="49" spans="1:31" s="299" customFormat="1" ht="53.25" customHeight="1" x14ac:dyDescent="0.2">
      <c r="A49" s="300"/>
      <c r="B49" s="382" t="s">
        <v>198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43">
        <v>1</v>
      </c>
      <c r="N49" s="343">
        <v>3</v>
      </c>
      <c r="O49" s="344" t="s">
        <v>609</v>
      </c>
      <c r="P49" s="345" t="s">
        <v>197</v>
      </c>
      <c r="Q49" s="383"/>
      <c r="R49" s="383"/>
      <c r="S49" s="383"/>
      <c r="T49" s="383"/>
      <c r="U49" s="359">
        <v>610.36199999999997</v>
      </c>
      <c r="V49" s="359">
        <v>266.87</v>
      </c>
      <c r="W49" s="360">
        <v>0.43724000000000002</v>
      </c>
      <c r="X49" s="384"/>
      <c r="Y49" s="384"/>
      <c r="Z49" s="384"/>
      <c r="AA49" s="384"/>
      <c r="AB49" s="384"/>
      <c r="AC49" s="384"/>
      <c r="AD49" s="302">
        <v>19.61</v>
      </c>
      <c r="AE49" s="300"/>
    </row>
    <row r="50" spans="1:31" s="299" customFormat="1" ht="21.75" customHeight="1" x14ac:dyDescent="0.2">
      <c r="A50" s="300"/>
      <c r="B50" s="382" t="s">
        <v>196</v>
      </c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43">
        <v>1</v>
      </c>
      <c r="N50" s="343">
        <v>3</v>
      </c>
      <c r="O50" s="344" t="s">
        <v>609</v>
      </c>
      <c r="P50" s="345" t="s">
        <v>195</v>
      </c>
      <c r="Q50" s="383"/>
      <c r="R50" s="383"/>
      <c r="S50" s="383"/>
      <c r="T50" s="383"/>
      <c r="U50" s="359">
        <v>610.36199999999997</v>
      </c>
      <c r="V50" s="359">
        <v>266.87</v>
      </c>
      <c r="W50" s="360">
        <v>0.43724000000000002</v>
      </c>
      <c r="X50" s="384"/>
      <c r="Y50" s="384"/>
      <c r="Z50" s="384"/>
      <c r="AA50" s="384"/>
      <c r="AB50" s="384"/>
      <c r="AC50" s="384"/>
      <c r="AD50" s="302">
        <v>19.61</v>
      </c>
      <c r="AE50" s="300"/>
    </row>
    <row r="51" spans="1:31" s="299" customFormat="1" ht="32.25" customHeight="1" x14ac:dyDescent="0.2">
      <c r="A51" s="300"/>
      <c r="B51" s="382" t="s">
        <v>194</v>
      </c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43">
        <v>1</v>
      </c>
      <c r="N51" s="343">
        <v>3</v>
      </c>
      <c r="O51" s="344" t="s">
        <v>609</v>
      </c>
      <c r="P51" s="345" t="s">
        <v>193</v>
      </c>
      <c r="Q51" s="383"/>
      <c r="R51" s="383"/>
      <c r="S51" s="383"/>
      <c r="T51" s="383"/>
      <c r="U51" s="359">
        <v>467.86200000000002</v>
      </c>
      <c r="V51" s="359">
        <v>208.9</v>
      </c>
      <c r="W51" s="360">
        <v>0.44651000000000002</v>
      </c>
      <c r="X51" s="384"/>
      <c r="Y51" s="384"/>
      <c r="Z51" s="384"/>
      <c r="AA51" s="384"/>
      <c r="AB51" s="384"/>
      <c r="AC51" s="384"/>
      <c r="AD51" s="302">
        <v>19.61</v>
      </c>
      <c r="AE51" s="300"/>
    </row>
    <row r="52" spans="1:31" s="299" customFormat="1" ht="21.75" customHeight="1" x14ac:dyDescent="0.2">
      <c r="A52" s="300"/>
      <c r="B52" s="382" t="s">
        <v>192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43">
        <v>1</v>
      </c>
      <c r="N52" s="343">
        <v>3</v>
      </c>
      <c r="O52" s="344" t="s">
        <v>609</v>
      </c>
      <c r="P52" s="345" t="s">
        <v>190</v>
      </c>
      <c r="Q52" s="383"/>
      <c r="R52" s="383"/>
      <c r="S52" s="383"/>
      <c r="T52" s="383"/>
      <c r="U52" s="359">
        <v>142.5</v>
      </c>
      <c r="V52" s="359">
        <v>57.97</v>
      </c>
      <c r="W52" s="360">
        <v>0.40681</v>
      </c>
      <c r="X52" s="384"/>
      <c r="Y52" s="384"/>
      <c r="Z52" s="384"/>
      <c r="AA52" s="384"/>
      <c r="AB52" s="384"/>
      <c r="AC52" s="384"/>
      <c r="AD52" s="302">
        <v>281</v>
      </c>
      <c r="AE52" s="300"/>
    </row>
    <row r="53" spans="1:31" s="299" customFormat="1" ht="21.75" customHeight="1" x14ac:dyDescent="0.2">
      <c r="A53" s="300"/>
      <c r="B53" s="382" t="s">
        <v>426</v>
      </c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43">
        <v>1</v>
      </c>
      <c r="N53" s="343">
        <v>3</v>
      </c>
      <c r="O53" s="344" t="s">
        <v>425</v>
      </c>
      <c r="P53" s="345">
        <v>0</v>
      </c>
      <c r="Q53" s="383"/>
      <c r="R53" s="383"/>
      <c r="S53" s="383"/>
      <c r="T53" s="383"/>
      <c r="U53" s="359">
        <v>19.61</v>
      </c>
      <c r="V53" s="359">
        <v>19.61</v>
      </c>
      <c r="W53" s="360">
        <v>1</v>
      </c>
      <c r="X53" s="384"/>
      <c r="Y53" s="384"/>
      <c r="Z53" s="384"/>
      <c r="AA53" s="384"/>
      <c r="AB53" s="384"/>
      <c r="AC53" s="384"/>
      <c r="AD53" s="302">
        <v>281</v>
      </c>
      <c r="AE53" s="300"/>
    </row>
    <row r="54" spans="1:31" s="299" customFormat="1" ht="21.75" customHeight="1" x14ac:dyDescent="0.2">
      <c r="A54" s="300"/>
      <c r="B54" s="382" t="s">
        <v>424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43">
        <v>1</v>
      </c>
      <c r="N54" s="343">
        <v>3</v>
      </c>
      <c r="O54" s="344" t="s">
        <v>423</v>
      </c>
      <c r="P54" s="345">
        <v>0</v>
      </c>
      <c r="Q54" s="383"/>
      <c r="R54" s="383"/>
      <c r="S54" s="383"/>
      <c r="T54" s="383"/>
      <c r="U54" s="359">
        <v>19.61</v>
      </c>
      <c r="V54" s="359">
        <v>19.61</v>
      </c>
      <c r="W54" s="360">
        <v>1</v>
      </c>
      <c r="X54" s="384"/>
      <c r="Y54" s="384"/>
      <c r="Z54" s="384"/>
      <c r="AA54" s="384"/>
      <c r="AB54" s="384"/>
      <c r="AC54" s="384"/>
      <c r="AD54" s="302">
        <v>281</v>
      </c>
      <c r="AE54" s="300"/>
    </row>
    <row r="55" spans="1:31" s="299" customFormat="1" ht="53.25" customHeight="1" x14ac:dyDescent="0.2">
      <c r="A55" s="300"/>
      <c r="B55" s="382" t="s">
        <v>273</v>
      </c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43">
        <v>1</v>
      </c>
      <c r="N55" s="343">
        <v>3</v>
      </c>
      <c r="O55" s="344" t="s">
        <v>422</v>
      </c>
      <c r="P55" s="345">
        <v>0</v>
      </c>
      <c r="Q55" s="383"/>
      <c r="R55" s="383"/>
      <c r="S55" s="383"/>
      <c r="T55" s="383"/>
      <c r="U55" s="359">
        <v>19.61</v>
      </c>
      <c r="V55" s="359">
        <v>19.61</v>
      </c>
      <c r="W55" s="360">
        <v>1</v>
      </c>
      <c r="X55" s="384"/>
      <c r="Y55" s="384"/>
      <c r="Z55" s="384"/>
      <c r="AA55" s="384"/>
      <c r="AB55" s="384"/>
      <c r="AC55" s="384"/>
      <c r="AD55" s="302">
        <v>281</v>
      </c>
      <c r="AE55" s="300"/>
    </row>
    <row r="56" spans="1:31" s="299" customFormat="1" ht="21.75" customHeight="1" x14ac:dyDescent="0.2">
      <c r="A56" s="300"/>
      <c r="B56" s="382" t="s">
        <v>198</v>
      </c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43">
        <v>1</v>
      </c>
      <c r="N56" s="343">
        <v>3</v>
      </c>
      <c r="O56" s="344" t="s">
        <v>422</v>
      </c>
      <c r="P56" s="345" t="s">
        <v>197</v>
      </c>
      <c r="Q56" s="383"/>
      <c r="R56" s="383"/>
      <c r="S56" s="383"/>
      <c r="T56" s="383"/>
      <c r="U56" s="359">
        <v>19.61</v>
      </c>
      <c r="V56" s="359">
        <v>19.61</v>
      </c>
      <c r="W56" s="360">
        <v>1</v>
      </c>
      <c r="X56" s="384"/>
      <c r="Y56" s="384"/>
      <c r="Z56" s="384"/>
      <c r="AA56" s="384"/>
      <c r="AB56" s="384"/>
      <c r="AC56" s="384"/>
      <c r="AD56" s="302">
        <v>281</v>
      </c>
      <c r="AE56" s="300"/>
    </row>
    <row r="57" spans="1:31" s="299" customFormat="1" ht="32.25" customHeight="1" x14ac:dyDescent="0.2">
      <c r="A57" s="300"/>
      <c r="B57" s="382" t="s">
        <v>196</v>
      </c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43">
        <v>1</v>
      </c>
      <c r="N57" s="343">
        <v>3</v>
      </c>
      <c r="O57" s="344" t="s">
        <v>422</v>
      </c>
      <c r="P57" s="345" t="s">
        <v>195</v>
      </c>
      <c r="Q57" s="383"/>
      <c r="R57" s="383"/>
      <c r="S57" s="383"/>
      <c r="T57" s="383"/>
      <c r="U57" s="359">
        <v>19.61</v>
      </c>
      <c r="V57" s="359">
        <v>19.61</v>
      </c>
      <c r="W57" s="360">
        <v>1</v>
      </c>
      <c r="X57" s="384"/>
      <c r="Y57" s="384"/>
      <c r="Z57" s="384"/>
      <c r="AA57" s="384"/>
      <c r="AB57" s="384"/>
      <c r="AC57" s="384"/>
      <c r="AD57" s="302">
        <v>226.31</v>
      </c>
      <c r="AE57" s="300"/>
    </row>
    <row r="58" spans="1:31" s="299" customFormat="1" ht="32.25" customHeight="1" x14ac:dyDescent="0.2">
      <c r="A58" s="300"/>
      <c r="B58" s="382" t="s">
        <v>194</v>
      </c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43">
        <v>1</v>
      </c>
      <c r="N58" s="343">
        <v>3</v>
      </c>
      <c r="O58" s="344" t="s">
        <v>422</v>
      </c>
      <c r="P58" s="345" t="s">
        <v>193</v>
      </c>
      <c r="Q58" s="383"/>
      <c r="R58" s="383"/>
      <c r="S58" s="383"/>
      <c r="T58" s="383"/>
      <c r="U58" s="359">
        <v>19.61</v>
      </c>
      <c r="V58" s="359">
        <v>19.61</v>
      </c>
      <c r="W58" s="360">
        <v>1</v>
      </c>
      <c r="X58" s="384"/>
      <c r="Y58" s="384"/>
      <c r="Z58" s="384"/>
      <c r="AA58" s="384"/>
      <c r="AB58" s="384"/>
      <c r="AC58" s="384"/>
      <c r="AD58" s="302">
        <v>54.69</v>
      </c>
      <c r="AE58" s="300"/>
    </row>
    <row r="59" spans="1:31" s="299" customFormat="1" ht="21.75" customHeight="1" x14ac:dyDescent="0.2">
      <c r="A59" s="300"/>
      <c r="B59" s="382" t="s">
        <v>426</v>
      </c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43">
        <v>1</v>
      </c>
      <c r="N59" s="343">
        <v>3</v>
      </c>
      <c r="O59" s="344" t="s">
        <v>425</v>
      </c>
      <c r="P59" s="345">
        <v>0</v>
      </c>
      <c r="Q59" s="383"/>
      <c r="R59" s="383"/>
      <c r="S59" s="383"/>
      <c r="T59" s="383"/>
      <c r="U59" s="359">
        <v>1817.8</v>
      </c>
      <c r="V59" s="359">
        <v>758.87</v>
      </c>
      <c r="W59" s="360">
        <v>0.41747000000000001</v>
      </c>
      <c r="X59" s="384"/>
      <c r="Y59" s="384"/>
      <c r="Z59" s="384"/>
      <c r="AA59" s="384"/>
      <c r="AB59" s="384"/>
      <c r="AC59" s="384"/>
      <c r="AD59" s="302">
        <v>46.56</v>
      </c>
      <c r="AE59" s="300"/>
    </row>
    <row r="60" spans="1:31" s="299" customFormat="1" ht="21.75" customHeight="1" x14ac:dyDescent="0.2">
      <c r="A60" s="300"/>
      <c r="B60" s="382" t="s">
        <v>459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43">
        <v>1</v>
      </c>
      <c r="N60" s="343">
        <v>3</v>
      </c>
      <c r="O60" s="344" t="s">
        <v>458</v>
      </c>
      <c r="P60" s="345">
        <v>0</v>
      </c>
      <c r="Q60" s="383"/>
      <c r="R60" s="383"/>
      <c r="S60" s="383"/>
      <c r="T60" s="383"/>
      <c r="U60" s="359">
        <v>1817.8</v>
      </c>
      <c r="V60" s="359">
        <v>758.87</v>
      </c>
      <c r="W60" s="360">
        <v>0.41747000000000001</v>
      </c>
      <c r="X60" s="384"/>
      <c r="Y60" s="384"/>
      <c r="Z60" s="384"/>
      <c r="AA60" s="384"/>
      <c r="AB60" s="384"/>
      <c r="AC60" s="384"/>
      <c r="AD60" s="302">
        <v>46.56</v>
      </c>
      <c r="AE60" s="300"/>
    </row>
    <row r="61" spans="1:31" s="299" customFormat="1" ht="21.75" customHeight="1" x14ac:dyDescent="0.2">
      <c r="A61" s="300"/>
      <c r="B61" s="382" t="s">
        <v>177</v>
      </c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43">
        <v>1</v>
      </c>
      <c r="N61" s="343">
        <v>3</v>
      </c>
      <c r="O61" s="344" t="s">
        <v>610</v>
      </c>
      <c r="P61" s="345">
        <v>0</v>
      </c>
      <c r="Q61" s="383"/>
      <c r="R61" s="383"/>
      <c r="S61" s="383"/>
      <c r="T61" s="383"/>
      <c r="U61" s="359">
        <v>1817.8</v>
      </c>
      <c r="V61" s="359">
        <v>758.87</v>
      </c>
      <c r="W61" s="360">
        <v>0.41747000000000001</v>
      </c>
      <c r="X61" s="384"/>
      <c r="Y61" s="384"/>
      <c r="Z61" s="384"/>
      <c r="AA61" s="384"/>
      <c r="AB61" s="384"/>
      <c r="AC61" s="384"/>
      <c r="AD61" s="302">
        <v>46.56</v>
      </c>
      <c r="AE61" s="300"/>
    </row>
    <row r="62" spans="1:31" s="299" customFormat="1" ht="53.25" customHeight="1" x14ac:dyDescent="0.2">
      <c r="A62" s="300"/>
      <c r="B62" s="382" t="s">
        <v>198</v>
      </c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43">
        <v>1</v>
      </c>
      <c r="N62" s="343">
        <v>3</v>
      </c>
      <c r="O62" s="344" t="s">
        <v>610</v>
      </c>
      <c r="P62" s="345" t="s">
        <v>197</v>
      </c>
      <c r="Q62" s="383"/>
      <c r="R62" s="383"/>
      <c r="S62" s="383"/>
      <c r="T62" s="383"/>
      <c r="U62" s="359">
        <v>1817.8</v>
      </c>
      <c r="V62" s="359">
        <v>758.87</v>
      </c>
      <c r="W62" s="360">
        <v>0.41747000000000001</v>
      </c>
      <c r="X62" s="384"/>
      <c r="Y62" s="384"/>
      <c r="Z62" s="384"/>
      <c r="AA62" s="384"/>
      <c r="AB62" s="384"/>
      <c r="AC62" s="384"/>
      <c r="AD62" s="302">
        <v>46.56</v>
      </c>
      <c r="AE62" s="300"/>
    </row>
    <row r="63" spans="1:31" s="299" customFormat="1" ht="21.75" customHeight="1" x14ac:dyDescent="0.2">
      <c r="A63" s="300"/>
      <c r="B63" s="382" t="s">
        <v>196</v>
      </c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43">
        <v>1</v>
      </c>
      <c r="N63" s="343">
        <v>3</v>
      </c>
      <c r="O63" s="344" t="s">
        <v>610</v>
      </c>
      <c r="P63" s="345" t="s">
        <v>195</v>
      </c>
      <c r="Q63" s="383"/>
      <c r="R63" s="383"/>
      <c r="S63" s="383"/>
      <c r="T63" s="383"/>
      <c r="U63" s="359">
        <v>1817.8</v>
      </c>
      <c r="V63" s="359">
        <v>758.87</v>
      </c>
      <c r="W63" s="360">
        <v>0.41747000000000001</v>
      </c>
      <c r="X63" s="384"/>
      <c r="Y63" s="384"/>
      <c r="Z63" s="384"/>
      <c r="AA63" s="384"/>
      <c r="AB63" s="384"/>
      <c r="AC63" s="384"/>
      <c r="AD63" s="302">
        <v>46.56</v>
      </c>
      <c r="AE63" s="300"/>
    </row>
    <row r="64" spans="1:31" s="299" customFormat="1" ht="32.25" customHeight="1" x14ac:dyDescent="0.2">
      <c r="A64" s="300"/>
      <c r="B64" s="382" t="s">
        <v>194</v>
      </c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43">
        <v>1</v>
      </c>
      <c r="N64" s="343">
        <v>3</v>
      </c>
      <c r="O64" s="344" t="s">
        <v>610</v>
      </c>
      <c r="P64" s="345" t="s">
        <v>193</v>
      </c>
      <c r="Q64" s="383"/>
      <c r="R64" s="383"/>
      <c r="S64" s="383"/>
      <c r="T64" s="383"/>
      <c r="U64" s="359">
        <v>1396.1389999999999</v>
      </c>
      <c r="V64" s="359">
        <v>593.34</v>
      </c>
      <c r="W64" s="360">
        <v>0.42498999999999998</v>
      </c>
      <c r="X64" s="384"/>
      <c r="Y64" s="384"/>
      <c r="Z64" s="384"/>
      <c r="AA64" s="384"/>
      <c r="AB64" s="384"/>
      <c r="AC64" s="384"/>
      <c r="AD64" s="302">
        <v>46.56</v>
      </c>
      <c r="AE64" s="300"/>
    </row>
    <row r="65" spans="1:31" s="299" customFormat="1" ht="21.75" customHeight="1" x14ac:dyDescent="0.2">
      <c r="A65" s="300"/>
      <c r="B65" s="382" t="s">
        <v>192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43">
        <v>1</v>
      </c>
      <c r="N65" s="343">
        <v>3</v>
      </c>
      <c r="O65" s="344" t="s">
        <v>610</v>
      </c>
      <c r="P65" s="345" t="s">
        <v>190</v>
      </c>
      <c r="Q65" s="383"/>
      <c r="R65" s="383"/>
      <c r="S65" s="383"/>
      <c r="T65" s="383"/>
      <c r="U65" s="359">
        <v>421.661</v>
      </c>
      <c r="V65" s="359">
        <v>165.53</v>
      </c>
      <c r="W65" s="360">
        <v>0.39257999999999998</v>
      </c>
      <c r="X65" s="384"/>
      <c r="Y65" s="384"/>
      <c r="Z65" s="384"/>
      <c r="AA65" s="384"/>
      <c r="AB65" s="384"/>
      <c r="AC65" s="384"/>
      <c r="AD65" s="302">
        <v>231.14</v>
      </c>
      <c r="AE65" s="300"/>
    </row>
    <row r="66" spans="1:31" s="299" customFormat="1" ht="21.75" customHeight="1" x14ac:dyDescent="0.2">
      <c r="A66" s="300"/>
      <c r="B66" s="382" t="s">
        <v>426</v>
      </c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43">
        <v>1</v>
      </c>
      <c r="N66" s="343">
        <v>3</v>
      </c>
      <c r="O66" s="344" t="s">
        <v>425</v>
      </c>
      <c r="P66" s="345">
        <v>0</v>
      </c>
      <c r="Q66" s="383"/>
      <c r="R66" s="383"/>
      <c r="S66" s="383"/>
      <c r="T66" s="383"/>
      <c r="U66" s="359">
        <v>46.558</v>
      </c>
      <c r="V66" s="359">
        <v>46.56</v>
      </c>
      <c r="W66" s="360">
        <v>1</v>
      </c>
      <c r="X66" s="384"/>
      <c r="Y66" s="384"/>
      <c r="Z66" s="384"/>
      <c r="AA66" s="384"/>
      <c r="AB66" s="384"/>
      <c r="AC66" s="384"/>
      <c r="AD66" s="302">
        <v>231.14</v>
      </c>
      <c r="AE66" s="300"/>
    </row>
    <row r="67" spans="1:31" s="299" customFormat="1" ht="21.75" customHeight="1" x14ac:dyDescent="0.2">
      <c r="A67" s="300"/>
      <c r="B67" s="382" t="s">
        <v>459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43">
        <v>1</v>
      </c>
      <c r="N67" s="343">
        <v>3</v>
      </c>
      <c r="O67" s="344" t="s">
        <v>458</v>
      </c>
      <c r="P67" s="345">
        <v>0</v>
      </c>
      <c r="Q67" s="383"/>
      <c r="R67" s="383"/>
      <c r="S67" s="383"/>
      <c r="T67" s="383"/>
      <c r="U67" s="359">
        <v>46.558</v>
      </c>
      <c r="V67" s="359">
        <v>46.56</v>
      </c>
      <c r="W67" s="360">
        <v>1</v>
      </c>
      <c r="X67" s="384"/>
      <c r="Y67" s="384"/>
      <c r="Z67" s="384"/>
      <c r="AA67" s="384"/>
      <c r="AB67" s="384"/>
      <c r="AC67" s="384"/>
      <c r="AD67" s="302">
        <v>231.14</v>
      </c>
      <c r="AE67" s="300"/>
    </row>
    <row r="68" spans="1:31" s="299" customFormat="1" ht="53.25" customHeight="1" x14ac:dyDescent="0.2">
      <c r="A68" s="300"/>
      <c r="B68" s="382" t="s">
        <v>273</v>
      </c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43">
        <v>1</v>
      </c>
      <c r="N68" s="343">
        <v>3</v>
      </c>
      <c r="O68" s="344" t="s">
        <v>457</v>
      </c>
      <c r="P68" s="345">
        <v>0</v>
      </c>
      <c r="Q68" s="383"/>
      <c r="R68" s="383"/>
      <c r="S68" s="383"/>
      <c r="T68" s="383"/>
      <c r="U68" s="359">
        <v>46.558</v>
      </c>
      <c r="V68" s="359">
        <v>46.56</v>
      </c>
      <c r="W68" s="360">
        <v>1</v>
      </c>
      <c r="X68" s="384"/>
      <c r="Y68" s="384"/>
      <c r="Z68" s="384"/>
      <c r="AA68" s="384"/>
      <c r="AB68" s="384"/>
      <c r="AC68" s="384"/>
      <c r="AD68" s="302">
        <v>231.14</v>
      </c>
      <c r="AE68" s="300"/>
    </row>
    <row r="69" spans="1:31" s="299" customFormat="1" ht="21.75" customHeight="1" x14ac:dyDescent="0.2">
      <c r="A69" s="300"/>
      <c r="B69" s="382" t="s">
        <v>198</v>
      </c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43">
        <v>1</v>
      </c>
      <c r="N69" s="343">
        <v>3</v>
      </c>
      <c r="O69" s="344" t="s">
        <v>457</v>
      </c>
      <c r="P69" s="345" t="s">
        <v>197</v>
      </c>
      <c r="Q69" s="383"/>
      <c r="R69" s="383"/>
      <c r="S69" s="383"/>
      <c r="T69" s="383"/>
      <c r="U69" s="359">
        <v>46.558</v>
      </c>
      <c r="V69" s="359">
        <v>46.56</v>
      </c>
      <c r="W69" s="360">
        <v>1</v>
      </c>
      <c r="X69" s="384"/>
      <c r="Y69" s="384"/>
      <c r="Z69" s="384"/>
      <c r="AA69" s="384"/>
      <c r="AB69" s="384"/>
      <c r="AC69" s="384"/>
      <c r="AD69" s="302">
        <v>231.14</v>
      </c>
      <c r="AE69" s="300"/>
    </row>
    <row r="70" spans="1:31" s="299" customFormat="1" ht="32.25" customHeight="1" x14ac:dyDescent="0.2">
      <c r="A70" s="300"/>
      <c r="B70" s="382" t="s">
        <v>196</v>
      </c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43">
        <v>1</v>
      </c>
      <c r="N70" s="343">
        <v>3</v>
      </c>
      <c r="O70" s="344" t="s">
        <v>457</v>
      </c>
      <c r="P70" s="345" t="s">
        <v>195</v>
      </c>
      <c r="Q70" s="383"/>
      <c r="R70" s="383"/>
      <c r="S70" s="383"/>
      <c r="T70" s="383"/>
      <c r="U70" s="359">
        <v>46.558</v>
      </c>
      <c r="V70" s="359">
        <v>46.56</v>
      </c>
      <c r="W70" s="360">
        <v>1</v>
      </c>
      <c r="X70" s="384"/>
      <c r="Y70" s="384"/>
      <c r="Z70" s="384"/>
      <c r="AA70" s="384"/>
      <c r="AB70" s="384"/>
      <c r="AC70" s="384"/>
      <c r="AD70" s="302">
        <v>186.7</v>
      </c>
      <c r="AE70" s="300"/>
    </row>
    <row r="71" spans="1:31" s="299" customFormat="1" ht="32.25" customHeight="1" x14ac:dyDescent="0.2">
      <c r="A71" s="300"/>
      <c r="B71" s="382" t="s">
        <v>194</v>
      </c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43">
        <v>1</v>
      </c>
      <c r="N71" s="343">
        <v>3</v>
      </c>
      <c r="O71" s="344" t="s">
        <v>457</v>
      </c>
      <c r="P71" s="345" t="s">
        <v>193</v>
      </c>
      <c r="Q71" s="383"/>
      <c r="R71" s="383"/>
      <c r="S71" s="383"/>
      <c r="T71" s="383"/>
      <c r="U71" s="359">
        <v>46.558</v>
      </c>
      <c r="V71" s="359">
        <v>46.56</v>
      </c>
      <c r="W71" s="360">
        <v>1</v>
      </c>
      <c r="X71" s="384"/>
      <c r="Y71" s="384"/>
      <c r="Z71" s="384"/>
      <c r="AA71" s="384"/>
      <c r="AB71" s="384"/>
      <c r="AC71" s="384"/>
      <c r="AD71" s="302">
        <v>44.44</v>
      </c>
      <c r="AE71" s="300"/>
    </row>
    <row r="72" spans="1:31" s="299" customFormat="1" ht="21.75" customHeight="1" x14ac:dyDescent="0.2">
      <c r="A72" s="300"/>
      <c r="B72" s="382" t="s">
        <v>426</v>
      </c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43">
        <v>1</v>
      </c>
      <c r="N72" s="343">
        <v>3</v>
      </c>
      <c r="O72" s="344" t="s">
        <v>425</v>
      </c>
      <c r="P72" s="345">
        <v>0</v>
      </c>
      <c r="Q72" s="383"/>
      <c r="R72" s="383"/>
      <c r="S72" s="383"/>
      <c r="T72" s="383"/>
      <c r="U72" s="359">
        <v>1582.1</v>
      </c>
      <c r="V72" s="359">
        <v>590.87</v>
      </c>
      <c r="W72" s="360">
        <v>0.37347000000000002</v>
      </c>
      <c r="X72" s="384"/>
      <c r="Y72" s="384"/>
      <c r="Z72" s="384"/>
      <c r="AA72" s="384"/>
      <c r="AB72" s="384"/>
      <c r="AC72" s="384"/>
      <c r="AD72" s="302">
        <v>42.48</v>
      </c>
      <c r="AE72" s="300"/>
    </row>
    <row r="73" spans="1:31" s="299" customFormat="1" ht="21.75" customHeight="1" x14ac:dyDescent="0.2">
      <c r="A73" s="300"/>
      <c r="B73" s="382" t="s">
        <v>456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43">
        <v>1</v>
      </c>
      <c r="N73" s="343">
        <v>3</v>
      </c>
      <c r="O73" s="344" t="s">
        <v>455</v>
      </c>
      <c r="P73" s="345">
        <v>0</v>
      </c>
      <c r="Q73" s="383"/>
      <c r="R73" s="383"/>
      <c r="S73" s="383"/>
      <c r="T73" s="383"/>
      <c r="U73" s="359">
        <v>1582.1</v>
      </c>
      <c r="V73" s="359">
        <v>590.87</v>
      </c>
      <c r="W73" s="360">
        <v>0.37347000000000002</v>
      </c>
      <c r="X73" s="384"/>
      <c r="Y73" s="384"/>
      <c r="Z73" s="384"/>
      <c r="AA73" s="384"/>
      <c r="AB73" s="384"/>
      <c r="AC73" s="384"/>
      <c r="AD73" s="302">
        <v>42.48</v>
      </c>
      <c r="AE73" s="300"/>
    </row>
    <row r="74" spans="1:31" s="299" customFormat="1" ht="21.75" customHeight="1" x14ac:dyDescent="0.2">
      <c r="A74" s="300"/>
      <c r="B74" s="382" t="s">
        <v>177</v>
      </c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43">
        <v>1</v>
      </c>
      <c r="N74" s="343">
        <v>3</v>
      </c>
      <c r="O74" s="344" t="s">
        <v>611</v>
      </c>
      <c r="P74" s="345">
        <v>0</v>
      </c>
      <c r="Q74" s="383"/>
      <c r="R74" s="383"/>
      <c r="S74" s="383"/>
      <c r="T74" s="383"/>
      <c r="U74" s="359">
        <v>1582.1</v>
      </c>
      <c r="V74" s="359">
        <v>590.87</v>
      </c>
      <c r="W74" s="360">
        <v>0.37347000000000002</v>
      </c>
      <c r="X74" s="384"/>
      <c r="Y74" s="384"/>
      <c r="Z74" s="384"/>
      <c r="AA74" s="384"/>
      <c r="AB74" s="384"/>
      <c r="AC74" s="384"/>
      <c r="AD74" s="302">
        <v>42.48</v>
      </c>
      <c r="AE74" s="300"/>
    </row>
    <row r="75" spans="1:31" s="299" customFormat="1" ht="53.25" customHeight="1" x14ac:dyDescent="0.2">
      <c r="A75" s="300"/>
      <c r="B75" s="382" t="s">
        <v>198</v>
      </c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43">
        <v>1</v>
      </c>
      <c r="N75" s="343">
        <v>3</v>
      </c>
      <c r="O75" s="344" t="s">
        <v>611</v>
      </c>
      <c r="P75" s="345" t="s">
        <v>197</v>
      </c>
      <c r="Q75" s="383"/>
      <c r="R75" s="383"/>
      <c r="S75" s="383"/>
      <c r="T75" s="383"/>
      <c r="U75" s="359">
        <v>1582.1</v>
      </c>
      <c r="V75" s="359">
        <v>590.87</v>
      </c>
      <c r="W75" s="360">
        <v>0.37347000000000002</v>
      </c>
      <c r="X75" s="384"/>
      <c r="Y75" s="384"/>
      <c r="Z75" s="384"/>
      <c r="AA75" s="384"/>
      <c r="AB75" s="384"/>
      <c r="AC75" s="384"/>
      <c r="AD75" s="302">
        <v>42.48</v>
      </c>
      <c r="AE75" s="300"/>
    </row>
    <row r="76" spans="1:31" s="299" customFormat="1" ht="21.75" customHeight="1" x14ac:dyDescent="0.2">
      <c r="A76" s="300"/>
      <c r="B76" s="382" t="s">
        <v>196</v>
      </c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43">
        <v>1</v>
      </c>
      <c r="N76" s="343">
        <v>3</v>
      </c>
      <c r="O76" s="344" t="s">
        <v>611</v>
      </c>
      <c r="P76" s="345" t="s">
        <v>195</v>
      </c>
      <c r="Q76" s="383"/>
      <c r="R76" s="383"/>
      <c r="S76" s="383"/>
      <c r="T76" s="383"/>
      <c r="U76" s="359">
        <v>1582.1</v>
      </c>
      <c r="V76" s="359">
        <v>590.87</v>
      </c>
      <c r="W76" s="360">
        <v>0.37347000000000002</v>
      </c>
      <c r="X76" s="384"/>
      <c r="Y76" s="384"/>
      <c r="Z76" s="384"/>
      <c r="AA76" s="384"/>
      <c r="AB76" s="384"/>
      <c r="AC76" s="384"/>
      <c r="AD76" s="302">
        <v>42.48</v>
      </c>
      <c r="AE76" s="300"/>
    </row>
    <row r="77" spans="1:31" s="299" customFormat="1" ht="32.25" customHeight="1" x14ac:dyDescent="0.2">
      <c r="A77" s="300"/>
      <c r="B77" s="382" t="s">
        <v>194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43">
        <v>1</v>
      </c>
      <c r="N77" s="343">
        <v>3</v>
      </c>
      <c r="O77" s="344" t="s">
        <v>611</v>
      </c>
      <c r="P77" s="345" t="s">
        <v>193</v>
      </c>
      <c r="Q77" s="383"/>
      <c r="R77" s="383"/>
      <c r="S77" s="383"/>
      <c r="T77" s="383"/>
      <c r="U77" s="359">
        <v>1215.1389999999999</v>
      </c>
      <c r="V77" s="359">
        <v>462.99</v>
      </c>
      <c r="W77" s="360">
        <v>0.38102000000000003</v>
      </c>
      <c r="X77" s="384"/>
      <c r="Y77" s="384"/>
      <c r="Z77" s="384"/>
      <c r="AA77" s="384"/>
      <c r="AB77" s="384"/>
      <c r="AC77" s="384"/>
      <c r="AD77" s="302">
        <v>42.48</v>
      </c>
      <c r="AE77" s="300"/>
    </row>
    <row r="78" spans="1:31" s="299" customFormat="1" ht="39.75" customHeight="1" x14ac:dyDescent="0.2">
      <c r="A78" s="300"/>
      <c r="B78" s="382" t="s">
        <v>192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43">
        <v>1</v>
      </c>
      <c r="N78" s="343">
        <v>3</v>
      </c>
      <c r="O78" s="344" t="s">
        <v>611</v>
      </c>
      <c r="P78" s="345" t="s">
        <v>190</v>
      </c>
      <c r="Q78" s="383"/>
      <c r="R78" s="383"/>
      <c r="S78" s="383"/>
      <c r="T78" s="383"/>
      <c r="U78" s="359">
        <v>366.96100000000001</v>
      </c>
      <c r="V78" s="359">
        <v>127.88</v>
      </c>
      <c r="W78" s="360">
        <v>0.34848000000000001</v>
      </c>
      <c r="X78" s="377"/>
      <c r="Y78" s="377"/>
      <c r="Z78" s="377"/>
      <c r="AA78" s="377"/>
      <c r="AB78" s="377"/>
      <c r="AC78" s="377"/>
      <c r="AD78" s="302">
        <v>7220.48</v>
      </c>
      <c r="AE78" s="300"/>
    </row>
    <row r="79" spans="1:31" s="299" customFormat="1" ht="21.75" customHeight="1" x14ac:dyDescent="0.2">
      <c r="A79" s="300"/>
      <c r="B79" s="382" t="s">
        <v>426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43">
        <v>1</v>
      </c>
      <c r="N79" s="343">
        <v>3</v>
      </c>
      <c r="O79" s="344" t="s">
        <v>425</v>
      </c>
      <c r="P79" s="345">
        <v>0</v>
      </c>
      <c r="Q79" s="383"/>
      <c r="R79" s="383"/>
      <c r="S79" s="383"/>
      <c r="T79" s="383"/>
      <c r="U79" s="359">
        <v>42.478999999999999</v>
      </c>
      <c r="V79" s="359">
        <v>42.48</v>
      </c>
      <c r="W79" s="360">
        <v>1</v>
      </c>
      <c r="X79" s="384"/>
      <c r="Y79" s="384"/>
      <c r="Z79" s="384"/>
      <c r="AA79" s="384"/>
      <c r="AB79" s="384"/>
      <c r="AC79" s="384"/>
      <c r="AD79" s="302">
        <v>0</v>
      </c>
      <c r="AE79" s="300"/>
    </row>
    <row r="80" spans="1:31" s="299" customFormat="1" ht="21.75" customHeight="1" x14ac:dyDescent="0.2">
      <c r="A80" s="300"/>
      <c r="B80" s="382" t="s">
        <v>456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43">
        <v>1</v>
      </c>
      <c r="N80" s="343">
        <v>3</v>
      </c>
      <c r="O80" s="344" t="s">
        <v>455</v>
      </c>
      <c r="P80" s="345">
        <v>0</v>
      </c>
      <c r="Q80" s="383"/>
      <c r="R80" s="383"/>
      <c r="S80" s="383"/>
      <c r="T80" s="383"/>
      <c r="U80" s="359">
        <v>42.478999999999999</v>
      </c>
      <c r="V80" s="359">
        <v>42.48</v>
      </c>
      <c r="W80" s="360">
        <v>1</v>
      </c>
      <c r="X80" s="384"/>
      <c r="Y80" s="384"/>
      <c r="Z80" s="384"/>
      <c r="AA80" s="384"/>
      <c r="AB80" s="384"/>
      <c r="AC80" s="384"/>
      <c r="AD80" s="302">
        <v>0</v>
      </c>
      <c r="AE80" s="300"/>
    </row>
    <row r="81" spans="1:31" s="299" customFormat="1" ht="53.25" customHeight="1" x14ac:dyDescent="0.2">
      <c r="A81" s="300"/>
      <c r="B81" s="382" t="s">
        <v>273</v>
      </c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43">
        <v>1</v>
      </c>
      <c r="N81" s="343">
        <v>3</v>
      </c>
      <c r="O81" s="344" t="s">
        <v>454</v>
      </c>
      <c r="P81" s="345">
        <v>0</v>
      </c>
      <c r="Q81" s="383"/>
      <c r="R81" s="383"/>
      <c r="S81" s="383"/>
      <c r="T81" s="383"/>
      <c r="U81" s="359">
        <v>42.478999999999999</v>
      </c>
      <c r="V81" s="359">
        <v>42.48</v>
      </c>
      <c r="W81" s="360">
        <v>1</v>
      </c>
      <c r="X81" s="384"/>
      <c r="Y81" s="384"/>
      <c r="Z81" s="384"/>
      <c r="AA81" s="384"/>
      <c r="AB81" s="384"/>
      <c r="AC81" s="384"/>
      <c r="AD81" s="302">
        <v>0</v>
      </c>
      <c r="AE81" s="300"/>
    </row>
    <row r="82" spans="1:31" s="299" customFormat="1" ht="21.75" customHeight="1" x14ac:dyDescent="0.2">
      <c r="A82" s="300"/>
      <c r="B82" s="382" t="s">
        <v>198</v>
      </c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43">
        <v>1</v>
      </c>
      <c r="N82" s="343">
        <v>3</v>
      </c>
      <c r="O82" s="344" t="s">
        <v>454</v>
      </c>
      <c r="P82" s="345" t="s">
        <v>197</v>
      </c>
      <c r="Q82" s="383"/>
      <c r="R82" s="383"/>
      <c r="S82" s="383"/>
      <c r="T82" s="383"/>
      <c r="U82" s="359">
        <v>42.478999999999999</v>
      </c>
      <c r="V82" s="359">
        <v>42.48</v>
      </c>
      <c r="W82" s="360">
        <v>1</v>
      </c>
      <c r="X82" s="384"/>
      <c r="Y82" s="384"/>
      <c r="Z82" s="384"/>
      <c r="AA82" s="384"/>
      <c r="AB82" s="384"/>
      <c r="AC82" s="384"/>
      <c r="AD82" s="302">
        <v>0</v>
      </c>
      <c r="AE82" s="300"/>
    </row>
    <row r="83" spans="1:31" s="299" customFormat="1" ht="32.25" customHeight="1" x14ac:dyDescent="0.2">
      <c r="A83" s="300"/>
      <c r="B83" s="382" t="s">
        <v>196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43">
        <v>1</v>
      </c>
      <c r="N83" s="343">
        <v>3</v>
      </c>
      <c r="O83" s="344" t="s">
        <v>454</v>
      </c>
      <c r="P83" s="345" t="s">
        <v>195</v>
      </c>
      <c r="Q83" s="383"/>
      <c r="R83" s="383"/>
      <c r="S83" s="383"/>
      <c r="T83" s="383"/>
      <c r="U83" s="359">
        <v>42.478999999999999</v>
      </c>
      <c r="V83" s="359">
        <v>42.48</v>
      </c>
      <c r="W83" s="360">
        <v>1</v>
      </c>
      <c r="X83" s="384"/>
      <c r="Y83" s="384"/>
      <c r="Z83" s="384"/>
      <c r="AA83" s="384"/>
      <c r="AB83" s="384"/>
      <c r="AC83" s="384"/>
      <c r="AD83" s="302">
        <v>0</v>
      </c>
      <c r="AE83" s="300"/>
    </row>
    <row r="84" spans="1:31" s="299" customFormat="1" ht="32.25" customHeight="1" x14ac:dyDescent="0.2">
      <c r="A84" s="300"/>
      <c r="B84" s="382" t="s">
        <v>194</v>
      </c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43">
        <v>1</v>
      </c>
      <c r="N84" s="343">
        <v>3</v>
      </c>
      <c r="O84" s="344" t="s">
        <v>454</v>
      </c>
      <c r="P84" s="345" t="s">
        <v>193</v>
      </c>
      <c r="Q84" s="383"/>
      <c r="R84" s="383"/>
      <c r="S84" s="383"/>
      <c r="T84" s="383"/>
      <c r="U84" s="359">
        <v>42.478999999999999</v>
      </c>
      <c r="V84" s="359">
        <v>42.48</v>
      </c>
      <c r="W84" s="360">
        <v>1</v>
      </c>
      <c r="X84" s="384"/>
      <c r="Y84" s="384"/>
      <c r="Z84" s="384"/>
      <c r="AA84" s="384"/>
      <c r="AB84" s="384"/>
      <c r="AC84" s="384"/>
      <c r="AD84" s="302">
        <v>0</v>
      </c>
      <c r="AE84" s="300"/>
    </row>
    <row r="85" spans="1:31" s="299" customFormat="1" ht="32.25" customHeight="1" x14ac:dyDescent="0.2">
      <c r="A85" s="300"/>
      <c r="B85" s="375" t="s">
        <v>453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54">
        <v>1</v>
      </c>
      <c r="N85" s="354">
        <v>4</v>
      </c>
      <c r="O85" s="355">
        <v>0</v>
      </c>
      <c r="P85" s="356">
        <v>0</v>
      </c>
      <c r="Q85" s="376"/>
      <c r="R85" s="376"/>
      <c r="S85" s="376"/>
      <c r="T85" s="376"/>
      <c r="U85" s="357">
        <v>19919.691999999999</v>
      </c>
      <c r="V85" s="357">
        <v>14265.6</v>
      </c>
      <c r="W85" s="358">
        <v>0.71616000000000002</v>
      </c>
      <c r="X85" s="384"/>
      <c r="Y85" s="384"/>
      <c r="Z85" s="384"/>
      <c r="AA85" s="384"/>
      <c r="AB85" s="384"/>
      <c r="AC85" s="384"/>
      <c r="AD85" s="302">
        <v>0</v>
      </c>
      <c r="AE85" s="300"/>
    </row>
    <row r="86" spans="1:31" s="299" customFormat="1" ht="53.25" customHeight="1" x14ac:dyDescent="0.2">
      <c r="A86" s="300"/>
      <c r="B86" s="382" t="s">
        <v>393</v>
      </c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43">
        <v>1</v>
      </c>
      <c r="N86" s="343">
        <v>4</v>
      </c>
      <c r="O86" s="344" t="s">
        <v>392</v>
      </c>
      <c r="P86" s="345">
        <v>0</v>
      </c>
      <c r="Q86" s="383"/>
      <c r="R86" s="383"/>
      <c r="S86" s="383"/>
      <c r="T86" s="383"/>
      <c r="U86" s="359">
        <v>39.200000000000003</v>
      </c>
      <c r="V86" s="359">
        <v>0</v>
      </c>
      <c r="W86" s="360">
        <v>0</v>
      </c>
      <c r="X86" s="384"/>
      <c r="Y86" s="384"/>
      <c r="Z86" s="384"/>
      <c r="AA86" s="384"/>
      <c r="AB86" s="384"/>
      <c r="AC86" s="384"/>
      <c r="AD86" s="302">
        <v>0</v>
      </c>
      <c r="AE86" s="300"/>
    </row>
    <row r="87" spans="1:31" s="299" customFormat="1" ht="12.75" customHeight="1" x14ac:dyDescent="0.2">
      <c r="A87" s="300"/>
      <c r="B87" s="382" t="s">
        <v>612</v>
      </c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43">
        <v>1</v>
      </c>
      <c r="N87" s="343">
        <v>4</v>
      </c>
      <c r="O87" s="344" t="s">
        <v>613</v>
      </c>
      <c r="P87" s="345">
        <v>0</v>
      </c>
      <c r="Q87" s="383"/>
      <c r="R87" s="383"/>
      <c r="S87" s="383"/>
      <c r="T87" s="383"/>
      <c r="U87" s="359">
        <v>39.200000000000003</v>
      </c>
      <c r="V87" s="359">
        <v>0</v>
      </c>
      <c r="W87" s="360">
        <v>0</v>
      </c>
      <c r="X87" s="384"/>
      <c r="Y87" s="384"/>
      <c r="Z87" s="384"/>
      <c r="AA87" s="384"/>
      <c r="AB87" s="384"/>
      <c r="AC87" s="384"/>
      <c r="AD87" s="302">
        <v>0</v>
      </c>
      <c r="AE87" s="300"/>
    </row>
    <row r="88" spans="1:31" s="299" customFormat="1" ht="21.75" customHeight="1" x14ac:dyDescent="0.2">
      <c r="A88" s="300"/>
      <c r="B88" s="382" t="s">
        <v>198</v>
      </c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43">
        <v>1</v>
      </c>
      <c r="N88" s="343">
        <v>4</v>
      </c>
      <c r="O88" s="344" t="s">
        <v>613</v>
      </c>
      <c r="P88" s="345" t="s">
        <v>197</v>
      </c>
      <c r="Q88" s="383"/>
      <c r="R88" s="383"/>
      <c r="S88" s="383"/>
      <c r="T88" s="383"/>
      <c r="U88" s="359">
        <v>39.200000000000003</v>
      </c>
      <c r="V88" s="359">
        <v>0</v>
      </c>
      <c r="W88" s="360">
        <v>0</v>
      </c>
      <c r="X88" s="384"/>
      <c r="Y88" s="384"/>
      <c r="Z88" s="384"/>
      <c r="AA88" s="384"/>
      <c r="AB88" s="384"/>
      <c r="AC88" s="384"/>
      <c r="AD88" s="302">
        <v>0</v>
      </c>
      <c r="AE88" s="300"/>
    </row>
    <row r="89" spans="1:31" s="299" customFormat="1" ht="21.75" customHeight="1" x14ac:dyDescent="0.2">
      <c r="A89" s="300"/>
      <c r="B89" s="382" t="s">
        <v>196</v>
      </c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43">
        <v>1</v>
      </c>
      <c r="N89" s="343">
        <v>4</v>
      </c>
      <c r="O89" s="344" t="s">
        <v>613</v>
      </c>
      <c r="P89" s="345" t="s">
        <v>195</v>
      </c>
      <c r="Q89" s="383"/>
      <c r="R89" s="383"/>
      <c r="S89" s="383"/>
      <c r="T89" s="383"/>
      <c r="U89" s="359">
        <v>39.200000000000003</v>
      </c>
      <c r="V89" s="359">
        <v>0</v>
      </c>
      <c r="W89" s="360">
        <v>0</v>
      </c>
      <c r="X89" s="384"/>
      <c r="Y89" s="384"/>
      <c r="Z89" s="384"/>
      <c r="AA89" s="384"/>
      <c r="AB89" s="384"/>
      <c r="AC89" s="384"/>
      <c r="AD89" s="302">
        <v>0</v>
      </c>
      <c r="AE89" s="300"/>
    </row>
    <row r="90" spans="1:31" s="299" customFormat="1" ht="32.25" customHeight="1" x14ac:dyDescent="0.2">
      <c r="A90" s="300"/>
      <c r="B90" s="382" t="s">
        <v>213</v>
      </c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43">
        <v>1</v>
      </c>
      <c r="N90" s="343">
        <v>4</v>
      </c>
      <c r="O90" s="344" t="s">
        <v>613</v>
      </c>
      <c r="P90" s="345" t="s">
        <v>212</v>
      </c>
      <c r="Q90" s="383"/>
      <c r="R90" s="383"/>
      <c r="S90" s="383"/>
      <c r="T90" s="383"/>
      <c r="U90" s="359">
        <v>39.200000000000003</v>
      </c>
      <c r="V90" s="359">
        <v>0</v>
      </c>
      <c r="W90" s="360">
        <v>0</v>
      </c>
      <c r="X90" s="384"/>
      <c r="Y90" s="384"/>
      <c r="Z90" s="384"/>
      <c r="AA90" s="384"/>
      <c r="AB90" s="384"/>
      <c r="AC90" s="384"/>
      <c r="AD90" s="302">
        <v>0</v>
      </c>
      <c r="AE90" s="300"/>
    </row>
    <row r="91" spans="1:31" s="299" customFormat="1" ht="21.75" customHeight="1" x14ac:dyDescent="0.2">
      <c r="A91" s="300"/>
      <c r="B91" s="382" t="s">
        <v>614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43">
        <v>1</v>
      </c>
      <c r="N91" s="343">
        <v>4</v>
      </c>
      <c r="O91" s="344" t="s">
        <v>452</v>
      </c>
      <c r="P91" s="345">
        <v>0</v>
      </c>
      <c r="Q91" s="383"/>
      <c r="R91" s="383"/>
      <c r="S91" s="383"/>
      <c r="T91" s="383"/>
      <c r="U91" s="359">
        <v>286.16000000000003</v>
      </c>
      <c r="V91" s="359">
        <v>98.66</v>
      </c>
      <c r="W91" s="360">
        <v>0.34477999999999998</v>
      </c>
      <c r="X91" s="384"/>
      <c r="Y91" s="384"/>
      <c r="Z91" s="384"/>
      <c r="AA91" s="384"/>
      <c r="AB91" s="384"/>
      <c r="AC91" s="384"/>
      <c r="AD91" s="302">
        <v>0</v>
      </c>
      <c r="AE91" s="300"/>
    </row>
    <row r="92" spans="1:31" s="299" customFormat="1" ht="21.75" customHeight="1" x14ac:dyDescent="0.2">
      <c r="A92" s="300"/>
      <c r="B92" s="382" t="s">
        <v>615</v>
      </c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43">
        <v>1</v>
      </c>
      <c r="N92" s="343">
        <v>4</v>
      </c>
      <c r="O92" s="344" t="s">
        <v>451</v>
      </c>
      <c r="P92" s="345">
        <v>0</v>
      </c>
      <c r="Q92" s="383"/>
      <c r="R92" s="383"/>
      <c r="S92" s="383"/>
      <c r="T92" s="383"/>
      <c r="U92" s="359">
        <v>286.16000000000003</v>
      </c>
      <c r="V92" s="359">
        <v>98.66</v>
      </c>
      <c r="W92" s="360">
        <v>0.34477999999999998</v>
      </c>
      <c r="X92" s="384"/>
      <c r="Y92" s="384"/>
      <c r="Z92" s="384"/>
      <c r="AA92" s="384"/>
      <c r="AB92" s="384"/>
      <c r="AC92" s="384"/>
      <c r="AD92" s="302">
        <v>0</v>
      </c>
      <c r="AE92" s="300"/>
    </row>
    <row r="93" spans="1:31" s="299" customFormat="1" ht="12.75" customHeight="1" x14ac:dyDescent="0.2">
      <c r="A93" s="300"/>
      <c r="B93" s="382" t="s">
        <v>198</v>
      </c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43">
        <v>1</v>
      </c>
      <c r="N93" s="343">
        <v>4</v>
      </c>
      <c r="O93" s="344" t="s">
        <v>451</v>
      </c>
      <c r="P93" s="345" t="s">
        <v>197</v>
      </c>
      <c r="Q93" s="383"/>
      <c r="R93" s="383"/>
      <c r="S93" s="383"/>
      <c r="T93" s="383"/>
      <c r="U93" s="359">
        <v>196.16</v>
      </c>
      <c r="V93" s="359">
        <v>98.66</v>
      </c>
      <c r="W93" s="360">
        <v>0.50297000000000003</v>
      </c>
      <c r="X93" s="384"/>
      <c r="Y93" s="384"/>
      <c r="Z93" s="384"/>
      <c r="AA93" s="384"/>
      <c r="AB93" s="384"/>
      <c r="AC93" s="384"/>
      <c r="AD93" s="302">
        <v>0</v>
      </c>
      <c r="AE93" s="300"/>
    </row>
    <row r="94" spans="1:31" s="299" customFormat="1" ht="21.75" customHeight="1" x14ac:dyDescent="0.2">
      <c r="A94" s="300"/>
      <c r="B94" s="382" t="s">
        <v>196</v>
      </c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43">
        <v>1</v>
      </c>
      <c r="N94" s="343">
        <v>4</v>
      </c>
      <c r="O94" s="344" t="s">
        <v>451</v>
      </c>
      <c r="P94" s="345" t="s">
        <v>195</v>
      </c>
      <c r="Q94" s="383"/>
      <c r="R94" s="383"/>
      <c r="S94" s="383"/>
      <c r="T94" s="383"/>
      <c r="U94" s="359">
        <v>196.16</v>
      </c>
      <c r="V94" s="359">
        <v>98.66</v>
      </c>
      <c r="W94" s="360">
        <v>0.50297000000000003</v>
      </c>
      <c r="X94" s="384"/>
      <c r="Y94" s="384"/>
      <c r="Z94" s="384"/>
      <c r="AA94" s="384"/>
      <c r="AB94" s="384"/>
      <c r="AC94" s="384"/>
      <c r="AD94" s="302">
        <v>585.73</v>
      </c>
      <c r="AE94" s="300"/>
    </row>
    <row r="95" spans="1:31" s="299" customFormat="1" ht="21.75" customHeight="1" x14ac:dyDescent="0.2">
      <c r="A95" s="300"/>
      <c r="B95" s="382" t="s">
        <v>213</v>
      </c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43">
        <v>1</v>
      </c>
      <c r="N95" s="343">
        <v>4</v>
      </c>
      <c r="O95" s="344" t="s">
        <v>451</v>
      </c>
      <c r="P95" s="345" t="s">
        <v>212</v>
      </c>
      <c r="Q95" s="383"/>
      <c r="R95" s="383"/>
      <c r="S95" s="383"/>
      <c r="T95" s="383"/>
      <c r="U95" s="359">
        <v>196.16</v>
      </c>
      <c r="V95" s="359">
        <v>98.66</v>
      </c>
      <c r="W95" s="360">
        <v>0.50297000000000003</v>
      </c>
      <c r="X95" s="384"/>
      <c r="Y95" s="384"/>
      <c r="Z95" s="384"/>
      <c r="AA95" s="384"/>
      <c r="AB95" s="384"/>
      <c r="AC95" s="384"/>
      <c r="AD95" s="302">
        <v>585.73</v>
      </c>
      <c r="AE95" s="300"/>
    </row>
    <row r="96" spans="1:31" s="299" customFormat="1" ht="21.75" customHeight="1" x14ac:dyDescent="0.2">
      <c r="A96" s="300"/>
      <c r="B96" s="382" t="s">
        <v>173</v>
      </c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43">
        <v>1</v>
      </c>
      <c r="N96" s="343">
        <v>4</v>
      </c>
      <c r="O96" s="344" t="s">
        <v>451</v>
      </c>
      <c r="P96" s="345" t="s">
        <v>172</v>
      </c>
      <c r="Q96" s="383"/>
      <c r="R96" s="383"/>
      <c r="S96" s="383"/>
      <c r="T96" s="383"/>
      <c r="U96" s="359">
        <v>90</v>
      </c>
      <c r="V96" s="359">
        <v>0</v>
      </c>
      <c r="W96" s="360">
        <v>0</v>
      </c>
      <c r="X96" s="384"/>
      <c r="Y96" s="384"/>
      <c r="Z96" s="384"/>
      <c r="AA96" s="384"/>
      <c r="AB96" s="384"/>
      <c r="AC96" s="384"/>
      <c r="AD96" s="302">
        <v>51.73</v>
      </c>
      <c r="AE96" s="300"/>
    </row>
    <row r="97" spans="1:31" s="299" customFormat="1" ht="21.75" customHeight="1" x14ac:dyDescent="0.2">
      <c r="A97" s="300"/>
      <c r="B97" s="382" t="s">
        <v>171</v>
      </c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43">
        <v>1</v>
      </c>
      <c r="N97" s="343">
        <v>4</v>
      </c>
      <c r="O97" s="344" t="s">
        <v>451</v>
      </c>
      <c r="P97" s="345" t="s">
        <v>170</v>
      </c>
      <c r="Q97" s="383"/>
      <c r="R97" s="383"/>
      <c r="S97" s="383"/>
      <c r="T97" s="383"/>
      <c r="U97" s="359">
        <v>90</v>
      </c>
      <c r="V97" s="359">
        <v>0</v>
      </c>
      <c r="W97" s="360">
        <v>0</v>
      </c>
      <c r="X97" s="384"/>
      <c r="Y97" s="384"/>
      <c r="Z97" s="384"/>
      <c r="AA97" s="384"/>
      <c r="AB97" s="384"/>
      <c r="AC97" s="384"/>
      <c r="AD97" s="302">
        <v>51.73</v>
      </c>
      <c r="AE97" s="300"/>
    </row>
    <row r="98" spans="1:31" s="299" customFormat="1" ht="21.75" customHeight="1" x14ac:dyDescent="0.2">
      <c r="A98" s="300"/>
      <c r="B98" s="382" t="s">
        <v>169</v>
      </c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43">
        <v>1</v>
      </c>
      <c r="N98" s="343">
        <v>4</v>
      </c>
      <c r="O98" s="344" t="s">
        <v>451</v>
      </c>
      <c r="P98" s="345" t="s">
        <v>168</v>
      </c>
      <c r="Q98" s="383"/>
      <c r="R98" s="383"/>
      <c r="S98" s="383"/>
      <c r="T98" s="383"/>
      <c r="U98" s="359">
        <v>90</v>
      </c>
      <c r="V98" s="359">
        <v>0</v>
      </c>
      <c r="W98" s="360">
        <v>0</v>
      </c>
      <c r="X98" s="384"/>
      <c r="Y98" s="384"/>
      <c r="Z98" s="384"/>
      <c r="AA98" s="384"/>
      <c r="AB98" s="384"/>
      <c r="AC98" s="384"/>
      <c r="AD98" s="302">
        <v>51.73</v>
      </c>
      <c r="AE98" s="300"/>
    </row>
    <row r="99" spans="1:31" s="299" customFormat="1" ht="21.75" customHeight="1" x14ac:dyDescent="0.2">
      <c r="A99" s="300"/>
      <c r="B99" s="382" t="s">
        <v>426</v>
      </c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43">
        <v>1</v>
      </c>
      <c r="N99" s="343">
        <v>4</v>
      </c>
      <c r="O99" s="344" t="s">
        <v>425</v>
      </c>
      <c r="P99" s="345">
        <v>0</v>
      </c>
      <c r="Q99" s="383"/>
      <c r="R99" s="383"/>
      <c r="S99" s="383"/>
      <c r="T99" s="383"/>
      <c r="U99" s="359">
        <v>2996.0830000000001</v>
      </c>
      <c r="V99" s="359">
        <v>1431.81</v>
      </c>
      <c r="W99" s="360">
        <v>0.47788999999999998</v>
      </c>
      <c r="X99" s="384"/>
      <c r="Y99" s="384"/>
      <c r="Z99" s="384"/>
      <c r="AA99" s="384"/>
      <c r="AB99" s="384"/>
      <c r="AC99" s="384"/>
      <c r="AD99" s="302">
        <v>51.73</v>
      </c>
      <c r="AE99" s="300"/>
    </row>
    <row r="100" spans="1:31" s="299" customFormat="1" ht="21.75" customHeight="1" x14ac:dyDescent="0.2">
      <c r="A100" s="300"/>
      <c r="B100" s="382" t="s">
        <v>424</v>
      </c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43">
        <v>1</v>
      </c>
      <c r="N100" s="343">
        <v>4</v>
      </c>
      <c r="O100" s="344" t="s">
        <v>423</v>
      </c>
      <c r="P100" s="345">
        <v>0</v>
      </c>
      <c r="Q100" s="383"/>
      <c r="R100" s="383"/>
      <c r="S100" s="383"/>
      <c r="T100" s="383"/>
      <c r="U100" s="359">
        <v>2996.0830000000001</v>
      </c>
      <c r="V100" s="359">
        <v>1431.81</v>
      </c>
      <c r="W100" s="360">
        <v>0.47788999999999998</v>
      </c>
      <c r="X100" s="384"/>
      <c r="Y100" s="384"/>
      <c r="Z100" s="384"/>
      <c r="AA100" s="384"/>
      <c r="AB100" s="384"/>
      <c r="AC100" s="384"/>
      <c r="AD100" s="302">
        <v>534</v>
      </c>
      <c r="AE100" s="300"/>
    </row>
    <row r="101" spans="1:31" s="299" customFormat="1" ht="21.75" customHeight="1" x14ac:dyDescent="0.2">
      <c r="A101" s="300"/>
      <c r="B101" s="382" t="s">
        <v>214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43">
        <v>1</v>
      </c>
      <c r="N101" s="343">
        <v>4</v>
      </c>
      <c r="O101" s="344" t="s">
        <v>460</v>
      </c>
      <c r="P101" s="345">
        <v>0</v>
      </c>
      <c r="Q101" s="383"/>
      <c r="R101" s="383"/>
      <c r="S101" s="383"/>
      <c r="T101" s="383"/>
      <c r="U101" s="359">
        <v>280</v>
      </c>
      <c r="V101" s="359">
        <v>134.19999999999999</v>
      </c>
      <c r="W101" s="360">
        <v>0.47927999999999998</v>
      </c>
      <c r="X101" s="384"/>
      <c r="Y101" s="384"/>
      <c r="Z101" s="384"/>
      <c r="AA101" s="384"/>
      <c r="AB101" s="384"/>
      <c r="AC101" s="384"/>
      <c r="AD101" s="302">
        <v>534</v>
      </c>
      <c r="AE101" s="300"/>
    </row>
    <row r="102" spans="1:31" s="299" customFormat="1" ht="21.75" customHeight="1" x14ac:dyDescent="0.2">
      <c r="A102" s="300"/>
      <c r="B102" s="382" t="s">
        <v>173</v>
      </c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43">
        <v>1</v>
      </c>
      <c r="N102" s="343">
        <v>4</v>
      </c>
      <c r="O102" s="344" t="s">
        <v>460</v>
      </c>
      <c r="P102" s="345" t="s">
        <v>172</v>
      </c>
      <c r="Q102" s="383"/>
      <c r="R102" s="383"/>
      <c r="S102" s="383"/>
      <c r="T102" s="383"/>
      <c r="U102" s="359">
        <v>280</v>
      </c>
      <c r="V102" s="359">
        <v>134.19999999999999</v>
      </c>
      <c r="W102" s="360">
        <v>0.47927999999999998</v>
      </c>
      <c r="X102" s="384"/>
      <c r="Y102" s="384"/>
      <c r="Z102" s="384"/>
      <c r="AA102" s="384"/>
      <c r="AB102" s="384"/>
      <c r="AC102" s="384"/>
      <c r="AD102" s="302">
        <v>534</v>
      </c>
      <c r="AE102" s="300"/>
    </row>
    <row r="103" spans="1:31" s="299" customFormat="1" ht="12.75" customHeight="1" x14ac:dyDescent="0.2">
      <c r="A103" s="300"/>
      <c r="B103" s="382" t="s">
        <v>171</v>
      </c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43">
        <v>1</v>
      </c>
      <c r="N103" s="343">
        <v>4</v>
      </c>
      <c r="O103" s="344" t="s">
        <v>460</v>
      </c>
      <c r="P103" s="345" t="s">
        <v>170</v>
      </c>
      <c r="Q103" s="383"/>
      <c r="R103" s="383"/>
      <c r="S103" s="383"/>
      <c r="T103" s="383"/>
      <c r="U103" s="359">
        <v>280</v>
      </c>
      <c r="V103" s="359">
        <v>134.19999999999999</v>
      </c>
      <c r="W103" s="360">
        <v>0.47927999999999998</v>
      </c>
      <c r="X103" s="384"/>
      <c r="Y103" s="384"/>
      <c r="Z103" s="384"/>
      <c r="AA103" s="384"/>
      <c r="AB103" s="384"/>
      <c r="AC103" s="384"/>
      <c r="AD103" s="302">
        <v>10.32</v>
      </c>
      <c r="AE103" s="300"/>
    </row>
    <row r="104" spans="1:31" s="299" customFormat="1" ht="12.75" customHeight="1" x14ac:dyDescent="0.2">
      <c r="A104" s="300"/>
      <c r="B104" s="382" t="s">
        <v>188</v>
      </c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43">
        <v>1</v>
      </c>
      <c r="N104" s="343">
        <v>4</v>
      </c>
      <c r="O104" s="344" t="s">
        <v>460</v>
      </c>
      <c r="P104" s="345" t="s">
        <v>187</v>
      </c>
      <c r="Q104" s="383"/>
      <c r="R104" s="383"/>
      <c r="S104" s="383"/>
      <c r="T104" s="383"/>
      <c r="U104" s="359">
        <v>280</v>
      </c>
      <c r="V104" s="359">
        <v>134.19999999999999</v>
      </c>
      <c r="W104" s="360">
        <v>0.47927999999999998</v>
      </c>
      <c r="X104" s="384"/>
      <c r="Y104" s="384"/>
      <c r="Z104" s="384"/>
      <c r="AA104" s="384"/>
      <c r="AB104" s="384"/>
      <c r="AC104" s="384"/>
      <c r="AD104" s="302">
        <v>523.67999999999995</v>
      </c>
      <c r="AE104" s="300"/>
    </row>
    <row r="105" spans="1:31" s="299" customFormat="1" ht="21.75" customHeight="1" x14ac:dyDescent="0.2">
      <c r="A105" s="300"/>
      <c r="B105" s="382" t="s">
        <v>608</v>
      </c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43">
        <v>1</v>
      </c>
      <c r="N105" s="343">
        <v>4</v>
      </c>
      <c r="O105" s="344" t="s">
        <v>609</v>
      </c>
      <c r="P105" s="345">
        <v>0</v>
      </c>
      <c r="Q105" s="383"/>
      <c r="R105" s="383"/>
      <c r="S105" s="383"/>
      <c r="T105" s="383"/>
      <c r="U105" s="359">
        <v>598.86699999999996</v>
      </c>
      <c r="V105" s="359">
        <v>528.11</v>
      </c>
      <c r="W105" s="360">
        <v>0.88185000000000002</v>
      </c>
      <c r="X105" s="384"/>
      <c r="Y105" s="384"/>
      <c r="Z105" s="384"/>
      <c r="AA105" s="384"/>
      <c r="AB105" s="384"/>
      <c r="AC105" s="384"/>
      <c r="AD105" s="302">
        <v>5685.88</v>
      </c>
      <c r="AE105" s="300"/>
    </row>
    <row r="106" spans="1:31" s="299" customFormat="1" ht="21.75" customHeight="1" x14ac:dyDescent="0.2">
      <c r="A106" s="300"/>
      <c r="B106" s="382" t="s">
        <v>198</v>
      </c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43">
        <v>1</v>
      </c>
      <c r="N106" s="343">
        <v>4</v>
      </c>
      <c r="O106" s="344" t="s">
        <v>609</v>
      </c>
      <c r="P106" s="345" t="s">
        <v>197</v>
      </c>
      <c r="Q106" s="383"/>
      <c r="R106" s="383"/>
      <c r="S106" s="383"/>
      <c r="T106" s="383"/>
      <c r="U106" s="359">
        <v>598.86699999999996</v>
      </c>
      <c r="V106" s="359">
        <v>528.11</v>
      </c>
      <c r="W106" s="360">
        <v>0.88185000000000002</v>
      </c>
      <c r="X106" s="384"/>
      <c r="Y106" s="384"/>
      <c r="Z106" s="384"/>
      <c r="AA106" s="384"/>
      <c r="AB106" s="384"/>
      <c r="AC106" s="384"/>
      <c r="AD106" s="302">
        <v>5685.88</v>
      </c>
      <c r="AE106" s="300"/>
    </row>
    <row r="107" spans="1:31" s="299" customFormat="1" ht="21.75" customHeight="1" x14ac:dyDescent="0.2">
      <c r="A107" s="300"/>
      <c r="B107" s="382" t="s">
        <v>196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43">
        <v>1</v>
      </c>
      <c r="N107" s="343">
        <v>4</v>
      </c>
      <c r="O107" s="344" t="s">
        <v>609</v>
      </c>
      <c r="P107" s="345" t="s">
        <v>195</v>
      </c>
      <c r="Q107" s="383"/>
      <c r="R107" s="383"/>
      <c r="S107" s="383"/>
      <c r="T107" s="383"/>
      <c r="U107" s="359">
        <v>598.86699999999996</v>
      </c>
      <c r="V107" s="359">
        <v>528.11</v>
      </c>
      <c r="W107" s="360">
        <v>0.88185000000000002</v>
      </c>
      <c r="X107" s="384"/>
      <c r="Y107" s="384"/>
      <c r="Z107" s="384"/>
      <c r="AA107" s="384"/>
      <c r="AB107" s="384"/>
      <c r="AC107" s="384"/>
      <c r="AD107" s="302">
        <v>3789.38</v>
      </c>
      <c r="AE107" s="300"/>
    </row>
    <row r="108" spans="1:31" s="299" customFormat="1" ht="53.25" customHeight="1" x14ac:dyDescent="0.2">
      <c r="A108" s="300"/>
      <c r="B108" s="382" t="s">
        <v>194</v>
      </c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43">
        <v>1</v>
      </c>
      <c r="N108" s="343">
        <v>4</v>
      </c>
      <c r="O108" s="344" t="s">
        <v>609</v>
      </c>
      <c r="P108" s="345" t="s">
        <v>193</v>
      </c>
      <c r="Q108" s="383"/>
      <c r="R108" s="383"/>
      <c r="S108" s="383"/>
      <c r="T108" s="383"/>
      <c r="U108" s="359">
        <v>36.768000000000001</v>
      </c>
      <c r="V108" s="359">
        <v>0</v>
      </c>
      <c r="W108" s="360">
        <v>0</v>
      </c>
      <c r="X108" s="384"/>
      <c r="Y108" s="384"/>
      <c r="Z108" s="384"/>
      <c r="AA108" s="384"/>
      <c r="AB108" s="384"/>
      <c r="AC108" s="384"/>
      <c r="AD108" s="302">
        <v>3789.38</v>
      </c>
      <c r="AE108" s="300"/>
    </row>
    <row r="109" spans="1:31" s="299" customFormat="1" ht="21.75" customHeight="1" x14ac:dyDescent="0.2">
      <c r="A109" s="300"/>
      <c r="B109" s="382" t="s">
        <v>192</v>
      </c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43">
        <v>1</v>
      </c>
      <c r="N109" s="343">
        <v>4</v>
      </c>
      <c r="O109" s="344" t="s">
        <v>609</v>
      </c>
      <c r="P109" s="345" t="s">
        <v>190</v>
      </c>
      <c r="Q109" s="383"/>
      <c r="R109" s="383"/>
      <c r="S109" s="383"/>
      <c r="T109" s="383"/>
      <c r="U109" s="359">
        <v>562.09900000000005</v>
      </c>
      <c r="V109" s="359">
        <v>528.11</v>
      </c>
      <c r="W109" s="360">
        <v>0.93954000000000004</v>
      </c>
      <c r="X109" s="384"/>
      <c r="Y109" s="384"/>
      <c r="Z109" s="384"/>
      <c r="AA109" s="384"/>
      <c r="AB109" s="384"/>
      <c r="AC109" s="384"/>
      <c r="AD109" s="302">
        <v>3789.38</v>
      </c>
      <c r="AE109" s="300"/>
    </row>
    <row r="110" spans="1:31" s="299" customFormat="1" ht="32.25" customHeight="1" x14ac:dyDescent="0.2">
      <c r="A110" s="300"/>
      <c r="B110" s="382" t="s">
        <v>176</v>
      </c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43">
        <v>1</v>
      </c>
      <c r="N110" s="343">
        <v>4</v>
      </c>
      <c r="O110" s="344" t="s">
        <v>450</v>
      </c>
      <c r="P110" s="345">
        <v>0</v>
      </c>
      <c r="Q110" s="383"/>
      <c r="R110" s="383"/>
      <c r="S110" s="383"/>
      <c r="T110" s="383"/>
      <c r="U110" s="359">
        <v>2117.2159999999999</v>
      </c>
      <c r="V110" s="359">
        <v>769.5</v>
      </c>
      <c r="W110" s="360">
        <v>0.36345</v>
      </c>
      <c r="X110" s="384"/>
      <c r="Y110" s="384"/>
      <c r="Z110" s="384"/>
      <c r="AA110" s="384"/>
      <c r="AB110" s="384"/>
      <c r="AC110" s="384"/>
      <c r="AD110" s="302">
        <v>3372.35</v>
      </c>
      <c r="AE110" s="300"/>
    </row>
    <row r="111" spans="1:31" s="299" customFormat="1" ht="32.25" customHeight="1" x14ac:dyDescent="0.2">
      <c r="A111" s="300"/>
      <c r="B111" s="382" t="s">
        <v>173</v>
      </c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43">
        <v>1</v>
      </c>
      <c r="N111" s="343">
        <v>4</v>
      </c>
      <c r="O111" s="344" t="s">
        <v>450</v>
      </c>
      <c r="P111" s="345" t="s">
        <v>172</v>
      </c>
      <c r="Q111" s="383"/>
      <c r="R111" s="383"/>
      <c r="S111" s="383"/>
      <c r="T111" s="383"/>
      <c r="U111" s="359">
        <v>2117.2159999999999</v>
      </c>
      <c r="V111" s="359">
        <v>769.5</v>
      </c>
      <c r="W111" s="360">
        <v>0.36345</v>
      </c>
      <c r="X111" s="384"/>
      <c r="Y111" s="384"/>
      <c r="Z111" s="384"/>
      <c r="AA111" s="384"/>
      <c r="AB111" s="384"/>
      <c r="AC111" s="384"/>
      <c r="AD111" s="302">
        <v>417.03</v>
      </c>
      <c r="AE111" s="300"/>
    </row>
    <row r="112" spans="1:31" s="299" customFormat="1" ht="21.75" customHeight="1" x14ac:dyDescent="0.2">
      <c r="A112" s="300"/>
      <c r="B112" s="382" t="s">
        <v>171</v>
      </c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43">
        <v>1</v>
      </c>
      <c r="N112" s="343">
        <v>4</v>
      </c>
      <c r="O112" s="344" t="s">
        <v>450</v>
      </c>
      <c r="P112" s="345" t="s">
        <v>170</v>
      </c>
      <c r="Q112" s="383"/>
      <c r="R112" s="383"/>
      <c r="S112" s="383"/>
      <c r="T112" s="383"/>
      <c r="U112" s="359">
        <v>2117.2159999999999</v>
      </c>
      <c r="V112" s="359">
        <v>769.5</v>
      </c>
      <c r="W112" s="360">
        <v>0.36345</v>
      </c>
      <c r="X112" s="384"/>
      <c r="Y112" s="384"/>
      <c r="Z112" s="384"/>
      <c r="AA112" s="384"/>
      <c r="AB112" s="384"/>
      <c r="AC112" s="384"/>
      <c r="AD112" s="302">
        <v>1896.5</v>
      </c>
      <c r="AE112" s="300"/>
    </row>
    <row r="113" spans="1:31" s="299" customFormat="1" ht="21.75" customHeight="1" x14ac:dyDescent="0.2">
      <c r="A113" s="300"/>
      <c r="B113" s="382" t="s">
        <v>169</v>
      </c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43">
        <v>1</v>
      </c>
      <c r="N113" s="343">
        <v>4</v>
      </c>
      <c r="O113" s="344" t="s">
        <v>450</v>
      </c>
      <c r="P113" s="345" t="s">
        <v>168</v>
      </c>
      <c r="Q113" s="383"/>
      <c r="R113" s="383"/>
      <c r="S113" s="383"/>
      <c r="T113" s="383"/>
      <c r="U113" s="359">
        <v>72.66</v>
      </c>
      <c r="V113" s="359">
        <v>31.96</v>
      </c>
      <c r="W113" s="360">
        <v>0.43986999999999998</v>
      </c>
      <c r="X113" s="384"/>
      <c r="Y113" s="384"/>
      <c r="Z113" s="384"/>
      <c r="AA113" s="384"/>
      <c r="AB113" s="384"/>
      <c r="AC113" s="384"/>
      <c r="AD113" s="302">
        <v>1896.5</v>
      </c>
      <c r="AE113" s="300"/>
    </row>
    <row r="114" spans="1:31" s="299" customFormat="1" ht="21.75" customHeight="1" x14ac:dyDescent="0.2">
      <c r="A114" s="300"/>
      <c r="B114" s="382" t="s">
        <v>515</v>
      </c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43">
        <v>1</v>
      </c>
      <c r="N114" s="343">
        <v>4</v>
      </c>
      <c r="O114" s="344" t="s">
        <v>450</v>
      </c>
      <c r="P114" s="345" t="s">
        <v>514</v>
      </c>
      <c r="Q114" s="383"/>
      <c r="R114" s="383"/>
      <c r="S114" s="383"/>
      <c r="T114" s="383"/>
      <c r="U114" s="359">
        <v>2044.556</v>
      </c>
      <c r="V114" s="359">
        <v>737.54</v>
      </c>
      <c r="W114" s="360">
        <v>0.36073</v>
      </c>
      <c r="X114" s="384"/>
      <c r="Y114" s="384"/>
      <c r="Z114" s="384"/>
      <c r="AA114" s="384"/>
      <c r="AB114" s="384"/>
      <c r="AC114" s="384"/>
      <c r="AD114" s="302">
        <v>1896.5</v>
      </c>
      <c r="AE114" s="300"/>
    </row>
    <row r="115" spans="1:31" s="299" customFormat="1" ht="12.75" customHeight="1" x14ac:dyDescent="0.2">
      <c r="A115" s="300"/>
      <c r="B115" s="382" t="s">
        <v>426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43">
        <v>1</v>
      </c>
      <c r="N115" s="343">
        <v>4</v>
      </c>
      <c r="O115" s="344" t="s">
        <v>425</v>
      </c>
      <c r="P115" s="345">
        <v>0</v>
      </c>
      <c r="Q115" s="383"/>
      <c r="R115" s="383"/>
      <c r="S115" s="383"/>
      <c r="T115" s="383"/>
      <c r="U115" s="359">
        <v>13602.603999999999</v>
      </c>
      <c r="V115" s="359">
        <v>10347.93</v>
      </c>
      <c r="W115" s="360">
        <v>0.76073000000000002</v>
      </c>
      <c r="X115" s="384"/>
      <c r="Y115" s="384"/>
      <c r="Z115" s="384"/>
      <c r="AA115" s="384"/>
      <c r="AB115" s="384"/>
      <c r="AC115" s="384"/>
      <c r="AD115" s="302">
        <v>24.09</v>
      </c>
      <c r="AE115" s="300"/>
    </row>
    <row r="116" spans="1:31" s="299" customFormat="1" ht="12.75" customHeight="1" x14ac:dyDescent="0.2">
      <c r="A116" s="300"/>
      <c r="B116" s="382" t="s">
        <v>424</v>
      </c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43">
        <v>1</v>
      </c>
      <c r="N116" s="343">
        <v>4</v>
      </c>
      <c r="O116" s="344" t="s">
        <v>423</v>
      </c>
      <c r="P116" s="345">
        <v>0</v>
      </c>
      <c r="Q116" s="383"/>
      <c r="R116" s="383"/>
      <c r="S116" s="383"/>
      <c r="T116" s="383"/>
      <c r="U116" s="359">
        <v>13602.603999999999</v>
      </c>
      <c r="V116" s="359">
        <v>10347.93</v>
      </c>
      <c r="W116" s="360">
        <v>0.76073000000000002</v>
      </c>
      <c r="X116" s="384"/>
      <c r="Y116" s="384"/>
      <c r="Z116" s="384"/>
      <c r="AA116" s="384"/>
      <c r="AB116" s="384"/>
      <c r="AC116" s="384"/>
      <c r="AD116" s="302">
        <v>1872.41</v>
      </c>
      <c r="AE116" s="300"/>
    </row>
    <row r="117" spans="1:31" s="299" customFormat="1" ht="21.75" customHeight="1" x14ac:dyDescent="0.2">
      <c r="A117" s="300"/>
      <c r="B117" s="382" t="s">
        <v>273</v>
      </c>
      <c r="C117" s="382"/>
      <c r="D117" s="382"/>
      <c r="E117" s="382"/>
      <c r="F117" s="382"/>
      <c r="G117" s="382"/>
      <c r="H117" s="382"/>
      <c r="I117" s="382"/>
      <c r="J117" s="382"/>
      <c r="K117" s="382"/>
      <c r="L117" s="382"/>
      <c r="M117" s="343">
        <v>1</v>
      </c>
      <c r="N117" s="343">
        <v>4</v>
      </c>
      <c r="O117" s="344" t="s">
        <v>422</v>
      </c>
      <c r="P117" s="345">
        <v>0</v>
      </c>
      <c r="Q117" s="383"/>
      <c r="R117" s="383"/>
      <c r="S117" s="383"/>
      <c r="T117" s="383"/>
      <c r="U117" s="359">
        <v>9228.6329999999998</v>
      </c>
      <c r="V117" s="359">
        <v>8301.94</v>
      </c>
      <c r="W117" s="360">
        <v>0.89959</v>
      </c>
      <c r="X117" s="384"/>
      <c r="Y117" s="384"/>
      <c r="Z117" s="384"/>
      <c r="AA117" s="384"/>
      <c r="AB117" s="384"/>
      <c r="AC117" s="384"/>
      <c r="AD117" s="302">
        <v>948.87</v>
      </c>
      <c r="AE117" s="300"/>
    </row>
    <row r="118" spans="1:31" s="299" customFormat="1" ht="21.75" customHeight="1" x14ac:dyDescent="0.2">
      <c r="A118" s="300"/>
      <c r="B118" s="382" t="s">
        <v>198</v>
      </c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43">
        <v>1</v>
      </c>
      <c r="N118" s="343">
        <v>4</v>
      </c>
      <c r="O118" s="344" t="s">
        <v>422</v>
      </c>
      <c r="P118" s="345" t="s">
        <v>197</v>
      </c>
      <c r="Q118" s="383"/>
      <c r="R118" s="383"/>
      <c r="S118" s="383"/>
      <c r="T118" s="383"/>
      <c r="U118" s="359">
        <v>9228.6329999999998</v>
      </c>
      <c r="V118" s="359">
        <v>8301.94</v>
      </c>
      <c r="W118" s="360">
        <v>0.89959</v>
      </c>
      <c r="X118" s="384"/>
      <c r="Y118" s="384"/>
      <c r="Z118" s="384"/>
      <c r="AA118" s="384"/>
      <c r="AB118" s="384"/>
      <c r="AC118" s="384"/>
      <c r="AD118" s="302">
        <v>948.87</v>
      </c>
      <c r="AE118" s="300"/>
    </row>
    <row r="119" spans="1:31" s="299" customFormat="1" ht="21.75" customHeight="1" x14ac:dyDescent="0.2">
      <c r="A119" s="300"/>
      <c r="B119" s="382" t="s">
        <v>196</v>
      </c>
      <c r="C119" s="382"/>
      <c r="D119" s="382"/>
      <c r="E119" s="382"/>
      <c r="F119" s="382"/>
      <c r="G119" s="382"/>
      <c r="H119" s="382"/>
      <c r="I119" s="382"/>
      <c r="J119" s="382"/>
      <c r="K119" s="382"/>
      <c r="L119" s="382"/>
      <c r="M119" s="343">
        <v>1</v>
      </c>
      <c r="N119" s="343">
        <v>4</v>
      </c>
      <c r="O119" s="344" t="s">
        <v>422</v>
      </c>
      <c r="P119" s="345" t="s">
        <v>195</v>
      </c>
      <c r="Q119" s="383"/>
      <c r="R119" s="383"/>
      <c r="S119" s="383"/>
      <c r="T119" s="383"/>
      <c r="U119" s="359">
        <v>9228.6329999999998</v>
      </c>
      <c r="V119" s="359">
        <v>8301.94</v>
      </c>
      <c r="W119" s="360">
        <v>0.89959</v>
      </c>
      <c r="X119" s="384"/>
      <c r="Y119" s="384"/>
      <c r="Z119" s="384"/>
      <c r="AA119" s="384"/>
      <c r="AB119" s="384"/>
      <c r="AC119" s="384"/>
      <c r="AD119" s="302">
        <v>948.87</v>
      </c>
      <c r="AE119" s="300"/>
    </row>
    <row r="120" spans="1:31" s="299" customFormat="1" ht="53.25" customHeight="1" x14ac:dyDescent="0.2">
      <c r="A120" s="300"/>
      <c r="B120" s="382" t="s">
        <v>194</v>
      </c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43">
        <v>1</v>
      </c>
      <c r="N120" s="343">
        <v>4</v>
      </c>
      <c r="O120" s="344" t="s">
        <v>422</v>
      </c>
      <c r="P120" s="345" t="s">
        <v>193</v>
      </c>
      <c r="Q120" s="383"/>
      <c r="R120" s="383"/>
      <c r="S120" s="383"/>
      <c r="T120" s="383"/>
      <c r="U120" s="359">
        <v>7144.732</v>
      </c>
      <c r="V120" s="359">
        <v>6915.27</v>
      </c>
      <c r="W120" s="360">
        <v>0.96787999999999996</v>
      </c>
      <c r="X120" s="384"/>
      <c r="Y120" s="384"/>
      <c r="Z120" s="384"/>
      <c r="AA120" s="384"/>
      <c r="AB120" s="384"/>
      <c r="AC120" s="384"/>
      <c r="AD120" s="302">
        <v>948.87</v>
      </c>
      <c r="AE120" s="300"/>
    </row>
    <row r="121" spans="1:31" s="299" customFormat="1" ht="21.75" customHeight="1" x14ac:dyDescent="0.2">
      <c r="A121" s="300"/>
      <c r="B121" s="382" t="s">
        <v>192</v>
      </c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43">
        <v>1</v>
      </c>
      <c r="N121" s="343">
        <v>4</v>
      </c>
      <c r="O121" s="344" t="s">
        <v>422</v>
      </c>
      <c r="P121" s="345" t="s">
        <v>190</v>
      </c>
      <c r="Q121" s="383"/>
      <c r="R121" s="383"/>
      <c r="S121" s="383"/>
      <c r="T121" s="383"/>
      <c r="U121" s="359">
        <v>2083.9009999999998</v>
      </c>
      <c r="V121" s="359">
        <v>1386.67</v>
      </c>
      <c r="W121" s="360">
        <v>0.66542000000000001</v>
      </c>
      <c r="X121" s="384"/>
      <c r="Y121" s="384"/>
      <c r="Z121" s="384"/>
      <c r="AA121" s="384"/>
      <c r="AB121" s="384"/>
      <c r="AC121" s="384"/>
      <c r="AD121" s="302">
        <v>948.87</v>
      </c>
      <c r="AE121" s="300"/>
    </row>
    <row r="122" spans="1:31" s="299" customFormat="1" ht="32.25" customHeight="1" x14ac:dyDescent="0.2">
      <c r="A122" s="300"/>
      <c r="B122" s="382" t="s">
        <v>174</v>
      </c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43">
        <v>1</v>
      </c>
      <c r="N122" s="343">
        <v>4</v>
      </c>
      <c r="O122" s="344" t="s">
        <v>449</v>
      </c>
      <c r="P122" s="345">
        <v>0</v>
      </c>
      <c r="Q122" s="383"/>
      <c r="R122" s="383"/>
      <c r="S122" s="383"/>
      <c r="T122" s="383"/>
      <c r="U122" s="359">
        <v>4373.9709999999995</v>
      </c>
      <c r="V122" s="359">
        <v>2045.99</v>
      </c>
      <c r="W122" s="360">
        <v>0.46777000000000002</v>
      </c>
      <c r="X122" s="384"/>
      <c r="Y122" s="384"/>
      <c r="Z122" s="384"/>
      <c r="AA122" s="384"/>
      <c r="AB122" s="384"/>
      <c r="AC122" s="384"/>
      <c r="AD122" s="302">
        <v>791.1</v>
      </c>
      <c r="AE122" s="300"/>
    </row>
    <row r="123" spans="1:31" s="299" customFormat="1" ht="32.25" customHeight="1" x14ac:dyDescent="0.2">
      <c r="A123" s="300"/>
      <c r="B123" s="382" t="s">
        <v>173</v>
      </c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43">
        <v>1</v>
      </c>
      <c r="N123" s="343">
        <v>4</v>
      </c>
      <c r="O123" s="344" t="s">
        <v>449</v>
      </c>
      <c r="P123" s="345" t="s">
        <v>172</v>
      </c>
      <c r="Q123" s="383"/>
      <c r="R123" s="383"/>
      <c r="S123" s="383"/>
      <c r="T123" s="383"/>
      <c r="U123" s="359">
        <v>4373.9709999999995</v>
      </c>
      <c r="V123" s="359">
        <v>2045.99</v>
      </c>
      <c r="W123" s="360">
        <v>0.46777000000000002</v>
      </c>
      <c r="X123" s="384"/>
      <c r="Y123" s="384"/>
      <c r="Z123" s="384"/>
      <c r="AA123" s="384"/>
      <c r="AB123" s="384"/>
      <c r="AC123" s="384"/>
      <c r="AD123" s="302">
        <v>157.77000000000001</v>
      </c>
      <c r="AE123" s="300"/>
    </row>
    <row r="124" spans="1:31" s="299" customFormat="1" ht="12.75" customHeight="1" x14ac:dyDescent="0.2">
      <c r="A124" s="300"/>
      <c r="B124" s="382" t="s">
        <v>171</v>
      </c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43">
        <v>1</v>
      </c>
      <c r="N124" s="343">
        <v>4</v>
      </c>
      <c r="O124" s="344" t="s">
        <v>449</v>
      </c>
      <c r="P124" s="345" t="s">
        <v>170</v>
      </c>
      <c r="Q124" s="383"/>
      <c r="R124" s="383"/>
      <c r="S124" s="383"/>
      <c r="T124" s="383"/>
      <c r="U124" s="359">
        <v>4373.9709999999995</v>
      </c>
      <c r="V124" s="359">
        <v>2045.99</v>
      </c>
      <c r="W124" s="360">
        <v>0.46777000000000002</v>
      </c>
      <c r="X124" s="377"/>
      <c r="Y124" s="377"/>
      <c r="Z124" s="377"/>
      <c r="AA124" s="377"/>
      <c r="AB124" s="377"/>
      <c r="AC124" s="377"/>
      <c r="AD124" s="302">
        <v>0</v>
      </c>
      <c r="AE124" s="300"/>
    </row>
    <row r="125" spans="1:31" s="299" customFormat="1" ht="12.75" customHeight="1" x14ac:dyDescent="0.2">
      <c r="A125" s="300"/>
      <c r="B125" s="382" t="s">
        <v>169</v>
      </c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43">
        <v>1</v>
      </c>
      <c r="N125" s="343">
        <v>4</v>
      </c>
      <c r="O125" s="344" t="s">
        <v>449</v>
      </c>
      <c r="P125" s="345" t="s">
        <v>168</v>
      </c>
      <c r="Q125" s="383"/>
      <c r="R125" s="383"/>
      <c r="S125" s="383"/>
      <c r="T125" s="383"/>
      <c r="U125" s="359">
        <v>169.54</v>
      </c>
      <c r="V125" s="359">
        <v>74.58</v>
      </c>
      <c r="W125" s="360">
        <v>0.43987999999999999</v>
      </c>
      <c r="X125" s="384"/>
      <c r="Y125" s="384"/>
      <c r="Z125" s="384"/>
      <c r="AA125" s="384"/>
      <c r="AB125" s="384"/>
      <c r="AC125" s="384"/>
      <c r="AD125" s="302">
        <v>0</v>
      </c>
      <c r="AE125" s="300"/>
    </row>
    <row r="126" spans="1:31" s="299" customFormat="1" ht="42.75" customHeight="1" x14ac:dyDescent="0.2">
      <c r="A126" s="300"/>
      <c r="B126" s="382" t="s">
        <v>515</v>
      </c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43">
        <v>1</v>
      </c>
      <c r="N126" s="343">
        <v>4</v>
      </c>
      <c r="O126" s="344" t="s">
        <v>449</v>
      </c>
      <c r="P126" s="345" t="s">
        <v>514</v>
      </c>
      <c r="Q126" s="383"/>
      <c r="R126" s="383"/>
      <c r="S126" s="383"/>
      <c r="T126" s="383"/>
      <c r="U126" s="359">
        <v>4204.4309999999996</v>
      </c>
      <c r="V126" s="359">
        <v>1971.41</v>
      </c>
      <c r="W126" s="360">
        <v>0.46888999999999997</v>
      </c>
      <c r="X126" s="384"/>
      <c r="Y126" s="384"/>
      <c r="Z126" s="384"/>
      <c r="AA126" s="384"/>
      <c r="AB126" s="384"/>
      <c r="AC126" s="384"/>
      <c r="AD126" s="302">
        <v>0</v>
      </c>
      <c r="AE126" s="300"/>
    </row>
    <row r="127" spans="1:31" s="299" customFormat="1" ht="21.75" customHeight="1" x14ac:dyDescent="0.2">
      <c r="A127" s="300"/>
      <c r="B127" s="382" t="s">
        <v>426</v>
      </c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43">
        <v>1</v>
      </c>
      <c r="N127" s="343">
        <v>4</v>
      </c>
      <c r="O127" s="344" t="s">
        <v>425</v>
      </c>
      <c r="P127" s="345">
        <v>0</v>
      </c>
      <c r="Q127" s="383"/>
      <c r="R127" s="383"/>
      <c r="S127" s="383"/>
      <c r="T127" s="383"/>
      <c r="U127" s="359">
        <v>142.33500000000001</v>
      </c>
      <c r="V127" s="359">
        <v>142.34</v>
      </c>
      <c r="W127" s="360">
        <v>1</v>
      </c>
      <c r="X127" s="384"/>
      <c r="Y127" s="384"/>
      <c r="Z127" s="384"/>
      <c r="AA127" s="384"/>
      <c r="AB127" s="384"/>
      <c r="AC127" s="384"/>
      <c r="AD127" s="302">
        <v>0</v>
      </c>
      <c r="AE127" s="300"/>
    </row>
    <row r="128" spans="1:31" s="299" customFormat="1" ht="21.75" customHeight="1" x14ac:dyDescent="0.2">
      <c r="A128" s="300"/>
      <c r="B128" s="382" t="s">
        <v>543</v>
      </c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43">
        <v>1</v>
      </c>
      <c r="N128" s="343">
        <v>4</v>
      </c>
      <c r="O128" s="344" t="s">
        <v>448</v>
      </c>
      <c r="P128" s="345">
        <v>0</v>
      </c>
      <c r="Q128" s="383"/>
      <c r="R128" s="383"/>
      <c r="S128" s="383"/>
      <c r="T128" s="383"/>
      <c r="U128" s="359">
        <v>142.33500000000001</v>
      </c>
      <c r="V128" s="359">
        <v>142.34</v>
      </c>
      <c r="W128" s="360">
        <v>1</v>
      </c>
      <c r="X128" s="384"/>
      <c r="Y128" s="384"/>
      <c r="Z128" s="384"/>
      <c r="AA128" s="384"/>
      <c r="AB128" s="384"/>
      <c r="AC128" s="384"/>
      <c r="AD128" s="302">
        <v>0</v>
      </c>
      <c r="AE128" s="300"/>
    </row>
    <row r="129" spans="1:31" s="299" customFormat="1" ht="12.75" customHeight="1" x14ac:dyDescent="0.2">
      <c r="A129" s="300"/>
      <c r="B129" s="382" t="s">
        <v>543</v>
      </c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43">
        <v>1</v>
      </c>
      <c r="N129" s="343">
        <v>4</v>
      </c>
      <c r="O129" s="344" t="s">
        <v>751</v>
      </c>
      <c r="P129" s="345">
        <v>0</v>
      </c>
      <c r="Q129" s="383"/>
      <c r="R129" s="383"/>
      <c r="S129" s="383"/>
      <c r="T129" s="383"/>
      <c r="U129" s="359">
        <v>142.33500000000001</v>
      </c>
      <c r="V129" s="359">
        <v>142.34</v>
      </c>
      <c r="W129" s="360">
        <v>1</v>
      </c>
      <c r="X129" s="384"/>
      <c r="Y129" s="384"/>
      <c r="Z129" s="384"/>
      <c r="AA129" s="384"/>
      <c r="AB129" s="384"/>
      <c r="AC129" s="384"/>
      <c r="AD129" s="302">
        <v>0</v>
      </c>
      <c r="AE129" s="300"/>
    </row>
    <row r="130" spans="1:31" s="299" customFormat="1" ht="30" customHeight="1" x14ac:dyDescent="0.2">
      <c r="A130" s="300"/>
      <c r="B130" s="382" t="s">
        <v>198</v>
      </c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43">
        <v>1</v>
      </c>
      <c r="N130" s="343">
        <v>4</v>
      </c>
      <c r="O130" s="344" t="s">
        <v>751</v>
      </c>
      <c r="P130" s="345" t="s">
        <v>197</v>
      </c>
      <c r="Q130" s="383"/>
      <c r="R130" s="383"/>
      <c r="S130" s="383"/>
      <c r="T130" s="383"/>
      <c r="U130" s="359">
        <v>142.33500000000001</v>
      </c>
      <c r="V130" s="359">
        <v>142.34</v>
      </c>
      <c r="W130" s="360">
        <v>1</v>
      </c>
      <c r="X130" s="377"/>
      <c r="Y130" s="377"/>
      <c r="Z130" s="377"/>
      <c r="AA130" s="377"/>
      <c r="AB130" s="377"/>
      <c r="AC130" s="377"/>
      <c r="AD130" s="302">
        <v>3403.36</v>
      </c>
      <c r="AE130" s="300"/>
    </row>
    <row r="131" spans="1:31" s="299" customFormat="1" ht="21.75" customHeight="1" x14ac:dyDescent="0.2">
      <c r="A131" s="300"/>
      <c r="B131" s="382" t="s">
        <v>196</v>
      </c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43">
        <v>1</v>
      </c>
      <c r="N131" s="343">
        <v>4</v>
      </c>
      <c r="O131" s="344" t="s">
        <v>751</v>
      </c>
      <c r="P131" s="345" t="s">
        <v>195</v>
      </c>
      <c r="Q131" s="383"/>
      <c r="R131" s="383"/>
      <c r="S131" s="383"/>
      <c r="T131" s="383"/>
      <c r="U131" s="359">
        <v>142.33500000000001</v>
      </c>
      <c r="V131" s="359">
        <v>142.34</v>
      </c>
      <c r="W131" s="360">
        <v>1</v>
      </c>
      <c r="X131" s="384"/>
      <c r="Y131" s="384"/>
      <c r="Z131" s="384"/>
      <c r="AA131" s="384"/>
      <c r="AB131" s="384"/>
      <c r="AC131" s="384"/>
      <c r="AD131" s="302">
        <v>2341.02</v>
      </c>
      <c r="AE131" s="300"/>
    </row>
    <row r="132" spans="1:31" s="299" customFormat="1" ht="12.75" customHeight="1" x14ac:dyDescent="0.2">
      <c r="A132" s="300"/>
      <c r="B132" s="382" t="s">
        <v>192</v>
      </c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43">
        <v>1</v>
      </c>
      <c r="N132" s="343">
        <v>4</v>
      </c>
      <c r="O132" s="344" t="s">
        <v>751</v>
      </c>
      <c r="P132" s="345" t="s">
        <v>190</v>
      </c>
      <c r="Q132" s="383"/>
      <c r="R132" s="383"/>
      <c r="S132" s="383"/>
      <c r="T132" s="383"/>
      <c r="U132" s="359">
        <v>142.33500000000001</v>
      </c>
      <c r="V132" s="359">
        <v>142.34</v>
      </c>
      <c r="W132" s="360">
        <v>1</v>
      </c>
      <c r="X132" s="384"/>
      <c r="Y132" s="384"/>
      <c r="Z132" s="384"/>
      <c r="AA132" s="384"/>
      <c r="AB132" s="384"/>
      <c r="AC132" s="384"/>
      <c r="AD132" s="302">
        <v>2341.02</v>
      </c>
      <c r="AE132" s="300"/>
    </row>
    <row r="133" spans="1:31" s="299" customFormat="1" ht="21.75" customHeight="1" x14ac:dyDescent="0.2">
      <c r="A133" s="300"/>
      <c r="B133" s="382" t="s">
        <v>426</v>
      </c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43">
        <v>1</v>
      </c>
      <c r="N133" s="343">
        <v>4</v>
      </c>
      <c r="O133" s="344" t="s">
        <v>425</v>
      </c>
      <c r="P133" s="345">
        <v>0</v>
      </c>
      <c r="Q133" s="383"/>
      <c r="R133" s="383"/>
      <c r="S133" s="383"/>
      <c r="T133" s="383"/>
      <c r="U133" s="359">
        <v>2853.31</v>
      </c>
      <c r="V133" s="359">
        <v>2244.86</v>
      </c>
      <c r="W133" s="360">
        <v>0.78676000000000001</v>
      </c>
      <c r="X133" s="384"/>
      <c r="Y133" s="384"/>
      <c r="Z133" s="384"/>
      <c r="AA133" s="384"/>
      <c r="AB133" s="384"/>
      <c r="AC133" s="384"/>
      <c r="AD133" s="302">
        <v>196.14</v>
      </c>
      <c r="AE133" s="300"/>
    </row>
    <row r="134" spans="1:31" s="299" customFormat="1" ht="53.25" customHeight="1" x14ac:dyDescent="0.2">
      <c r="A134" s="300"/>
      <c r="B134" s="382" t="s">
        <v>543</v>
      </c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43">
        <v>1</v>
      </c>
      <c r="N134" s="343">
        <v>4</v>
      </c>
      <c r="O134" s="344" t="s">
        <v>448</v>
      </c>
      <c r="P134" s="345">
        <v>0</v>
      </c>
      <c r="Q134" s="383"/>
      <c r="R134" s="383"/>
      <c r="S134" s="383"/>
      <c r="T134" s="383"/>
      <c r="U134" s="359">
        <v>2853.31</v>
      </c>
      <c r="V134" s="359">
        <v>2244.86</v>
      </c>
      <c r="W134" s="360">
        <v>0.78676000000000001</v>
      </c>
      <c r="X134" s="384"/>
      <c r="Y134" s="384"/>
      <c r="Z134" s="384"/>
      <c r="AA134" s="384"/>
      <c r="AB134" s="384"/>
      <c r="AC134" s="384"/>
      <c r="AD134" s="302">
        <v>0</v>
      </c>
      <c r="AE134" s="300"/>
    </row>
    <row r="135" spans="1:31" s="299" customFormat="1" ht="21.75" customHeight="1" x14ac:dyDescent="0.2">
      <c r="A135" s="300"/>
      <c r="B135" s="382" t="s">
        <v>273</v>
      </c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43">
        <v>1</v>
      </c>
      <c r="N135" s="343">
        <v>4</v>
      </c>
      <c r="O135" s="344" t="s">
        <v>447</v>
      </c>
      <c r="P135" s="345">
        <v>0</v>
      </c>
      <c r="Q135" s="383"/>
      <c r="R135" s="383"/>
      <c r="S135" s="383"/>
      <c r="T135" s="383"/>
      <c r="U135" s="359">
        <v>2853.31</v>
      </c>
      <c r="V135" s="359">
        <v>2244.86</v>
      </c>
      <c r="W135" s="360">
        <v>0.78676000000000001</v>
      </c>
      <c r="X135" s="384"/>
      <c r="Y135" s="384"/>
      <c r="Z135" s="384"/>
      <c r="AA135" s="384"/>
      <c r="AB135" s="384"/>
      <c r="AC135" s="384"/>
      <c r="AD135" s="302">
        <v>0</v>
      </c>
      <c r="AE135" s="300"/>
    </row>
    <row r="136" spans="1:31" s="299" customFormat="1" ht="32.25" customHeight="1" x14ac:dyDescent="0.2">
      <c r="A136" s="300"/>
      <c r="B136" s="382" t="s">
        <v>198</v>
      </c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43">
        <v>1</v>
      </c>
      <c r="N136" s="343">
        <v>4</v>
      </c>
      <c r="O136" s="344" t="s">
        <v>447</v>
      </c>
      <c r="P136" s="345" t="s">
        <v>197</v>
      </c>
      <c r="Q136" s="383"/>
      <c r="R136" s="383"/>
      <c r="S136" s="383"/>
      <c r="T136" s="383"/>
      <c r="U136" s="359">
        <v>2853.31</v>
      </c>
      <c r="V136" s="359">
        <v>2244.86</v>
      </c>
      <c r="W136" s="360">
        <v>0.78676000000000001</v>
      </c>
      <c r="X136" s="384"/>
      <c r="Y136" s="384"/>
      <c r="Z136" s="384"/>
      <c r="AA136" s="384"/>
      <c r="AB136" s="384"/>
      <c r="AC136" s="384"/>
      <c r="AD136" s="302">
        <v>0</v>
      </c>
      <c r="AE136" s="300"/>
    </row>
    <row r="137" spans="1:31" s="299" customFormat="1" ht="21.75" customHeight="1" x14ac:dyDescent="0.2">
      <c r="A137" s="300"/>
      <c r="B137" s="382" t="s">
        <v>196</v>
      </c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43">
        <v>1</v>
      </c>
      <c r="N137" s="343">
        <v>4</v>
      </c>
      <c r="O137" s="344" t="s">
        <v>447</v>
      </c>
      <c r="P137" s="345" t="s">
        <v>195</v>
      </c>
      <c r="Q137" s="383"/>
      <c r="R137" s="383"/>
      <c r="S137" s="383"/>
      <c r="T137" s="383"/>
      <c r="U137" s="359">
        <v>2853.31</v>
      </c>
      <c r="V137" s="359">
        <v>2244.86</v>
      </c>
      <c r="W137" s="360">
        <v>0.78676000000000001</v>
      </c>
      <c r="X137" s="384"/>
      <c r="Y137" s="384"/>
      <c r="Z137" s="384"/>
      <c r="AA137" s="384"/>
      <c r="AB137" s="384"/>
      <c r="AC137" s="384"/>
      <c r="AD137" s="302">
        <v>194.54</v>
      </c>
      <c r="AE137" s="300"/>
    </row>
    <row r="138" spans="1:31" s="299" customFormat="1" ht="21.75" customHeight="1" x14ac:dyDescent="0.2">
      <c r="A138" s="300"/>
      <c r="B138" s="382" t="s">
        <v>194</v>
      </c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43">
        <v>1</v>
      </c>
      <c r="N138" s="343">
        <v>4</v>
      </c>
      <c r="O138" s="344" t="s">
        <v>447</v>
      </c>
      <c r="P138" s="345" t="s">
        <v>193</v>
      </c>
      <c r="Q138" s="383"/>
      <c r="R138" s="383"/>
      <c r="S138" s="383"/>
      <c r="T138" s="383"/>
      <c r="U138" s="359">
        <v>2123.21</v>
      </c>
      <c r="V138" s="359">
        <v>1923.42</v>
      </c>
      <c r="W138" s="360">
        <v>0.90590000000000004</v>
      </c>
      <c r="X138" s="384"/>
      <c r="Y138" s="384"/>
      <c r="Z138" s="384"/>
      <c r="AA138" s="384"/>
      <c r="AB138" s="384"/>
      <c r="AC138" s="384"/>
      <c r="AD138" s="302">
        <v>194.54</v>
      </c>
      <c r="AE138" s="300"/>
    </row>
    <row r="139" spans="1:31" s="299" customFormat="1" ht="21.75" customHeight="1" x14ac:dyDescent="0.2">
      <c r="A139" s="300"/>
      <c r="B139" s="382" t="s">
        <v>192</v>
      </c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43">
        <v>1</v>
      </c>
      <c r="N139" s="343">
        <v>4</v>
      </c>
      <c r="O139" s="344" t="s">
        <v>447</v>
      </c>
      <c r="P139" s="345" t="s">
        <v>190</v>
      </c>
      <c r="Q139" s="383"/>
      <c r="R139" s="383"/>
      <c r="S139" s="383"/>
      <c r="T139" s="383"/>
      <c r="U139" s="359">
        <v>730.1</v>
      </c>
      <c r="V139" s="359">
        <v>321.44</v>
      </c>
      <c r="W139" s="360">
        <v>0.44025999999999998</v>
      </c>
      <c r="X139" s="384"/>
      <c r="Y139" s="384"/>
      <c r="Z139" s="384"/>
      <c r="AA139" s="384"/>
      <c r="AB139" s="384"/>
      <c r="AC139" s="384"/>
      <c r="AD139" s="302">
        <v>165.04</v>
      </c>
      <c r="AE139" s="300"/>
    </row>
    <row r="140" spans="1:31" s="299" customFormat="1" ht="12.75" customHeight="1" x14ac:dyDescent="0.2">
      <c r="A140" s="300"/>
      <c r="B140" s="375" t="s">
        <v>446</v>
      </c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54">
        <v>1</v>
      </c>
      <c r="N140" s="354">
        <v>5</v>
      </c>
      <c r="O140" s="355">
        <v>0</v>
      </c>
      <c r="P140" s="356">
        <v>0</v>
      </c>
      <c r="Q140" s="376"/>
      <c r="R140" s="376"/>
      <c r="S140" s="376"/>
      <c r="T140" s="376"/>
      <c r="U140" s="357">
        <v>20.399999999999999</v>
      </c>
      <c r="V140" s="357">
        <v>0</v>
      </c>
      <c r="W140" s="358">
        <v>0</v>
      </c>
      <c r="X140" s="384"/>
      <c r="Y140" s="384"/>
      <c r="Z140" s="384"/>
      <c r="AA140" s="384"/>
      <c r="AB140" s="384"/>
      <c r="AC140" s="384"/>
      <c r="AD140" s="302">
        <v>29.5</v>
      </c>
      <c r="AE140" s="300"/>
    </row>
    <row r="141" spans="1:31" s="299" customFormat="1" ht="12.75" customHeight="1" x14ac:dyDescent="0.2">
      <c r="A141" s="300"/>
      <c r="B141" s="382" t="s">
        <v>445</v>
      </c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43">
        <v>1</v>
      </c>
      <c r="N141" s="343">
        <v>5</v>
      </c>
      <c r="O141" s="344" t="s">
        <v>444</v>
      </c>
      <c r="P141" s="345">
        <v>0</v>
      </c>
      <c r="Q141" s="383"/>
      <c r="R141" s="383"/>
      <c r="S141" s="383"/>
      <c r="T141" s="383"/>
      <c r="U141" s="359">
        <v>20.399999999999999</v>
      </c>
      <c r="V141" s="359">
        <v>0</v>
      </c>
      <c r="W141" s="360">
        <v>0</v>
      </c>
      <c r="X141" s="384"/>
      <c r="Y141" s="384"/>
      <c r="Z141" s="384"/>
      <c r="AA141" s="384"/>
      <c r="AB141" s="384"/>
      <c r="AC141" s="384"/>
      <c r="AD141" s="302">
        <v>1.6</v>
      </c>
      <c r="AE141" s="300"/>
    </row>
    <row r="142" spans="1:31" s="299" customFormat="1" ht="12.75" customHeight="1" x14ac:dyDescent="0.2">
      <c r="A142" s="300"/>
      <c r="B142" s="382" t="s">
        <v>443</v>
      </c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43">
        <v>1</v>
      </c>
      <c r="N142" s="343">
        <v>5</v>
      </c>
      <c r="O142" s="344" t="s">
        <v>442</v>
      </c>
      <c r="P142" s="345">
        <v>0</v>
      </c>
      <c r="Q142" s="383"/>
      <c r="R142" s="383"/>
      <c r="S142" s="383"/>
      <c r="T142" s="383"/>
      <c r="U142" s="359">
        <v>20.399999999999999</v>
      </c>
      <c r="V142" s="359">
        <v>0</v>
      </c>
      <c r="W142" s="360">
        <v>0</v>
      </c>
      <c r="X142" s="384"/>
      <c r="Y142" s="384"/>
      <c r="Z142" s="384"/>
      <c r="AA142" s="384"/>
      <c r="AB142" s="384"/>
      <c r="AC142" s="384"/>
      <c r="AD142" s="302">
        <v>1.6</v>
      </c>
      <c r="AE142" s="300"/>
    </row>
    <row r="143" spans="1:31" s="299" customFormat="1" ht="21.75" customHeight="1" x14ac:dyDescent="0.2">
      <c r="A143" s="300"/>
      <c r="B143" s="382" t="s">
        <v>173</v>
      </c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43">
        <v>1</v>
      </c>
      <c r="N143" s="343">
        <v>5</v>
      </c>
      <c r="O143" s="344" t="s">
        <v>442</v>
      </c>
      <c r="P143" s="345" t="s">
        <v>172</v>
      </c>
      <c r="Q143" s="383"/>
      <c r="R143" s="383"/>
      <c r="S143" s="383"/>
      <c r="T143" s="383"/>
      <c r="U143" s="359">
        <v>20.399999999999999</v>
      </c>
      <c r="V143" s="359">
        <v>0</v>
      </c>
      <c r="W143" s="360">
        <v>0</v>
      </c>
      <c r="X143" s="384"/>
      <c r="Y143" s="384"/>
      <c r="Z143" s="384"/>
      <c r="AA143" s="384"/>
      <c r="AB143" s="384"/>
      <c r="AC143" s="384"/>
      <c r="AD143" s="302">
        <v>0</v>
      </c>
      <c r="AE143" s="300"/>
    </row>
    <row r="144" spans="1:31" s="299" customFormat="1" ht="12.75" customHeight="1" x14ac:dyDescent="0.2">
      <c r="A144" s="300"/>
      <c r="B144" s="382" t="s">
        <v>171</v>
      </c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43">
        <v>1</v>
      </c>
      <c r="N144" s="343">
        <v>5</v>
      </c>
      <c r="O144" s="344" t="s">
        <v>442</v>
      </c>
      <c r="P144" s="345" t="s">
        <v>170</v>
      </c>
      <c r="Q144" s="383"/>
      <c r="R144" s="383"/>
      <c r="S144" s="383"/>
      <c r="T144" s="383"/>
      <c r="U144" s="359">
        <v>20.399999999999999</v>
      </c>
      <c r="V144" s="359">
        <v>0</v>
      </c>
      <c r="W144" s="360">
        <v>0</v>
      </c>
      <c r="X144" s="384"/>
      <c r="Y144" s="384"/>
      <c r="Z144" s="384"/>
      <c r="AA144" s="384"/>
      <c r="AB144" s="384"/>
      <c r="AC144" s="384"/>
      <c r="AD144" s="302">
        <v>0.33</v>
      </c>
      <c r="AE144" s="300"/>
    </row>
    <row r="145" spans="1:31" s="299" customFormat="1" ht="12.75" customHeight="1" x14ac:dyDescent="0.2">
      <c r="A145" s="300"/>
      <c r="B145" s="382" t="s">
        <v>169</v>
      </c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43">
        <v>1</v>
      </c>
      <c r="N145" s="343">
        <v>5</v>
      </c>
      <c r="O145" s="344" t="s">
        <v>442</v>
      </c>
      <c r="P145" s="345" t="s">
        <v>168</v>
      </c>
      <c r="Q145" s="383"/>
      <c r="R145" s="383"/>
      <c r="S145" s="383"/>
      <c r="T145" s="383"/>
      <c r="U145" s="359">
        <v>20.399999999999999</v>
      </c>
      <c r="V145" s="359">
        <v>0</v>
      </c>
      <c r="W145" s="360">
        <v>0</v>
      </c>
      <c r="X145" s="384"/>
      <c r="Y145" s="384"/>
      <c r="Z145" s="384"/>
      <c r="AA145" s="384"/>
      <c r="AB145" s="384"/>
      <c r="AC145" s="384"/>
      <c r="AD145" s="302">
        <v>1.27</v>
      </c>
      <c r="AE145" s="300"/>
    </row>
    <row r="146" spans="1:31" s="299" customFormat="1" ht="21.75" customHeight="1" x14ac:dyDescent="0.2">
      <c r="A146" s="300"/>
      <c r="B146" s="375" t="s">
        <v>441</v>
      </c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54">
        <v>1</v>
      </c>
      <c r="N146" s="354">
        <v>6</v>
      </c>
      <c r="O146" s="355">
        <v>0</v>
      </c>
      <c r="P146" s="356">
        <v>0</v>
      </c>
      <c r="Q146" s="376"/>
      <c r="R146" s="376"/>
      <c r="S146" s="376"/>
      <c r="T146" s="376"/>
      <c r="U146" s="357">
        <v>15358.326999999999</v>
      </c>
      <c r="V146" s="357">
        <v>7845.64</v>
      </c>
      <c r="W146" s="358">
        <v>0.51083999999999996</v>
      </c>
      <c r="X146" s="384"/>
      <c r="Y146" s="384"/>
      <c r="Z146" s="384"/>
      <c r="AA146" s="384"/>
      <c r="AB146" s="384"/>
      <c r="AC146" s="384"/>
      <c r="AD146" s="302">
        <v>2144.88</v>
      </c>
      <c r="AE146" s="300"/>
    </row>
    <row r="147" spans="1:31" s="299" customFormat="1" ht="53.25" customHeight="1" x14ac:dyDescent="0.2">
      <c r="A147" s="300"/>
      <c r="B147" s="382" t="s">
        <v>438</v>
      </c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43">
        <v>1</v>
      </c>
      <c r="N147" s="343">
        <v>6</v>
      </c>
      <c r="O147" s="344" t="s">
        <v>437</v>
      </c>
      <c r="P147" s="345">
        <v>0</v>
      </c>
      <c r="Q147" s="383"/>
      <c r="R147" s="383"/>
      <c r="S147" s="383"/>
      <c r="T147" s="383"/>
      <c r="U147" s="359">
        <v>11268.999</v>
      </c>
      <c r="V147" s="359">
        <v>5503.45</v>
      </c>
      <c r="W147" s="360">
        <v>0.48837000000000003</v>
      </c>
      <c r="X147" s="384"/>
      <c r="Y147" s="384"/>
      <c r="Z147" s="384"/>
      <c r="AA147" s="384"/>
      <c r="AB147" s="384"/>
      <c r="AC147" s="384"/>
      <c r="AD147" s="302">
        <v>2144.88</v>
      </c>
      <c r="AE147" s="300"/>
    </row>
    <row r="148" spans="1:31" s="299" customFormat="1" ht="21.75" customHeight="1" x14ac:dyDescent="0.2">
      <c r="A148" s="300"/>
      <c r="B148" s="382" t="s">
        <v>436</v>
      </c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43">
        <v>1</v>
      </c>
      <c r="N148" s="343">
        <v>6</v>
      </c>
      <c r="O148" s="344" t="s">
        <v>435</v>
      </c>
      <c r="P148" s="345">
        <v>0</v>
      </c>
      <c r="Q148" s="383"/>
      <c r="R148" s="383"/>
      <c r="S148" s="383"/>
      <c r="T148" s="383"/>
      <c r="U148" s="359">
        <v>11268.999</v>
      </c>
      <c r="V148" s="359">
        <v>5503.45</v>
      </c>
      <c r="W148" s="360">
        <v>0.48837000000000003</v>
      </c>
      <c r="X148" s="384"/>
      <c r="Y148" s="384"/>
      <c r="Z148" s="384"/>
      <c r="AA148" s="384"/>
      <c r="AB148" s="384"/>
      <c r="AC148" s="384"/>
      <c r="AD148" s="302">
        <v>2144.88</v>
      </c>
      <c r="AE148" s="300"/>
    </row>
    <row r="149" spans="1:31" s="299" customFormat="1" ht="32.25" customHeight="1" x14ac:dyDescent="0.2">
      <c r="A149" s="300"/>
      <c r="B149" s="382" t="s">
        <v>440</v>
      </c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43">
        <v>1</v>
      </c>
      <c r="N149" s="343">
        <v>6</v>
      </c>
      <c r="O149" s="344" t="s">
        <v>439</v>
      </c>
      <c r="P149" s="345">
        <v>0</v>
      </c>
      <c r="Q149" s="383"/>
      <c r="R149" s="383"/>
      <c r="S149" s="383"/>
      <c r="T149" s="383"/>
      <c r="U149" s="359">
        <v>1865.3209999999999</v>
      </c>
      <c r="V149" s="359">
        <v>569.66999999999996</v>
      </c>
      <c r="W149" s="360">
        <v>0.3054</v>
      </c>
      <c r="X149" s="384"/>
      <c r="Y149" s="384"/>
      <c r="Z149" s="384"/>
      <c r="AA149" s="384"/>
      <c r="AB149" s="384"/>
      <c r="AC149" s="384"/>
      <c r="AD149" s="302">
        <v>1653.24</v>
      </c>
      <c r="AE149" s="300"/>
    </row>
    <row r="150" spans="1:31" s="299" customFormat="1" ht="32.25" customHeight="1" x14ac:dyDescent="0.2">
      <c r="A150" s="300"/>
      <c r="B150" s="382" t="s">
        <v>198</v>
      </c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43">
        <v>1</v>
      </c>
      <c r="N150" s="343">
        <v>6</v>
      </c>
      <c r="O150" s="344" t="s">
        <v>439</v>
      </c>
      <c r="P150" s="345" t="s">
        <v>197</v>
      </c>
      <c r="Q150" s="383"/>
      <c r="R150" s="383"/>
      <c r="S150" s="383"/>
      <c r="T150" s="383"/>
      <c r="U150" s="359">
        <v>129.19999999999999</v>
      </c>
      <c r="V150" s="359">
        <v>0</v>
      </c>
      <c r="W150" s="360">
        <v>0</v>
      </c>
      <c r="X150" s="384"/>
      <c r="Y150" s="384"/>
      <c r="Z150" s="384"/>
      <c r="AA150" s="384"/>
      <c r="AB150" s="384"/>
      <c r="AC150" s="384"/>
      <c r="AD150" s="302">
        <v>491.64</v>
      </c>
      <c r="AE150" s="300"/>
    </row>
    <row r="151" spans="1:31" s="299" customFormat="1" ht="21.75" customHeight="1" x14ac:dyDescent="0.2">
      <c r="A151" s="300"/>
      <c r="B151" s="382" t="s">
        <v>196</v>
      </c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43">
        <v>1</v>
      </c>
      <c r="N151" s="343">
        <v>6</v>
      </c>
      <c r="O151" s="344" t="s">
        <v>439</v>
      </c>
      <c r="P151" s="345" t="s">
        <v>195</v>
      </c>
      <c r="Q151" s="383"/>
      <c r="R151" s="383"/>
      <c r="S151" s="383"/>
      <c r="T151" s="383"/>
      <c r="U151" s="359">
        <v>129.19999999999999</v>
      </c>
      <c r="V151" s="359">
        <v>0</v>
      </c>
      <c r="W151" s="360">
        <v>0</v>
      </c>
      <c r="X151" s="384"/>
      <c r="Y151" s="384"/>
      <c r="Z151" s="384"/>
      <c r="AA151" s="384"/>
      <c r="AB151" s="384"/>
      <c r="AC151" s="384"/>
      <c r="AD151" s="302">
        <v>521.59</v>
      </c>
      <c r="AE151" s="300"/>
    </row>
    <row r="152" spans="1:31" s="299" customFormat="1" ht="12.75" customHeight="1" x14ac:dyDescent="0.2">
      <c r="A152" s="300"/>
      <c r="B152" s="382" t="s">
        <v>213</v>
      </c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43">
        <v>1</v>
      </c>
      <c r="N152" s="343">
        <v>6</v>
      </c>
      <c r="O152" s="344" t="s">
        <v>439</v>
      </c>
      <c r="P152" s="345" t="s">
        <v>212</v>
      </c>
      <c r="Q152" s="383"/>
      <c r="R152" s="383"/>
      <c r="S152" s="383"/>
      <c r="T152" s="383"/>
      <c r="U152" s="359">
        <v>129.19999999999999</v>
      </c>
      <c r="V152" s="359">
        <v>0</v>
      </c>
      <c r="W152" s="360">
        <v>0</v>
      </c>
      <c r="X152" s="384"/>
      <c r="Y152" s="384"/>
      <c r="Z152" s="384"/>
      <c r="AA152" s="384"/>
      <c r="AB152" s="384"/>
      <c r="AC152" s="384"/>
      <c r="AD152" s="302">
        <v>521.59</v>
      </c>
      <c r="AE152" s="300"/>
    </row>
    <row r="153" spans="1:31" s="299" customFormat="1" ht="21.75" customHeight="1" x14ac:dyDescent="0.2">
      <c r="A153" s="300"/>
      <c r="B153" s="382" t="s">
        <v>173</v>
      </c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43">
        <v>1</v>
      </c>
      <c r="N153" s="343">
        <v>6</v>
      </c>
      <c r="O153" s="344" t="s">
        <v>439</v>
      </c>
      <c r="P153" s="345" t="s">
        <v>172</v>
      </c>
      <c r="Q153" s="383"/>
      <c r="R153" s="383"/>
      <c r="S153" s="383"/>
      <c r="T153" s="383"/>
      <c r="U153" s="359">
        <v>1725.789</v>
      </c>
      <c r="V153" s="359">
        <v>567.74</v>
      </c>
      <c r="W153" s="360">
        <v>0.32897999999999999</v>
      </c>
      <c r="X153" s="384"/>
      <c r="Y153" s="384"/>
      <c r="Z153" s="384"/>
      <c r="AA153" s="384"/>
      <c r="AB153" s="384"/>
      <c r="AC153" s="384"/>
      <c r="AD153" s="302">
        <v>521.59</v>
      </c>
      <c r="AE153" s="300"/>
    </row>
    <row r="154" spans="1:31" s="299" customFormat="1" ht="53.25" customHeight="1" x14ac:dyDescent="0.2">
      <c r="A154" s="300"/>
      <c r="B154" s="382" t="s">
        <v>171</v>
      </c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43">
        <v>1</v>
      </c>
      <c r="N154" s="343">
        <v>6</v>
      </c>
      <c r="O154" s="344" t="s">
        <v>439</v>
      </c>
      <c r="P154" s="345" t="s">
        <v>170</v>
      </c>
      <c r="Q154" s="383"/>
      <c r="R154" s="383"/>
      <c r="S154" s="383"/>
      <c r="T154" s="383"/>
      <c r="U154" s="359">
        <v>1725.789</v>
      </c>
      <c r="V154" s="359">
        <v>567.74</v>
      </c>
      <c r="W154" s="360">
        <v>0.32897999999999999</v>
      </c>
      <c r="X154" s="384"/>
      <c r="Y154" s="384"/>
      <c r="Z154" s="384"/>
      <c r="AA154" s="384"/>
      <c r="AB154" s="384"/>
      <c r="AC154" s="384"/>
      <c r="AD154" s="302">
        <v>521.59</v>
      </c>
      <c r="AE154" s="300"/>
    </row>
    <row r="155" spans="1:31" s="299" customFormat="1" ht="21.75" customHeight="1" x14ac:dyDescent="0.2">
      <c r="A155" s="300"/>
      <c r="B155" s="382" t="s">
        <v>188</v>
      </c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43">
        <v>1</v>
      </c>
      <c r="N155" s="343">
        <v>6</v>
      </c>
      <c r="O155" s="344" t="s">
        <v>439</v>
      </c>
      <c r="P155" s="345" t="s">
        <v>187</v>
      </c>
      <c r="Q155" s="383"/>
      <c r="R155" s="383"/>
      <c r="S155" s="383"/>
      <c r="T155" s="383"/>
      <c r="U155" s="359">
        <v>1148.2639999999999</v>
      </c>
      <c r="V155" s="359">
        <v>429.74</v>
      </c>
      <c r="W155" s="360">
        <v>0.37425000000000003</v>
      </c>
      <c r="X155" s="384"/>
      <c r="Y155" s="384"/>
      <c r="Z155" s="384"/>
      <c r="AA155" s="384"/>
      <c r="AB155" s="384"/>
      <c r="AC155" s="384"/>
      <c r="AD155" s="302">
        <v>521.59</v>
      </c>
      <c r="AE155" s="300"/>
    </row>
    <row r="156" spans="1:31" s="299" customFormat="1" ht="32.25" customHeight="1" x14ac:dyDescent="0.2">
      <c r="A156" s="300"/>
      <c r="B156" s="382" t="s">
        <v>169</v>
      </c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43">
        <v>1</v>
      </c>
      <c r="N156" s="343">
        <v>6</v>
      </c>
      <c r="O156" s="344" t="s">
        <v>439</v>
      </c>
      <c r="P156" s="345" t="s">
        <v>168</v>
      </c>
      <c r="Q156" s="383"/>
      <c r="R156" s="383"/>
      <c r="S156" s="383"/>
      <c r="T156" s="383"/>
      <c r="U156" s="359">
        <v>577.52499999999998</v>
      </c>
      <c r="V156" s="359">
        <v>138</v>
      </c>
      <c r="W156" s="360">
        <v>0.23895</v>
      </c>
      <c r="X156" s="384"/>
      <c r="Y156" s="384"/>
      <c r="Z156" s="384"/>
      <c r="AA156" s="384"/>
      <c r="AB156" s="384"/>
      <c r="AC156" s="384"/>
      <c r="AD156" s="302">
        <v>521.59</v>
      </c>
      <c r="AE156" s="300"/>
    </row>
    <row r="157" spans="1:31" s="299" customFormat="1" ht="32.25" customHeight="1" x14ac:dyDescent="0.2">
      <c r="A157" s="300"/>
      <c r="B157" s="382" t="s">
        <v>211</v>
      </c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43">
        <v>1</v>
      </c>
      <c r="N157" s="343">
        <v>6</v>
      </c>
      <c r="O157" s="344" t="s">
        <v>439</v>
      </c>
      <c r="P157" s="345" t="s">
        <v>210</v>
      </c>
      <c r="Q157" s="383"/>
      <c r="R157" s="383"/>
      <c r="S157" s="383"/>
      <c r="T157" s="383"/>
      <c r="U157" s="359">
        <v>10.332000000000001</v>
      </c>
      <c r="V157" s="359">
        <v>1.93</v>
      </c>
      <c r="W157" s="360">
        <v>0.18709999999999999</v>
      </c>
      <c r="X157" s="384"/>
      <c r="Y157" s="384"/>
      <c r="Z157" s="384"/>
      <c r="AA157" s="384"/>
      <c r="AB157" s="384"/>
      <c r="AC157" s="384"/>
      <c r="AD157" s="302">
        <v>0</v>
      </c>
      <c r="AE157" s="300"/>
    </row>
    <row r="158" spans="1:31" s="299" customFormat="1" ht="21.75" customHeight="1" x14ac:dyDescent="0.2">
      <c r="A158" s="300"/>
      <c r="B158" s="382" t="s">
        <v>209</v>
      </c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43">
        <v>1</v>
      </c>
      <c r="N158" s="343">
        <v>6</v>
      </c>
      <c r="O158" s="344" t="s">
        <v>439</v>
      </c>
      <c r="P158" s="345" t="s">
        <v>208</v>
      </c>
      <c r="Q158" s="383"/>
      <c r="R158" s="383"/>
      <c r="S158" s="383"/>
      <c r="T158" s="383"/>
      <c r="U158" s="359">
        <v>10.332000000000001</v>
      </c>
      <c r="V158" s="359">
        <v>1.93</v>
      </c>
      <c r="W158" s="360">
        <v>0.18709999999999999</v>
      </c>
      <c r="X158" s="384"/>
      <c r="Y158" s="384"/>
      <c r="Z158" s="384"/>
      <c r="AA158" s="384"/>
      <c r="AB158" s="384"/>
      <c r="AC158" s="384"/>
      <c r="AD158" s="302">
        <v>426.91</v>
      </c>
      <c r="AE158" s="300"/>
    </row>
    <row r="159" spans="1:31" s="299" customFormat="1" ht="21.75" customHeight="1" x14ac:dyDescent="0.2">
      <c r="A159" s="300"/>
      <c r="B159" s="382" t="s">
        <v>315</v>
      </c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43">
        <v>1</v>
      </c>
      <c r="N159" s="343">
        <v>6</v>
      </c>
      <c r="O159" s="344" t="s">
        <v>439</v>
      </c>
      <c r="P159" s="345" t="s">
        <v>314</v>
      </c>
      <c r="Q159" s="383"/>
      <c r="R159" s="383"/>
      <c r="S159" s="383"/>
      <c r="T159" s="383"/>
      <c r="U159" s="359">
        <v>1</v>
      </c>
      <c r="V159" s="359">
        <v>0</v>
      </c>
      <c r="W159" s="360">
        <v>0</v>
      </c>
      <c r="X159" s="384"/>
      <c r="Y159" s="384"/>
      <c r="Z159" s="384"/>
      <c r="AA159" s="384"/>
      <c r="AB159" s="384"/>
      <c r="AC159" s="384"/>
      <c r="AD159" s="302">
        <v>426.91</v>
      </c>
      <c r="AE159" s="300"/>
    </row>
    <row r="160" spans="1:31" s="299" customFormat="1" ht="21.75" customHeight="1" x14ac:dyDescent="0.2">
      <c r="A160" s="300"/>
      <c r="B160" s="382" t="s">
        <v>207</v>
      </c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43">
        <v>1</v>
      </c>
      <c r="N160" s="343">
        <v>6</v>
      </c>
      <c r="O160" s="344" t="s">
        <v>439</v>
      </c>
      <c r="P160" s="345" t="s">
        <v>206</v>
      </c>
      <c r="Q160" s="383"/>
      <c r="R160" s="383"/>
      <c r="S160" s="383"/>
      <c r="T160" s="383"/>
      <c r="U160" s="359">
        <v>1.3320000000000001</v>
      </c>
      <c r="V160" s="359">
        <v>0.66</v>
      </c>
      <c r="W160" s="360">
        <v>0.5</v>
      </c>
      <c r="X160" s="384"/>
      <c r="Y160" s="384"/>
      <c r="Z160" s="384"/>
      <c r="AA160" s="384"/>
      <c r="AB160" s="384"/>
      <c r="AC160" s="384"/>
      <c r="AD160" s="302">
        <v>126.1</v>
      </c>
      <c r="AE160" s="300"/>
    </row>
    <row r="161" spans="1:31" s="299" customFormat="1" ht="53.25" customHeight="1" x14ac:dyDescent="0.2">
      <c r="A161" s="300"/>
      <c r="B161" s="382" t="s">
        <v>205</v>
      </c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43">
        <v>1</v>
      </c>
      <c r="N161" s="343">
        <v>6</v>
      </c>
      <c r="O161" s="344" t="s">
        <v>439</v>
      </c>
      <c r="P161" s="345" t="s">
        <v>203</v>
      </c>
      <c r="Q161" s="383"/>
      <c r="R161" s="383"/>
      <c r="S161" s="383"/>
      <c r="T161" s="383"/>
      <c r="U161" s="359">
        <v>8</v>
      </c>
      <c r="V161" s="359">
        <v>1.27</v>
      </c>
      <c r="W161" s="360">
        <v>0.15839</v>
      </c>
      <c r="X161" s="384"/>
      <c r="Y161" s="384"/>
      <c r="Z161" s="384"/>
      <c r="AA161" s="384"/>
      <c r="AB161" s="384"/>
      <c r="AC161" s="384"/>
      <c r="AD161" s="302">
        <v>0</v>
      </c>
      <c r="AE161" s="300"/>
    </row>
    <row r="162" spans="1:31" s="299" customFormat="1" ht="21.75" customHeight="1" x14ac:dyDescent="0.2">
      <c r="A162" s="300"/>
      <c r="B162" s="382" t="s">
        <v>177</v>
      </c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43">
        <v>1</v>
      </c>
      <c r="N162" s="343">
        <v>6</v>
      </c>
      <c r="O162" s="344" t="s">
        <v>529</v>
      </c>
      <c r="P162" s="345">
        <v>0</v>
      </c>
      <c r="Q162" s="383"/>
      <c r="R162" s="383"/>
      <c r="S162" s="383"/>
      <c r="T162" s="383"/>
      <c r="U162" s="359">
        <v>9403.6779999999999</v>
      </c>
      <c r="V162" s="359">
        <v>4933.78</v>
      </c>
      <c r="W162" s="360">
        <v>0.52466000000000002</v>
      </c>
      <c r="X162" s="384"/>
      <c r="Y162" s="384"/>
      <c r="Z162" s="384"/>
      <c r="AA162" s="384"/>
      <c r="AB162" s="384"/>
      <c r="AC162" s="384"/>
      <c r="AD162" s="302">
        <v>0</v>
      </c>
      <c r="AE162" s="300"/>
    </row>
    <row r="163" spans="1:31" s="299" customFormat="1" ht="32.25" customHeight="1" x14ac:dyDescent="0.2">
      <c r="A163" s="300"/>
      <c r="B163" s="382" t="s">
        <v>198</v>
      </c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43">
        <v>1</v>
      </c>
      <c r="N163" s="343">
        <v>6</v>
      </c>
      <c r="O163" s="344" t="s">
        <v>529</v>
      </c>
      <c r="P163" s="345" t="s">
        <v>197</v>
      </c>
      <c r="Q163" s="383"/>
      <c r="R163" s="383"/>
      <c r="S163" s="383"/>
      <c r="T163" s="383"/>
      <c r="U163" s="359">
        <v>9403.6779999999999</v>
      </c>
      <c r="V163" s="359">
        <v>4933.78</v>
      </c>
      <c r="W163" s="360">
        <v>0.52466000000000002</v>
      </c>
      <c r="X163" s="384"/>
      <c r="Y163" s="384"/>
      <c r="Z163" s="384"/>
      <c r="AA163" s="384"/>
      <c r="AB163" s="384"/>
      <c r="AC163" s="384"/>
      <c r="AD163" s="302">
        <v>0</v>
      </c>
      <c r="AE163" s="300"/>
    </row>
    <row r="164" spans="1:31" s="299" customFormat="1" ht="21.75" customHeight="1" x14ac:dyDescent="0.2">
      <c r="A164" s="300"/>
      <c r="B164" s="382" t="s">
        <v>196</v>
      </c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43">
        <v>1</v>
      </c>
      <c r="N164" s="343">
        <v>6</v>
      </c>
      <c r="O164" s="344" t="s">
        <v>529</v>
      </c>
      <c r="P164" s="345" t="s">
        <v>195</v>
      </c>
      <c r="Q164" s="383"/>
      <c r="R164" s="383"/>
      <c r="S164" s="383"/>
      <c r="T164" s="383"/>
      <c r="U164" s="359">
        <v>9403.6779999999999</v>
      </c>
      <c r="V164" s="359">
        <v>4933.78</v>
      </c>
      <c r="W164" s="360">
        <v>0.52466000000000002</v>
      </c>
      <c r="X164" s="384"/>
      <c r="Y164" s="384"/>
      <c r="Z164" s="384"/>
      <c r="AA164" s="384"/>
      <c r="AB164" s="384"/>
      <c r="AC164" s="384"/>
      <c r="AD164" s="302">
        <v>124.43</v>
      </c>
      <c r="AE164" s="300"/>
    </row>
    <row r="165" spans="1:31" s="299" customFormat="1" ht="21.75" customHeight="1" x14ac:dyDescent="0.2">
      <c r="A165" s="300"/>
      <c r="B165" s="382" t="s">
        <v>194</v>
      </c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43">
        <v>1</v>
      </c>
      <c r="N165" s="343">
        <v>6</v>
      </c>
      <c r="O165" s="344" t="s">
        <v>529</v>
      </c>
      <c r="P165" s="345" t="s">
        <v>193</v>
      </c>
      <c r="Q165" s="383"/>
      <c r="R165" s="383"/>
      <c r="S165" s="383"/>
      <c r="T165" s="383"/>
      <c r="U165" s="359">
        <v>7228.924</v>
      </c>
      <c r="V165" s="359">
        <v>3940.7</v>
      </c>
      <c r="W165" s="360">
        <v>0.54513</v>
      </c>
      <c r="X165" s="384"/>
      <c r="Y165" s="384"/>
      <c r="Z165" s="384"/>
      <c r="AA165" s="384"/>
      <c r="AB165" s="384"/>
      <c r="AC165" s="384"/>
      <c r="AD165" s="302">
        <v>124.43</v>
      </c>
      <c r="AE165" s="300"/>
    </row>
    <row r="166" spans="1:31" s="299" customFormat="1" ht="21.75" customHeight="1" x14ac:dyDescent="0.2">
      <c r="A166" s="300"/>
      <c r="B166" s="382" t="s">
        <v>192</v>
      </c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43">
        <v>1</v>
      </c>
      <c r="N166" s="343">
        <v>6</v>
      </c>
      <c r="O166" s="344" t="s">
        <v>529</v>
      </c>
      <c r="P166" s="345" t="s">
        <v>190</v>
      </c>
      <c r="Q166" s="383"/>
      <c r="R166" s="383"/>
      <c r="S166" s="383"/>
      <c r="T166" s="383"/>
      <c r="U166" s="359">
        <v>2174.7539999999999</v>
      </c>
      <c r="V166" s="359">
        <v>993.08</v>
      </c>
      <c r="W166" s="360">
        <v>0.45663999999999999</v>
      </c>
      <c r="X166" s="384"/>
      <c r="Y166" s="384"/>
      <c r="Z166" s="384"/>
      <c r="AA166" s="384"/>
      <c r="AB166" s="384"/>
      <c r="AC166" s="384"/>
      <c r="AD166" s="302">
        <v>119.53</v>
      </c>
      <c r="AE166" s="300"/>
    </row>
    <row r="167" spans="1:31" s="299" customFormat="1" ht="12.75" customHeight="1" x14ac:dyDescent="0.2">
      <c r="A167" s="300"/>
      <c r="B167" s="382" t="s">
        <v>438</v>
      </c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43">
        <v>1</v>
      </c>
      <c r="N167" s="343">
        <v>6</v>
      </c>
      <c r="O167" s="344" t="s">
        <v>437</v>
      </c>
      <c r="P167" s="345">
        <v>0</v>
      </c>
      <c r="Q167" s="383"/>
      <c r="R167" s="383"/>
      <c r="S167" s="383"/>
      <c r="T167" s="383"/>
      <c r="U167" s="359">
        <v>1430.6379999999999</v>
      </c>
      <c r="V167" s="359">
        <v>804.81</v>
      </c>
      <c r="W167" s="360">
        <v>0.56254999999999999</v>
      </c>
      <c r="X167" s="384"/>
      <c r="Y167" s="384"/>
      <c r="Z167" s="384"/>
      <c r="AA167" s="384"/>
      <c r="AB167" s="384"/>
      <c r="AC167" s="384"/>
      <c r="AD167" s="302">
        <v>4.9000000000000004</v>
      </c>
      <c r="AE167" s="300"/>
    </row>
    <row r="168" spans="1:31" s="299" customFormat="1" ht="12.75" customHeight="1" x14ac:dyDescent="0.2">
      <c r="A168" s="300"/>
      <c r="B168" s="382" t="s">
        <v>436</v>
      </c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43">
        <v>1</v>
      </c>
      <c r="N168" s="343">
        <v>6</v>
      </c>
      <c r="O168" s="344" t="s">
        <v>435</v>
      </c>
      <c r="P168" s="345">
        <v>0</v>
      </c>
      <c r="Q168" s="383"/>
      <c r="R168" s="383"/>
      <c r="S168" s="383"/>
      <c r="T168" s="383"/>
      <c r="U168" s="359">
        <v>1430.6379999999999</v>
      </c>
      <c r="V168" s="359">
        <v>804.81</v>
      </c>
      <c r="W168" s="360">
        <v>0.56254999999999999</v>
      </c>
      <c r="X168" s="384"/>
      <c r="Y168" s="384"/>
      <c r="Z168" s="384"/>
      <c r="AA168" s="384"/>
      <c r="AB168" s="384"/>
      <c r="AC168" s="384"/>
      <c r="AD168" s="302">
        <v>1.67</v>
      </c>
      <c r="AE168" s="300"/>
    </row>
    <row r="169" spans="1:31" s="299" customFormat="1" ht="12.75" customHeight="1" x14ac:dyDescent="0.2">
      <c r="A169" s="300"/>
      <c r="B169" s="382" t="s">
        <v>273</v>
      </c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43">
        <v>1</v>
      </c>
      <c r="N169" s="343">
        <v>6</v>
      </c>
      <c r="O169" s="344" t="s">
        <v>616</v>
      </c>
      <c r="P169" s="345">
        <v>0</v>
      </c>
      <c r="Q169" s="383"/>
      <c r="R169" s="383"/>
      <c r="S169" s="383"/>
      <c r="T169" s="383"/>
      <c r="U169" s="359">
        <v>1430.6379999999999</v>
      </c>
      <c r="V169" s="359">
        <v>804.81</v>
      </c>
      <c r="W169" s="360">
        <v>0.56254999999999999</v>
      </c>
      <c r="X169" s="384"/>
      <c r="Y169" s="384"/>
      <c r="Z169" s="384"/>
      <c r="AA169" s="384"/>
      <c r="AB169" s="384"/>
      <c r="AC169" s="384"/>
      <c r="AD169" s="302">
        <v>1.67</v>
      </c>
      <c r="AE169" s="300"/>
    </row>
    <row r="170" spans="1:31" s="299" customFormat="1" ht="21.75" customHeight="1" x14ac:dyDescent="0.2">
      <c r="A170" s="300"/>
      <c r="B170" s="382" t="s">
        <v>198</v>
      </c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43">
        <v>1</v>
      </c>
      <c r="N170" s="343">
        <v>6</v>
      </c>
      <c r="O170" s="344" t="s">
        <v>616</v>
      </c>
      <c r="P170" s="345" t="s">
        <v>197</v>
      </c>
      <c r="Q170" s="383"/>
      <c r="R170" s="383"/>
      <c r="S170" s="383"/>
      <c r="T170" s="383"/>
      <c r="U170" s="359">
        <v>1430.6379999999999</v>
      </c>
      <c r="V170" s="359">
        <v>804.81</v>
      </c>
      <c r="W170" s="360">
        <v>0.56254999999999999</v>
      </c>
      <c r="X170" s="384"/>
      <c r="Y170" s="384"/>
      <c r="Z170" s="384"/>
      <c r="AA170" s="384"/>
      <c r="AB170" s="384"/>
      <c r="AC170" s="384"/>
      <c r="AD170" s="302">
        <v>1.67</v>
      </c>
      <c r="AE170" s="300"/>
    </row>
    <row r="171" spans="1:31" s="299" customFormat="1" ht="12.75" customHeight="1" x14ac:dyDescent="0.2">
      <c r="A171" s="300"/>
      <c r="B171" s="382" t="s">
        <v>196</v>
      </c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43">
        <v>1</v>
      </c>
      <c r="N171" s="343">
        <v>6</v>
      </c>
      <c r="O171" s="344" t="s">
        <v>616</v>
      </c>
      <c r="P171" s="345" t="s">
        <v>195</v>
      </c>
      <c r="Q171" s="383"/>
      <c r="R171" s="383"/>
      <c r="S171" s="383"/>
      <c r="T171" s="383"/>
      <c r="U171" s="359">
        <v>1430.6379999999999</v>
      </c>
      <c r="V171" s="359">
        <v>804.81</v>
      </c>
      <c r="W171" s="360">
        <v>0.56254999999999999</v>
      </c>
      <c r="X171" s="384"/>
      <c r="Y171" s="384"/>
      <c r="Z171" s="384"/>
      <c r="AA171" s="384"/>
      <c r="AB171" s="384"/>
      <c r="AC171" s="384"/>
      <c r="AD171" s="302">
        <v>0</v>
      </c>
      <c r="AE171" s="300"/>
    </row>
    <row r="172" spans="1:31" s="299" customFormat="1" ht="21.75" customHeight="1" x14ac:dyDescent="0.2">
      <c r="A172" s="300"/>
      <c r="B172" s="382" t="s">
        <v>194</v>
      </c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43">
        <v>1</v>
      </c>
      <c r="N172" s="343">
        <v>6</v>
      </c>
      <c r="O172" s="344" t="s">
        <v>616</v>
      </c>
      <c r="P172" s="345" t="s">
        <v>193</v>
      </c>
      <c r="Q172" s="383"/>
      <c r="R172" s="383"/>
      <c r="S172" s="383"/>
      <c r="T172" s="383"/>
      <c r="U172" s="359">
        <v>1198.7370000000001</v>
      </c>
      <c r="V172" s="359">
        <v>572.91999999999996</v>
      </c>
      <c r="W172" s="360">
        <v>0.47793999999999998</v>
      </c>
      <c r="X172" s="384"/>
      <c r="Y172" s="384"/>
      <c r="Z172" s="384"/>
      <c r="AA172" s="384"/>
      <c r="AB172" s="384"/>
      <c r="AC172" s="384"/>
      <c r="AD172" s="302">
        <v>300.81</v>
      </c>
      <c r="AE172" s="300"/>
    </row>
    <row r="173" spans="1:31" s="299" customFormat="1" ht="53.25" customHeight="1" x14ac:dyDescent="0.2">
      <c r="A173" s="300"/>
      <c r="B173" s="382" t="s">
        <v>192</v>
      </c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43">
        <v>1</v>
      </c>
      <c r="N173" s="343">
        <v>6</v>
      </c>
      <c r="O173" s="344" t="s">
        <v>616</v>
      </c>
      <c r="P173" s="345" t="s">
        <v>190</v>
      </c>
      <c r="Q173" s="383"/>
      <c r="R173" s="383"/>
      <c r="S173" s="383"/>
      <c r="T173" s="383"/>
      <c r="U173" s="359">
        <v>231.90100000000001</v>
      </c>
      <c r="V173" s="359">
        <v>231.89</v>
      </c>
      <c r="W173" s="360">
        <v>0.99992999999999999</v>
      </c>
      <c r="X173" s="384"/>
      <c r="Y173" s="384"/>
      <c r="Z173" s="384"/>
      <c r="AA173" s="384"/>
      <c r="AB173" s="384"/>
      <c r="AC173" s="384"/>
      <c r="AD173" s="302">
        <v>300.81</v>
      </c>
      <c r="AE173" s="300"/>
    </row>
    <row r="174" spans="1:31" s="299" customFormat="1" ht="21.75" customHeight="1" x14ac:dyDescent="0.2">
      <c r="A174" s="300"/>
      <c r="B174" s="382" t="s">
        <v>426</v>
      </c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43">
        <v>1</v>
      </c>
      <c r="N174" s="343">
        <v>6</v>
      </c>
      <c r="O174" s="344" t="s">
        <v>425</v>
      </c>
      <c r="P174" s="345">
        <v>0</v>
      </c>
      <c r="Q174" s="383"/>
      <c r="R174" s="383"/>
      <c r="S174" s="383"/>
      <c r="T174" s="383"/>
      <c r="U174" s="359">
        <v>2544.8530000000001</v>
      </c>
      <c r="V174" s="359">
        <v>1423.54</v>
      </c>
      <c r="W174" s="360">
        <v>0.55937999999999999</v>
      </c>
      <c r="X174" s="384"/>
      <c r="Y174" s="384"/>
      <c r="Z174" s="384"/>
      <c r="AA174" s="384"/>
      <c r="AB174" s="384"/>
      <c r="AC174" s="384"/>
      <c r="AD174" s="302">
        <v>300.81</v>
      </c>
      <c r="AE174" s="300"/>
    </row>
    <row r="175" spans="1:31" s="299" customFormat="1" ht="32.25" customHeight="1" x14ac:dyDescent="0.2">
      <c r="A175" s="300"/>
      <c r="B175" s="382" t="s">
        <v>424</v>
      </c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43">
        <v>1</v>
      </c>
      <c r="N175" s="343">
        <v>6</v>
      </c>
      <c r="O175" s="344" t="s">
        <v>433</v>
      </c>
      <c r="P175" s="345">
        <v>0</v>
      </c>
      <c r="Q175" s="383"/>
      <c r="R175" s="383"/>
      <c r="S175" s="383"/>
      <c r="T175" s="383"/>
      <c r="U175" s="359">
        <v>2544.8530000000001</v>
      </c>
      <c r="V175" s="359">
        <v>1423.54</v>
      </c>
      <c r="W175" s="360">
        <v>0.55937999999999999</v>
      </c>
      <c r="X175" s="384"/>
      <c r="Y175" s="384"/>
      <c r="Z175" s="384"/>
      <c r="AA175" s="384"/>
      <c r="AB175" s="384"/>
      <c r="AC175" s="384"/>
      <c r="AD175" s="302">
        <v>238.9</v>
      </c>
      <c r="AE175" s="300"/>
    </row>
    <row r="176" spans="1:31" s="299" customFormat="1" ht="32.25" customHeight="1" x14ac:dyDescent="0.2">
      <c r="A176" s="300"/>
      <c r="B176" s="382" t="s">
        <v>214</v>
      </c>
      <c r="C176" s="382"/>
      <c r="D176" s="382"/>
      <c r="E176" s="382"/>
      <c r="F176" s="382"/>
      <c r="G176" s="382"/>
      <c r="H176" s="382"/>
      <c r="I176" s="382"/>
      <c r="J176" s="382"/>
      <c r="K176" s="382"/>
      <c r="L176" s="382"/>
      <c r="M176" s="343">
        <v>1</v>
      </c>
      <c r="N176" s="343">
        <v>6</v>
      </c>
      <c r="O176" s="344" t="s">
        <v>434</v>
      </c>
      <c r="P176" s="345">
        <v>0</v>
      </c>
      <c r="Q176" s="383"/>
      <c r="R176" s="383"/>
      <c r="S176" s="383"/>
      <c r="T176" s="383"/>
      <c r="U176" s="359">
        <v>415.09100000000001</v>
      </c>
      <c r="V176" s="359">
        <v>161.36000000000001</v>
      </c>
      <c r="W176" s="360">
        <v>0.38872000000000001</v>
      </c>
      <c r="X176" s="384"/>
      <c r="Y176" s="384"/>
      <c r="Z176" s="384"/>
      <c r="AA176" s="384"/>
      <c r="AB176" s="384"/>
      <c r="AC176" s="384"/>
      <c r="AD176" s="302">
        <v>61.91</v>
      </c>
      <c r="AE176" s="300"/>
    </row>
    <row r="177" spans="1:31" s="299" customFormat="1" ht="21.75" customHeight="1" x14ac:dyDescent="0.2">
      <c r="A177" s="300"/>
      <c r="B177" s="382" t="s">
        <v>198</v>
      </c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43">
        <v>1</v>
      </c>
      <c r="N177" s="343">
        <v>6</v>
      </c>
      <c r="O177" s="344" t="s">
        <v>434</v>
      </c>
      <c r="P177" s="345" t="s">
        <v>197</v>
      </c>
      <c r="Q177" s="383"/>
      <c r="R177" s="383"/>
      <c r="S177" s="383"/>
      <c r="T177" s="383"/>
      <c r="U177" s="359">
        <v>62.1</v>
      </c>
      <c r="V177" s="359">
        <v>0</v>
      </c>
      <c r="W177" s="360">
        <v>0</v>
      </c>
      <c r="X177" s="384"/>
      <c r="Y177" s="384"/>
      <c r="Z177" s="384"/>
      <c r="AA177" s="384"/>
      <c r="AB177" s="384"/>
      <c r="AC177" s="384"/>
      <c r="AD177" s="302">
        <v>113.84</v>
      </c>
      <c r="AE177" s="300"/>
    </row>
    <row r="178" spans="1:31" s="299" customFormat="1" ht="21.75" customHeight="1" x14ac:dyDescent="0.2">
      <c r="A178" s="300"/>
      <c r="B178" s="382" t="s">
        <v>196</v>
      </c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43">
        <v>1</v>
      </c>
      <c r="N178" s="343">
        <v>6</v>
      </c>
      <c r="O178" s="344" t="s">
        <v>434</v>
      </c>
      <c r="P178" s="345" t="s">
        <v>195</v>
      </c>
      <c r="Q178" s="383"/>
      <c r="R178" s="383"/>
      <c r="S178" s="383"/>
      <c r="T178" s="383"/>
      <c r="U178" s="359">
        <v>62.1</v>
      </c>
      <c r="V178" s="359">
        <v>0</v>
      </c>
      <c r="W178" s="360">
        <v>0</v>
      </c>
      <c r="X178" s="384"/>
      <c r="Y178" s="384"/>
      <c r="Z178" s="384"/>
      <c r="AA178" s="384"/>
      <c r="AB178" s="384"/>
      <c r="AC178" s="384"/>
      <c r="AD178" s="302">
        <v>113.84</v>
      </c>
      <c r="AE178" s="300"/>
    </row>
    <row r="179" spans="1:31" s="299" customFormat="1" ht="21.75" customHeight="1" x14ac:dyDescent="0.2">
      <c r="A179" s="300"/>
      <c r="B179" s="382" t="s">
        <v>213</v>
      </c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43">
        <v>1</v>
      </c>
      <c r="N179" s="343">
        <v>6</v>
      </c>
      <c r="O179" s="344" t="s">
        <v>434</v>
      </c>
      <c r="P179" s="345" t="s">
        <v>212</v>
      </c>
      <c r="Q179" s="383"/>
      <c r="R179" s="383"/>
      <c r="S179" s="383"/>
      <c r="T179" s="383"/>
      <c r="U179" s="359">
        <v>62.1</v>
      </c>
      <c r="V179" s="359">
        <v>0</v>
      </c>
      <c r="W179" s="360">
        <v>0</v>
      </c>
      <c r="X179" s="384"/>
      <c r="Y179" s="384"/>
      <c r="Z179" s="384"/>
      <c r="AA179" s="384"/>
      <c r="AB179" s="384"/>
      <c r="AC179" s="384"/>
      <c r="AD179" s="302">
        <v>113.84</v>
      </c>
      <c r="AE179" s="300"/>
    </row>
    <row r="180" spans="1:31" s="299" customFormat="1" ht="53.25" customHeight="1" x14ac:dyDescent="0.2">
      <c r="A180" s="300"/>
      <c r="B180" s="382" t="s">
        <v>173</v>
      </c>
      <c r="C180" s="382"/>
      <c r="D180" s="382"/>
      <c r="E180" s="382"/>
      <c r="F180" s="382"/>
      <c r="G180" s="382"/>
      <c r="H180" s="382"/>
      <c r="I180" s="382"/>
      <c r="J180" s="382"/>
      <c r="K180" s="382"/>
      <c r="L180" s="382"/>
      <c r="M180" s="343">
        <v>1</v>
      </c>
      <c r="N180" s="343">
        <v>6</v>
      </c>
      <c r="O180" s="344" t="s">
        <v>434</v>
      </c>
      <c r="P180" s="345" t="s">
        <v>172</v>
      </c>
      <c r="Q180" s="383"/>
      <c r="R180" s="383"/>
      <c r="S180" s="383"/>
      <c r="T180" s="383"/>
      <c r="U180" s="359">
        <v>343.93799999999999</v>
      </c>
      <c r="V180" s="359">
        <v>159.69</v>
      </c>
      <c r="W180" s="360">
        <v>0.46428000000000003</v>
      </c>
      <c r="X180" s="384"/>
      <c r="Y180" s="384"/>
      <c r="Z180" s="384"/>
      <c r="AA180" s="384"/>
      <c r="AB180" s="384"/>
      <c r="AC180" s="384"/>
      <c r="AD180" s="302">
        <v>113.84</v>
      </c>
      <c r="AE180" s="300"/>
    </row>
    <row r="181" spans="1:31" s="299" customFormat="1" ht="21.75" customHeight="1" x14ac:dyDescent="0.2">
      <c r="A181" s="300"/>
      <c r="B181" s="382" t="s">
        <v>171</v>
      </c>
      <c r="C181" s="382"/>
      <c r="D181" s="382"/>
      <c r="E181" s="382"/>
      <c r="F181" s="382"/>
      <c r="G181" s="382"/>
      <c r="H181" s="382"/>
      <c r="I181" s="382"/>
      <c r="J181" s="382"/>
      <c r="K181" s="382"/>
      <c r="L181" s="382"/>
      <c r="M181" s="343">
        <v>1</v>
      </c>
      <c r="N181" s="343">
        <v>6</v>
      </c>
      <c r="O181" s="344" t="s">
        <v>434</v>
      </c>
      <c r="P181" s="345" t="s">
        <v>170</v>
      </c>
      <c r="Q181" s="383"/>
      <c r="R181" s="383"/>
      <c r="S181" s="383"/>
      <c r="T181" s="383"/>
      <c r="U181" s="359">
        <v>343.93799999999999</v>
      </c>
      <c r="V181" s="359">
        <v>159.69</v>
      </c>
      <c r="W181" s="360">
        <v>0.46428000000000003</v>
      </c>
      <c r="X181" s="384"/>
      <c r="Y181" s="384"/>
      <c r="Z181" s="384"/>
      <c r="AA181" s="384"/>
      <c r="AB181" s="384"/>
      <c r="AC181" s="384"/>
      <c r="AD181" s="302">
        <v>113.84</v>
      </c>
      <c r="AE181" s="300"/>
    </row>
    <row r="182" spans="1:31" s="299" customFormat="1" ht="32.25" customHeight="1" x14ac:dyDescent="0.2">
      <c r="A182" s="300"/>
      <c r="B182" s="382" t="s">
        <v>188</v>
      </c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43">
        <v>1</v>
      </c>
      <c r="N182" s="343">
        <v>6</v>
      </c>
      <c r="O182" s="344" t="s">
        <v>434</v>
      </c>
      <c r="P182" s="345" t="s">
        <v>187</v>
      </c>
      <c r="Q182" s="383"/>
      <c r="R182" s="383"/>
      <c r="S182" s="383"/>
      <c r="T182" s="383"/>
      <c r="U182" s="359">
        <v>255.99600000000001</v>
      </c>
      <c r="V182" s="359">
        <v>154.79</v>
      </c>
      <c r="W182" s="360">
        <v>0.60463</v>
      </c>
      <c r="X182" s="384"/>
      <c r="Y182" s="384"/>
      <c r="Z182" s="384"/>
      <c r="AA182" s="384"/>
      <c r="AB182" s="384"/>
      <c r="AC182" s="384"/>
      <c r="AD182" s="302">
        <v>79.569999999999993</v>
      </c>
      <c r="AE182" s="300"/>
    </row>
    <row r="183" spans="1:31" s="299" customFormat="1" ht="32.25" customHeight="1" x14ac:dyDescent="0.2">
      <c r="A183" s="300"/>
      <c r="B183" s="382" t="s">
        <v>169</v>
      </c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43">
        <v>1</v>
      </c>
      <c r="N183" s="343">
        <v>6</v>
      </c>
      <c r="O183" s="344" t="s">
        <v>434</v>
      </c>
      <c r="P183" s="345" t="s">
        <v>168</v>
      </c>
      <c r="Q183" s="383"/>
      <c r="R183" s="383"/>
      <c r="S183" s="383"/>
      <c r="T183" s="383"/>
      <c r="U183" s="359">
        <v>87.941999999999993</v>
      </c>
      <c r="V183" s="359">
        <v>4.9000000000000004</v>
      </c>
      <c r="W183" s="360">
        <v>5.5719999999999999E-2</v>
      </c>
      <c r="X183" s="384"/>
      <c r="Y183" s="384"/>
      <c r="Z183" s="384"/>
      <c r="AA183" s="384"/>
      <c r="AB183" s="384"/>
      <c r="AC183" s="384"/>
      <c r="AD183" s="302">
        <v>34.270000000000003</v>
      </c>
      <c r="AE183" s="300"/>
    </row>
    <row r="184" spans="1:31" s="299" customFormat="1" ht="12.75" customHeight="1" x14ac:dyDescent="0.2">
      <c r="A184" s="300"/>
      <c r="B184" s="382" t="s">
        <v>211</v>
      </c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43">
        <v>1</v>
      </c>
      <c r="N184" s="343">
        <v>6</v>
      </c>
      <c r="O184" s="344" t="s">
        <v>434</v>
      </c>
      <c r="P184" s="345" t="s">
        <v>210</v>
      </c>
      <c r="Q184" s="383"/>
      <c r="R184" s="383"/>
      <c r="S184" s="383"/>
      <c r="T184" s="383"/>
      <c r="U184" s="359">
        <v>9.0530000000000008</v>
      </c>
      <c r="V184" s="359">
        <v>1.67</v>
      </c>
      <c r="W184" s="360">
        <v>0.18457999999999999</v>
      </c>
      <c r="X184" s="377"/>
      <c r="Y184" s="377"/>
      <c r="Z184" s="377"/>
      <c r="AA184" s="377"/>
      <c r="AB184" s="377"/>
      <c r="AC184" s="377"/>
      <c r="AD184" s="302">
        <v>0</v>
      </c>
      <c r="AE184" s="300"/>
    </row>
    <row r="185" spans="1:31" s="299" customFormat="1" ht="21.75" customHeight="1" x14ac:dyDescent="0.2">
      <c r="A185" s="300"/>
      <c r="B185" s="382" t="s">
        <v>209</v>
      </c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43">
        <v>1</v>
      </c>
      <c r="N185" s="343">
        <v>6</v>
      </c>
      <c r="O185" s="344" t="s">
        <v>434</v>
      </c>
      <c r="P185" s="345" t="s">
        <v>208</v>
      </c>
      <c r="Q185" s="383"/>
      <c r="R185" s="383"/>
      <c r="S185" s="383"/>
      <c r="T185" s="383"/>
      <c r="U185" s="359">
        <v>9.0530000000000008</v>
      </c>
      <c r="V185" s="359">
        <v>1.67</v>
      </c>
      <c r="W185" s="360">
        <v>0.18457999999999999</v>
      </c>
      <c r="X185" s="384"/>
      <c r="Y185" s="384"/>
      <c r="Z185" s="384"/>
      <c r="AA185" s="384"/>
      <c r="AB185" s="384"/>
      <c r="AC185" s="384"/>
      <c r="AD185" s="302">
        <v>0</v>
      </c>
      <c r="AE185" s="300"/>
    </row>
    <row r="186" spans="1:31" s="299" customFormat="1" ht="21.75" customHeight="1" x14ac:dyDescent="0.2">
      <c r="A186" s="300"/>
      <c r="B186" s="382" t="s">
        <v>315</v>
      </c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43">
        <v>1</v>
      </c>
      <c r="N186" s="343">
        <v>6</v>
      </c>
      <c r="O186" s="344" t="s">
        <v>434</v>
      </c>
      <c r="P186" s="345" t="s">
        <v>314</v>
      </c>
      <c r="Q186" s="383"/>
      <c r="R186" s="383"/>
      <c r="S186" s="383"/>
      <c r="T186" s="383"/>
      <c r="U186" s="359">
        <v>4.0529999999999999</v>
      </c>
      <c r="V186" s="359">
        <v>1.67</v>
      </c>
      <c r="W186" s="360">
        <v>0.41228999999999999</v>
      </c>
      <c r="X186" s="384"/>
      <c r="Y186" s="384"/>
      <c r="Z186" s="384"/>
      <c r="AA186" s="384"/>
      <c r="AB186" s="384"/>
      <c r="AC186" s="384"/>
      <c r="AD186" s="302">
        <v>0</v>
      </c>
      <c r="AE186" s="300"/>
    </row>
    <row r="187" spans="1:31" s="299" customFormat="1" ht="12.75" customHeight="1" x14ac:dyDescent="0.2">
      <c r="A187" s="300"/>
      <c r="B187" s="382" t="s">
        <v>205</v>
      </c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43">
        <v>1</v>
      </c>
      <c r="N187" s="343">
        <v>6</v>
      </c>
      <c r="O187" s="344" t="s">
        <v>434</v>
      </c>
      <c r="P187" s="345" t="s">
        <v>203</v>
      </c>
      <c r="Q187" s="383"/>
      <c r="R187" s="383"/>
      <c r="S187" s="383"/>
      <c r="T187" s="383"/>
      <c r="U187" s="359">
        <v>5</v>
      </c>
      <c r="V187" s="359">
        <v>0</v>
      </c>
      <c r="W187" s="360">
        <v>0</v>
      </c>
      <c r="X187" s="384"/>
      <c r="Y187" s="384"/>
      <c r="Z187" s="384"/>
      <c r="AA187" s="384"/>
      <c r="AB187" s="384"/>
      <c r="AC187" s="384"/>
      <c r="AD187" s="302">
        <v>0</v>
      </c>
      <c r="AE187" s="300"/>
    </row>
    <row r="188" spans="1:31" s="299" customFormat="1" ht="12.75" customHeight="1" x14ac:dyDescent="0.2">
      <c r="A188" s="300"/>
      <c r="B188" s="382" t="s">
        <v>617</v>
      </c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43">
        <v>1</v>
      </c>
      <c r="N188" s="343">
        <v>6</v>
      </c>
      <c r="O188" s="344" t="s">
        <v>618</v>
      </c>
      <c r="P188" s="345">
        <v>0</v>
      </c>
      <c r="Q188" s="383"/>
      <c r="R188" s="383"/>
      <c r="S188" s="383"/>
      <c r="T188" s="383"/>
      <c r="U188" s="359">
        <v>2129.7620000000002</v>
      </c>
      <c r="V188" s="359">
        <v>1262.18</v>
      </c>
      <c r="W188" s="360">
        <v>0.59263999999999994</v>
      </c>
      <c r="X188" s="384"/>
      <c r="Y188" s="384"/>
      <c r="Z188" s="384"/>
      <c r="AA188" s="384"/>
      <c r="AB188" s="384"/>
      <c r="AC188" s="384"/>
      <c r="AD188" s="302">
        <v>0</v>
      </c>
      <c r="AE188" s="300"/>
    </row>
    <row r="189" spans="1:31" s="299" customFormat="1" ht="12.75" customHeight="1" x14ac:dyDescent="0.2">
      <c r="A189" s="300"/>
      <c r="B189" s="382" t="s">
        <v>198</v>
      </c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43">
        <v>1</v>
      </c>
      <c r="N189" s="343">
        <v>6</v>
      </c>
      <c r="O189" s="344" t="s">
        <v>618</v>
      </c>
      <c r="P189" s="345" t="s">
        <v>197</v>
      </c>
      <c r="Q189" s="383"/>
      <c r="R189" s="383"/>
      <c r="S189" s="383"/>
      <c r="T189" s="383"/>
      <c r="U189" s="359">
        <v>2129.7620000000002</v>
      </c>
      <c r="V189" s="359">
        <v>1262.18</v>
      </c>
      <c r="W189" s="360">
        <v>0.59263999999999994</v>
      </c>
      <c r="X189" s="377"/>
      <c r="Y189" s="377"/>
      <c r="Z189" s="377"/>
      <c r="AA189" s="377"/>
      <c r="AB189" s="377"/>
      <c r="AC189" s="377"/>
      <c r="AD189" s="302">
        <v>1565.27</v>
      </c>
      <c r="AE189" s="300"/>
    </row>
    <row r="190" spans="1:31" s="299" customFormat="1" ht="32.25" customHeight="1" x14ac:dyDescent="0.2">
      <c r="A190" s="300"/>
      <c r="B190" s="382" t="s">
        <v>196</v>
      </c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43">
        <v>1</v>
      </c>
      <c r="N190" s="343">
        <v>6</v>
      </c>
      <c r="O190" s="344" t="s">
        <v>618</v>
      </c>
      <c r="P190" s="345" t="s">
        <v>195</v>
      </c>
      <c r="Q190" s="383"/>
      <c r="R190" s="383"/>
      <c r="S190" s="383"/>
      <c r="T190" s="383"/>
      <c r="U190" s="359">
        <v>2129.7620000000002</v>
      </c>
      <c r="V190" s="359">
        <v>1262.18</v>
      </c>
      <c r="W190" s="360">
        <v>0.59263999999999994</v>
      </c>
      <c r="X190" s="384"/>
      <c r="Y190" s="384"/>
      <c r="Z190" s="384"/>
      <c r="AA190" s="384"/>
      <c r="AB190" s="384"/>
      <c r="AC190" s="384"/>
      <c r="AD190" s="302">
        <v>135.66</v>
      </c>
      <c r="AE190" s="300"/>
    </row>
    <row r="191" spans="1:31" s="299" customFormat="1" ht="32.25" customHeight="1" x14ac:dyDescent="0.2">
      <c r="A191" s="300"/>
      <c r="B191" s="382" t="s">
        <v>194</v>
      </c>
      <c r="C191" s="382"/>
      <c r="D191" s="382"/>
      <c r="E191" s="382"/>
      <c r="F191" s="382"/>
      <c r="G191" s="382"/>
      <c r="H191" s="382"/>
      <c r="I191" s="382"/>
      <c r="J191" s="382"/>
      <c r="K191" s="382"/>
      <c r="L191" s="382"/>
      <c r="M191" s="343">
        <v>1</v>
      </c>
      <c r="N191" s="343">
        <v>6</v>
      </c>
      <c r="O191" s="344" t="s">
        <v>618</v>
      </c>
      <c r="P191" s="345" t="s">
        <v>193</v>
      </c>
      <c r="Q191" s="383"/>
      <c r="R191" s="383"/>
      <c r="S191" s="383"/>
      <c r="T191" s="383"/>
      <c r="U191" s="359">
        <v>1672.04</v>
      </c>
      <c r="V191" s="359">
        <v>977.28</v>
      </c>
      <c r="W191" s="360">
        <v>0.58448</v>
      </c>
      <c r="X191" s="384"/>
      <c r="Y191" s="384"/>
      <c r="Z191" s="384"/>
      <c r="AA191" s="384"/>
      <c r="AB191" s="384"/>
      <c r="AC191" s="384"/>
      <c r="AD191" s="302">
        <v>135.66</v>
      </c>
      <c r="AE191" s="300"/>
    </row>
    <row r="192" spans="1:31" s="299" customFormat="1" ht="21.75" customHeight="1" x14ac:dyDescent="0.2">
      <c r="A192" s="300"/>
      <c r="B192" s="382" t="s">
        <v>192</v>
      </c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43">
        <v>1</v>
      </c>
      <c r="N192" s="343">
        <v>6</v>
      </c>
      <c r="O192" s="344" t="s">
        <v>618</v>
      </c>
      <c r="P192" s="345" t="s">
        <v>190</v>
      </c>
      <c r="Q192" s="383"/>
      <c r="R192" s="383"/>
      <c r="S192" s="383"/>
      <c r="T192" s="383"/>
      <c r="U192" s="359">
        <v>457.72199999999998</v>
      </c>
      <c r="V192" s="359">
        <v>284.89999999999998</v>
      </c>
      <c r="W192" s="360">
        <v>0.62243000000000004</v>
      </c>
      <c r="X192" s="384"/>
      <c r="Y192" s="384"/>
      <c r="Z192" s="384"/>
      <c r="AA192" s="384"/>
      <c r="AB192" s="384"/>
      <c r="AC192" s="384"/>
      <c r="AD192" s="302">
        <v>135.66</v>
      </c>
      <c r="AE192" s="300"/>
    </row>
    <row r="193" spans="1:31" s="299" customFormat="1" ht="21.75" customHeight="1" x14ac:dyDescent="0.2">
      <c r="A193" s="300"/>
      <c r="B193" s="382" t="s">
        <v>426</v>
      </c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43">
        <v>1</v>
      </c>
      <c r="N193" s="343">
        <v>6</v>
      </c>
      <c r="O193" s="344" t="s">
        <v>425</v>
      </c>
      <c r="P193" s="345">
        <v>0</v>
      </c>
      <c r="Q193" s="383"/>
      <c r="R193" s="383"/>
      <c r="S193" s="383"/>
      <c r="T193" s="383"/>
      <c r="U193" s="359">
        <v>113.837</v>
      </c>
      <c r="V193" s="359">
        <v>113.84</v>
      </c>
      <c r="W193" s="360">
        <v>1</v>
      </c>
      <c r="X193" s="384"/>
      <c r="Y193" s="384"/>
      <c r="Z193" s="384"/>
      <c r="AA193" s="384"/>
      <c r="AB193" s="384"/>
      <c r="AC193" s="384"/>
      <c r="AD193" s="302">
        <v>135.66</v>
      </c>
      <c r="AE193" s="300"/>
    </row>
    <row r="194" spans="1:31" s="299" customFormat="1" ht="21.75" customHeight="1" x14ac:dyDescent="0.2">
      <c r="A194" s="300"/>
      <c r="B194" s="382" t="s">
        <v>424</v>
      </c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43">
        <v>1</v>
      </c>
      <c r="N194" s="343">
        <v>6</v>
      </c>
      <c r="O194" s="344" t="s">
        <v>433</v>
      </c>
      <c r="P194" s="345">
        <v>0</v>
      </c>
      <c r="Q194" s="383"/>
      <c r="R194" s="383"/>
      <c r="S194" s="383"/>
      <c r="T194" s="383"/>
      <c r="U194" s="359">
        <v>113.837</v>
      </c>
      <c r="V194" s="359">
        <v>113.84</v>
      </c>
      <c r="W194" s="360">
        <v>1</v>
      </c>
      <c r="X194" s="384"/>
      <c r="Y194" s="384"/>
      <c r="Z194" s="384"/>
      <c r="AA194" s="384"/>
      <c r="AB194" s="384"/>
      <c r="AC194" s="384"/>
      <c r="AD194" s="302">
        <v>0</v>
      </c>
      <c r="AE194" s="300"/>
    </row>
    <row r="195" spans="1:31" s="299" customFormat="1" ht="12.75" customHeight="1" x14ac:dyDescent="0.2">
      <c r="A195" s="300"/>
      <c r="B195" s="382" t="s">
        <v>273</v>
      </c>
      <c r="C195" s="382"/>
      <c r="D195" s="382"/>
      <c r="E195" s="382"/>
      <c r="F195" s="382"/>
      <c r="G195" s="382"/>
      <c r="H195" s="382"/>
      <c r="I195" s="382"/>
      <c r="J195" s="382"/>
      <c r="K195" s="382"/>
      <c r="L195" s="382"/>
      <c r="M195" s="343">
        <v>1</v>
      </c>
      <c r="N195" s="343">
        <v>6</v>
      </c>
      <c r="O195" s="344" t="s">
        <v>432</v>
      </c>
      <c r="P195" s="345">
        <v>0</v>
      </c>
      <c r="Q195" s="383"/>
      <c r="R195" s="383"/>
      <c r="S195" s="383"/>
      <c r="T195" s="383"/>
      <c r="U195" s="359">
        <v>113.837</v>
      </c>
      <c r="V195" s="359">
        <v>113.84</v>
      </c>
      <c r="W195" s="360">
        <v>1</v>
      </c>
      <c r="X195" s="384"/>
      <c r="Y195" s="384"/>
      <c r="Z195" s="384"/>
      <c r="AA195" s="384"/>
      <c r="AB195" s="384"/>
      <c r="AC195" s="384"/>
      <c r="AD195" s="302">
        <v>135.66</v>
      </c>
      <c r="AE195" s="300"/>
    </row>
    <row r="196" spans="1:31" s="299" customFormat="1" ht="12.75" customHeight="1" x14ac:dyDescent="0.2">
      <c r="A196" s="300"/>
      <c r="B196" s="382" t="s">
        <v>198</v>
      </c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43">
        <v>1</v>
      </c>
      <c r="N196" s="343">
        <v>6</v>
      </c>
      <c r="O196" s="344" t="s">
        <v>432</v>
      </c>
      <c r="P196" s="345" t="s">
        <v>197</v>
      </c>
      <c r="Q196" s="383"/>
      <c r="R196" s="383"/>
      <c r="S196" s="383"/>
      <c r="T196" s="383"/>
      <c r="U196" s="359">
        <v>113.837</v>
      </c>
      <c r="V196" s="359">
        <v>113.84</v>
      </c>
      <c r="W196" s="360">
        <v>1</v>
      </c>
      <c r="X196" s="384"/>
      <c r="Y196" s="384"/>
      <c r="Z196" s="384"/>
      <c r="AA196" s="384"/>
      <c r="AB196" s="384"/>
      <c r="AC196" s="384"/>
      <c r="AD196" s="302">
        <v>0</v>
      </c>
      <c r="AE196" s="300"/>
    </row>
    <row r="197" spans="1:31" s="299" customFormat="1" ht="12.75" customHeight="1" x14ac:dyDescent="0.2">
      <c r="A197" s="300"/>
      <c r="B197" s="382" t="s">
        <v>196</v>
      </c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43">
        <v>1</v>
      </c>
      <c r="N197" s="343">
        <v>6</v>
      </c>
      <c r="O197" s="344" t="s">
        <v>432</v>
      </c>
      <c r="P197" s="345" t="s">
        <v>195</v>
      </c>
      <c r="Q197" s="383"/>
      <c r="R197" s="383"/>
      <c r="S197" s="383"/>
      <c r="T197" s="383"/>
      <c r="U197" s="359">
        <v>113.837</v>
      </c>
      <c r="V197" s="359">
        <v>113.84</v>
      </c>
      <c r="W197" s="360">
        <v>1</v>
      </c>
      <c r="X197" s="384"/>
      <c r="Y197" s="384"/>
      <c r="Z197" s="384"/>
      <c r="AA197" s="384"/>
      <c r="AB197" s="384"/>
      <c r="AC197" s="384"/>
      <c r="AD197" s="302">
        <v>0</v>
      </c>
      <c r="AE197" s="300"/>
    </row>
    <row r="198" spans="1:31" s="299" customFormat="1" ht="12.75" customHeight="1" x14ac:dyDescent="0.2">
      <c r="A198" s="300"/>
      <c r="B198" s="382" t="s">
        <v>194</v>
      </c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43">
        <v>1</v>
      </c>
      <c r="N198" s="343">
        <v>6</v>
      </c>
      <c r="O198" s="344" t="s">
        <v>432</v>
      </c>
      <c r="P198" s="345" t="s">
        <v>193</v>
      </c>
      <c r="Q198" s="383"/>
      <c r="R198" s="383"/>
      <c r="S198" s="383"/>
      <c r="T198" s="383"/>
      <c r="U198" s="359">
        <v>79.569000000000003</v>
      </c>
      <c r="V198" s="359">
        <v>79.569999999999993</v>
      </c>
      <c r="W198" s="360">
        <v>1</v>
      </c>
      <c r="X198" s="384"/>
      <c r="Y198" s="384"/>
      <c r="Z198" s="384"/>
      <c r="AA198" s="384"/>
      <c r="AB198" s="384"/>
      <c r="AC198" s="384"/>
      <c r="AD198" s="302">
        <v>0</v>
      </c>
      <c r="AE198" s="300"/>
    </row>
    <row r="199" spans="1:31" s="299" customFormat="1" ht="12.75" customHeight="1" x14ac:dyDescent="0.2">
      <c r="A199" s="300"/>
      <c r="B199" s="382" t="s">
        <v>192</v>
      </c>
      <c r="C199" s="382"/>
      <c r="D199" s="382"/>
      <c r="E199" s="382"/>
      <c r="F199" s="382"/>
      <c r="G199" s="382"/>
      <c r="H199" s="382"/>
      <c r="I199" s="382"/>
      <c r="J199" s="382"/>
      <c r="K199" s="382"/>
      <c r="L199" s="382"/>
      <c r="M199" s="343">
        <v>1</v>
      </c>
      <c r="N199" s="343">
        <v>6</v>
      </c>
      <c r="O199" s="344" t="s">
        <v>432</v>
      </c>
      <c r="P199" s="345" t="s">
        <v>190</v>
      </c>
      <c r="Q199" s="383"/>
      <c r="R199" s="383"/>
      <c r="S199" s="383"/>
      <c r="T199" s="383"/>
      <c r="U199" s="359">
        <v>34.268000000000001</v>
      </c>
      <c r="V199" s="359">
        <v>34.270000000000003</v>
      </c>
      <c r="W199" s="360">
        <v>1</v>
      </c>
      <c r="X199" s="384"/>
      <c r="Y199" s="384"/>
      <c r="Z199" s="384"/>
      <c r="AA199" s="384"/>
      <c r="AB199" s="384"/>
      <c r="AC199" s="384"/>
      <c r="AD199" s="302">
        <v>0</v>
      </c>
      <c r="AE199" s="300"/>
    </row>
    <row r="200" spans="1:31" s="299" customFormat="1" ht="12.75" customHeight="1" x14ac:dyDescent="0.2">
      <c r="A200" s="300"/>
      <c r="B200" s="375" t="s">
        <v>544</v>
      </c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54">
        <v>1</v>
      </c>
      <c r="N200" s="354">
        <v>7</v>
      </c>
      <c r="O200" s="355">
        <v>0</v>
      </c>
      <c r="P200" s="356">
        <v>0</v>
      </c>
      <c r="Q200" s="376"/>
      <c r="R200" s="376"/>
      <c r="S200" s="376"/>
      <c r="T200" s="376"/>
      <c r="U200" s="357">
        <v>2477.1559999999999</v>
      </c>
      <c r="V200" s="357">
        <v>0</v>
      </c>
      <c r="W200" s="358">
        <v>0</v>
      </c>
      <c r="X200" s="384"/>
      <c r="Y200" s="384"/>
      <c r="Z200" s="384"/>
      <c r="AA200" s="384"/>
      <c r="AB200" s="384"/>
      <c r="AC200" s="384"/>
      <c r="AD200" s="302">
        <v>166.15</v>
      </c>
      <c r="AE200" s="300"/>
    </row>
    <row r="201" spans="1:31" s="299" customFormat="1" ht="12.75" customHeight="1" x14ac:dyDescent="0.2">
      <c r="A201" s="300"/>
      <c r="B201" s="382" t="s">
        <v>426</v>
      </c>
      <c r="C201" s="382"/>
      <c r="D201" s="382"/>
      <c r="E201" s="382"/>
      <c r="F201" s="382"/>
      <c r="G201" s="382"/>
      <c r="H201" s="382"/>
      <c r="I201" s="382"/>
      <c r="J201" s="382"/>
      <c r="K201" s="382"/>
      <c r="L201" s="382"/>
      <c r="M201" s="343">
        <v>1</v>
      </c>
      <c r="N201" s="343">
        <v>7</v>
      </c>
      <c r="O201" s="344" t="s">
        <v>425</v>
      </c>
      <c r="P201" s="345">
        <v>0</v>
      </c>
      <c r="Q201" s="383"/>
      <c r="R201" s="383"/>
      <c r="S201" s="383"/>
      <c r="T201" s="383"/>
      <c r="U201" s="359">
        <v>2477.1559999999999</v>
      </c>
      <c r="V201" s="359">
        <v>0</v>
      </c>
      <c r="W201" s="360">
        <v>0</v>
      </c>
      <c r="X201" s="384"/>
      <c r="Y201" s="384"/>
      <c r="Z201" s="384"/>
      <c r="AA201" s="384"/>
      <c r="AB201" s="384"/>
      <c r="AC201" s="384"/>
      <c r="AD201" s="302">
        <v>166.15</v>
      </c>
      <c r="AE201" s="300"/>
    </row>
    <row r="202" spans="1:31" s="299" customFormat="1" ht="53.25" customHeight="1" x14ac:dyDescent="0.2">
      <c r="A202" s="300"/>
      <c r="B202" s="382" t="s">
        <v>426</v>
      </c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43">
        <v>1</v>
      </c>
      <c r="N202" s="343">
        <v>7</v>
      </c>
      <c r="O202" s="344" t="s">
        <v>545</v>
      </c>
      <c r="P202" s="345">
        <v>0</v>
      </c>
      <c r="Q202" s="383"/>
      <c r="R202" s="383"/>
      <c r="S202" s="383"/>
      <c r="T202" s="383"/>
      <c r="U202" s="359">
        <v>2477.1559999999999</v>
      </c>
      <c r="V202" s="359">
        <v>0</v>
      </c>
      <c r="W202" s="360">
        <v>0</v>
      </c>
      <c r="X202" s="384"/>
      <c r="Y202" s="384"/>
      <c r="Z202" s="384"/>
      <c r="AA202" s="384"/>
      <c r="AB202" s="384"/>
      <c r="AC202" s="384"/>
      <c r="AD202" s="302">
        <v>166.15</v>
      </c>
      <c r="AE202" s="300"/>
    </row>
    <row r="203" spans="1:31" s="299" customFormat="1" ht="21.75" customHeight="1" x14ac:dyDescent="0.2">
      <c r="A203" s="300"/>
      <c r="B203" s="382" t="s">
        <v>211</v>
      </c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43">
        <v>1</v>
      </c>
      <c r="N203" s="343">
        <v>7</v>
      </c>
      <c r="O203" s="344" t="s">
        <v>545</v>
      </c>
      <c r="P203" s="345" t="s">
        <v>210</v>
      </c>
      <c r="Q203" s="383"/>
      <c r="R203" s="383"/>
      <c r="S203" s="383"/>
      <c r="T203" s="383"/>
      <c r="U203" s="359">
        <v>2477.1559999999999</v>
      </c>
      <c r="V203" s="359">
        <v>0</v>
      </c>
      <c r="W203" s="360">
        <v>0</v>
      </c>
      <c r="X203" s="384"/>
      <c r="Y203" s="384"/>
      <c r="Z203" s="384"/>
      <c r="AA203" s="384"/>
      <c r="AB203" s="384"/>
      <c r="AC203" s="384"/>
      <c r="AD203" s="302">
        <v>166.15</v>
      </c>
      <c r="AE203" s="300"/>
    </row>
    <row r="204" spans="1:31" s="299" customFormat="1" ht="32.25" customHeight="1" x14ac:dyDescent="0.2">
      <c r="A204" s="300"/>
      <c r="B204" s="382" t="s">
        <v>546</v>
      </c>
      <c r="C204" s="382"/>
      <c r="D204" s="382"/>
      <c r="E204" s="382"/>
      <c r="F204" s="382"/>
      <c r="G204" s="382"/>
      <c r="H204" s="382"/>
      <c r="I204" s="382"/>
      <c r="J204" s="382"/>
      <c r="K204" s="382"/>
      <c r="L204" s="382"/>
      <c r="M204" s="343">
        <v>1</v>
      </c>
      <c r="N204" s="343">
        <v>7</v>
      </c>
      <c r="O204" s="344" t="s">
        <v>545</v>
      </c>
      <c r="P204" s="345" t="s">
        <v>547</v>
      </c>
      <c r="Q204" s="383"/>
      <c r="R204" s="383"/>
      <c r="S204" s="383"/>
      <c r="T204" s="383"/>
      <c r="U204" s="359">
        <v>2477.1559999999999</v>
      </c>
      <c r="V204" s="359">
        <v>0</v>
      </c>
      <c r="W204" s="360">
        <v>0</v>
      </c>
      <c r="X204" s="384"/>
      <c r="Y204" s="384"/>
      <c r="Z204" s="384"/>
      <c r="AA204" s="384"/>
      <c r="AB204" s="384"/>
      <c r="AC204" s="384"/>
      <c r="AD204" s="302">
        <v>141.78</v>
      </c>
      <c r="AE204" s="300"/>
    </row>
    <row r="205" spans="1:31" s="299" customFormat="1" ht="32.25" customHeight="1" x14ac:dyDescent="0.2">
      <c r="A205" s="300"/>
      <c r="B205" s="375" t="s">
        <v>752</v>
      </c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54">
        <v>1</v>
      </c>
      <c r="N205" s="354">
        <v>11</v>
      </c>
      <c r="O205" s="355">
        <v>0</v>
      </c>
      <c r="P205" s="356">
        <v>0</v>
      </c>
      <c r="Q205" s="376"/>
      <c r="R205" s="376"/>
      <c r="S205" s="376"/>
      <c r="T205" s="376"/>
      <c r="U205" s="357">
        <v>360.56799999999998</v>
      </c>
      <c r="V205" s="357">
        <v>0</v>
      </c>
      <c r="W205" s="358">
        <v>0</v>
      </c>
      <c r="X205" s="384"/>
      <c r="Y205" s="384"/>
      <c r="Z205" s="384"/>
      <c r="AA205" s="384"/>
      <c r="AB205" s="384"/>
      <c r="AC205" s="384"/>
      <c r="AD205" s="302">
        <v>24.37</v>
      </c>
      <c r="AE205" s="300"/>
    </row>
    <row r="206" spans="1:31" s="299" customFormat="1" ht="21.75" customHeight="1" x14ac:dyDescent="0.2">
      <c r="A206" s="300"/>
      <c r="B206" s="382" t="s">
        <v>430</v>
      </c>
      <c r="C206" s="382"/>
      <c r="D206" s="382"/>
      <c r="E206" s="382"/>
      <c r="F206" s="382"/>
      <c r="G206" s="382"/>
      <c r="H206" s="382"/>
      <c r="I206" s="382"/>
      <c r="J206" s="382"/>
      <c r="K206" s="382"/>
      <c r="L206" s="382"/>
      <c r="M206" s="343">
        <v>1</v>
      </c>
      <c r="N206" s="343">
        <v>11</v>
      </c>
      <c r="O206" s="344" t="s">
        <v>431</v>
      </c>
      <c r="P206" s="345">
        <v>0</v>
      </c>
      <c r="Q206" s="383"/>
      <c r="R206" s="383"/>
      <c r="S206" s="383"/>
      <c r="T206" s="383"/>
      <c r="U206" s="359">
        <v>360.56799999999998</v>
      </c>
      <c r="V206" s="359">
        <v>0</v>
      </c>
      <c r="W206" s="360">
        <v>0</v>
      </c>
      <c r="X206" s="384"/>
      <c r="Y206" s="384"/>
      <c r="Z206" s="384"/>
      <c r="AA206" s="384"/>
      <c r="AB206" s="384"/>
      <c r="AC206" s="384"/>
      <c r="AD206" s="302">
        <v>1263.46</v>
      </c>
      <c r="AE206" s="300"/>
    </row>
    <row r="207" spans="1:31" s="299" customFormat="1" ht="21.75" customHeight="1" x14ac:dyDescent="0.2">
      <c r="A207" s="300"/>
      <c r="B207" s="382" t="s">
        <v>430</v>
      </c>
      <c r="C207" s="382"/>
      <c r="D207" s="382"/>
      <c r="E207" s="382"/>
      <c r="F207" s="382"/>
      <c r="G207" s="382"/>
      <c r="H207" s="382"/>
      <c r="I207" s="382"/>
      <c r="J207" s="382"/>
      <c r="K207" s="382"/>
      <c r="L207" s="382"/>
      <c r="M207" s="343">
        <v>1</v>
      </c>
      <c r="N207" s="343">
        <v>11</v>
      </c>
      <c r="O207" s="344" t="s">
        <v>429</v>
      </c>
      <c r="P207" s="345">
        <v>0</v>
      </c>
      <c r="Q207" s="383"/>
      <c r="R207" s="383"/>
      <c r="S207" s="383"/>
      <c r="T207" s="383"/>
      <c r="U207" s="359">
        <v>360.56799999999998</v>
      </c>
      <c r="V207" s="359">
        <v>0</v>
      </c>
      <c r="W207" s="360">
        <v>0</v>
      </c>
      <c r="X207" s="384"/>
      <c r="Y207" s="384"/>
      <c r="Z207" s="384"/>
      <c r="AA207" s="384"/>
      <c r="AB207" s="384"/>
      <c r="AC207" s="384"/>
      <c r="AD207" s="302">
        <v>1263.46</v>
      </c>
      <c r="AE207" s="300"/>
    </row>
    <row r="208" spans="1:31" s="299" customFormat="1" ht="21.75" customHeight="1" x14ac:dyDescent="0.2">
      <c r="A208" s="300"/>
      <c r="B208" s="382" t="s">
        <v>211</v>
      </c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43">
        <v>1</v>
      </c>
      <c r="N208" s="343">
        <v>11</v>
      </c>
      <c r="O208" s="344" t="s">
        <v>429</v>
      </c>
      <c r="P208" s="345" t="s">
        <v>210</v>
      </c>
      <c r="Q208" s="383"/>
      <c r="R208" s="383"/>
      <c r="S208" s="383"/>
      <c r="T208" s="383"/>
      <c r="U208" s="359">
        <v>360.56799999999998</v>
      </c>
      <c r="V208" s="359">
        <v>0</v>
      </c>
      <c r="W208" s="360">
        <v>0</v>
      </c>
      <c r="X208" s="384"/>
      <c r="Y208" s="384"/>
      <c r="Z208" s="384"/>
      <c r="AA208" s="384"/>
      <c r="AB208" s="384"/>
      <c r="AC208" s="384"/>
      <c r="AD208" s="302">
        <v>1263.46</v>
      </c>
      <c r="AE208" s="300"/>
    </row>
    <row r="209" spans="1:31" s="299" customFormat="1" ht="53.25" customHeight="1" x14ac:dyDescent="0.2">
      <c r="A209" s="300"/>
      <c r="B209" s="382" t="s">
        <v>384</v>
      </c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43">
        <v>1</v>
      </c>
      <c r="N209" s="343">
        <v>11</v>
      </c>
      <c r="O209" s="344" t="s">
        <v>429</v>
      </c>
      <c r="P209" s="345" t="s">
        <v>383</v>
      </c>
      <c r="Q209" s="383"/>
      <c r="R209" s="383"/>
      <c r="S209" s="383"/>
      <c r="T209" s="383"/>
      <c r="U209" s="359">
        <v>360.56799999999998</v>
      </c>
      <c r="V209" s="359">
        <v>0</v>
      </c>
      <c r="W209" s="360">
        <v>0</v>
      </c>
      <c r="X209" s="384"/>
      <c r="Y209" s="384"/>
      <c r="Z209" s="384"/>
      <c r="AA209" s="384"/>
      <c r="AB209" s="384"/>
      <c r="AC209" s="384"/>
      <c r="AD209" s="302">
        <v>1263.46</v>
      </c>
      <c r="AE209" s="300"/>
    </row>
    <row r="210" spans="1:31" s="299" customFormat="1" ht="21.75" customHeight="1" x14ac:dyDescent="0.2">
      <c r="A210" s="300"/>
      <c r="B210" s="375" t="s">
        <v>428</v>
      </c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54">
        <v>1</v>
      </c>
      <c r="N210" s="354">
        <v>13</v>
      </c>
      <c r="O210" s="355">
        <v>0</v>
      </c>
      <c r="P210" s="356">
        <v>0</v>
      </c>
      <c r="Q210" s="376"/>
      <c r="R210" s="376"/>
      <c r="S210" s="376"/>
      <c r="T210" s="376"/>
      <c r="U210" s="357">
        <v>5132.2759999999998</v>
      </c>
      <c r="V210" s="357">
        <v>3826.86</v>
      </c>
      <c r="W210" s="358">
        <v>0.74565000000000003</v>
      </c>
      <c r="X210" s="384"/>
      <c r="Y210" s="384"/>
      <c r="Z210" s="384"/>
      <c r="AA210" s="384"/>
      <c r="AB210" s="384"/>
      <c r="AC210" s="384"/>
      <c r="AD210" s="302">
        <v>1263.46</v>
      </c>
      <c r="AE210" s="300"/>
    </row>
    <row r="211" spans="1:31" s="299" customFormat="1" ht="32.25" customHeight="1" x14ac:dyDescent="0.2">
      <c r="A211" s="300"/>
      <c r="B211" s="382" t="s">
        <v>614</v>
      </c>
      <c r="C211" s="382"/>
      <c r="D211" s="382"/>
      <c r="E211" s="382"/>
      <c r="F211" s="382"/>
      <c r="G211" s="382"/>
      <c r="H211" s="382"/>
      <c r="I211" s="382"/>
      <c r="J211" s="382"/>
      <c r="K211" s="382"/>
      <c r="L211" s="382"/>
      <c r="M211" s="343">
        <v>1</v>
      </c>
      <c r="N211" s="343">
        <v>13</v>
      </c>
      <c r="O211" s="344" t="s">
        <v>452</v>
      </c>
      <c r="P211" s="345">
        <v>0</v>
      </c>
      <c r="Q211" s="383"/>
      <c r="R211" s="383"/>
      <c r="S211" s="383"/>
      <c r="T211" s="383"/>
      <c r="U211" s="359">
        <v>643</v>
      </c>
      <c r="V211" s="359">
        <v>279.99</v>
      </c>
      <c r="W211" s="360">
        <v>0.43545</v>
      </c>
      <c r="X211" s="384"/>
      <c r="Y211" s="384"/>
      <c r="Z211" s="384"/>
      <c r="AA211" s="384"/>
      <c r="AB211" s="384"/>
      <c r="AC211" s="384"/>
      <c r="AD211" s="302">
        <v>1065.6199999999999</v>
      </c>
      <c r="AE211" s="300"/>
    </row>
    <row r="212" spans="1:31" s="299" customFormat="1" ht="32.25" customHeight="1" x14ac:dyDescent="0.2">
      <c r="A212" s="300"/>
      <c r="B212" s="382" t="s">
        <v>615</v>
      </c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43">
        <v>1</v>
      </c>
      <c r="N212" s="343">
        <v>13</v>
      </c>
      <c r="O212" s="344" t="s">
        <v>451</v>
      </c>
      <c r="P212" s="345">
        <v>0</v>
      </c>
      <c r="Q212" s="383"/>
      <c r="R212" s="383"/>
      <c r="S212" s="383"/>
      <c r="T212" s="383"/>
      <c r="U212" s="359">
        <v>643</v>
      </c>
      <c r="V212" s="359">
        <v>279.99</v>
      </c>
      <c r="W212" s="360">
        <v>0.43545</v>
      </c>
      <c r="X212" s="384"/>
      <c r="Y212" s="384"/>
      <c r="Z212" s="384"/>
      <c r="AA212" s="384"/>
      <c r="AB212" s="384"/>
      <c r="AC212" s="384"/>
      <c r="AD212" s="302">
        <v>197.84</v>
      </c>
      <c r="AE212" s="300"/>
    </row>
    <row r="213" spans="1:31" s="299" customFormat="1" ht="21.75" customHeight="1" x14ac:dyDescent="0.2">
      <c r="A213" s="300"/>
      <c r="B213" s="382" t="s">
        <v>173</v>
      </c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43">
        <v>1</v>
      </c>
      <c r="N213" s="343">
        <v>13</v>
      </c>
      <c r="O213" s="344" t="s">
        <v>451</v>
      </c>
      <c r="P213" s="345" t="s">
        <v>172</v>
      </c>
      <c r="Q213" s="383"/>
      <c r="R213" s="383"/>
      <c r="S213" s="383"/>
      <c r="T213" s="383"/>
      <c r="U213" s="359">
        <v>643</v>
      </c>
      <c r="V213" s="359">
        <v>279.99</v>
      </c>
      <c r="W213" s="360">
        <v>0.43545</v>
      </c>
      <c r="X213" s="384"/>
      <c r="Y213" s="384"/>
      <c r="Z213" s="384"/>
      <c r="AA213" s="384"/>
      <c r="AB213" s="384"/>
      <c r="AC213" s="384"/>
      <c r="AD213" s="302">
        <v>0</v>
      </c>
      <c r="AE213" s="300"/>
    </row>
    <row r="214" spans="1:31" s="299" customFormat="1" ht="42.75" customHeight="1" x14ac:dyDescent="0.2">
      <c r="A214" s="300"/>
      <c r="B214" s="382" t="s">
        <v>171</v>
      </c>
      <c r="C214" s="382"/>
      <c r="D214" s="382"/>
      <c r="E214" s="382"/>
      <c r="F214" s="382"/>
      <c r="G214" s="382"/>
      <c r="H214" s="382"/>
      <c r="I214" s="382"/>
      <c r="J214" s="382"/>
      <c r="K214" s="382"/>
      <c r="L214" s="382"/>
      <c r="M214" s="343">
        <v>1</v>
      </c>
      <c r="N214" s="343">
        <v>13</v>
      </c>
      <c r="O214" s="344" t="s">
        <v>451</v>
      </c>
      <c r="P214" s="345" t="s">
        <v>170</v>
      </c>
      <c r="Q214" s="383"/>
      <c r="R214" s="383"/>
      <c r="S214" s="383"/>
      <c r="T214" s="383"/>
      <c r="U214" s="359">
        <v>643</v>
      </c>
      <c r="V214" s="359">
        <v>279.99</v>
      </c>
      <c r="W214" s="360">
        <v>0.43545</v>
      </c>
      <c r="X214" s="384"/>
      <c r="Y214" s="384"/>
      <c r="Z214" s="384"/>
      <c r="AA214" s="384"/>
      <c r="AB214" s="384"/>
      <c r="AC214" s="384"/>
      <c r="AD214" s="302">
        <v>0</v>
      </c>
      <c r="AE214" s="300"/>
    </row>
    <row r="215" spans="1:31" s="299" customFormat="1" ht="12.75" customHeight="1" x14ac:dyDescent="0.2">
      <c r="A215" s="300"/>
      <c r="B215" s="382" t="s">
        <v>188</v>
      </c>
      <c r="C215" s="382"/>
      <c r="D215" s="382"/>
      <c r="E215" s="382"/>
      <c r="F215" s="382"/>
      <c r="G215" s="382"/>
      <c r="H215" s="382"/>
      <c r="I215" s="382"/>
      <c r="J215" s="382"/>
      <c r="K215" s="382"/>
      <c r="L215" s="382"/>
      <c r="M215" s="343">
        <v>1</v>
      </c>
      <c r="N215" s="343">
        <v>13</v>
      </c>
      <c r="O215" s="344" t="s">
        <v>451</v>
      </c>
      <c r="P215" s="345" t="s">
        <v>187</v>
      </c>
      <c r="Q215" s="383"/>
      <c r="R215" s="383"/>
      <c r="S215" s="383"/>
      <c r="T215" s="383"/>
      <c r="U215" s="359">
        <v>60</v>
      </c>
      <c r="V215" s="359">
        <v>0</v>
      </c>
      <c r="W215" s="360">
        <v>0</v>
      </c>
      <c r="X215" s="384"/>
      <c r="Y215" s="384"/>
      <c r="Z215" s="384"/>
      <c r="AA215" s="384"/>
      <c r="AB215" s="384"/>
      <c r="AC215" s="384"/>
      <c r="AD215" s="302">
        <v>0</v>
      </c>
      <c r="AE215" s="300"/>
    </row>
    <row r="216" spans="1:31" s="299" customFormat="1" ht="12.75" customHeight="1" x14ac:dyDescent="0.2">
      <c r="A216" s="300"/>
      <c r="B216" s="382" t="s">
        <v>169</v>
      </c>
      <c r="C216" s="382"/>
      <c r="D216" s="382"/>
      <c r="E216" s="382"/>
      <c r="F216" s="382"/>
      <c r="G216" s="382"/>
      <c r="H216" s="382"/>
      <c r="I216" s="382"/>
      <c r="J216" s="382"/>
      <c r="K216" s="382"/>
      <c r="L216" s="382"/>
      <c r="M216" s="343">
        <v>1</v>
      </c>
      <c r="N216" s="343">
        <v>13</v>
      </c>
      <c r="O216" s="344" t="s">
        <v>451</v>
      </c>
      <c r="P216" s="345" t="s">
        <v>168</v>
      </c>
      <c r="Q216" s="383"/>
      <c r="R216" s="383"/>
      <c r="S216" s="383"/>
      <c r="T216" s="383"/>
      <c r="U216" s="359">
        <v>583</v>
      </c>
      <c r="V216" s="359">
        <v>279.99</v>
      </c>
      <c r="W216" s="360">
        <v>0.48026000000000002</v>
      </c>
      <c r="X216" s="384"/>
      <c r="Y216" s="384"/>
      <c r="Z216" s="384"/>
      <c r="AA216" s="384"/>
      <c r="AB216" s="384"/>
      <c r="AC216" s="384"/>
      <c r="AD216" s="302">
        <v>0</v>
      </c>
      <c r="AE216" s="300"/>
    </row>
    <row r="217" spans="1:31" s="299" customFormat="1" ht="12.75" customHeight="1" x14ac:dyDescent="0.2">
      <c r="A217" s="300"/>
      <c r="B217" s="382" t="s">
        <v>619</v>
      </c>
      <c r="C217" s="382"/>
      <c r="D217" s="382"/>
      <c r="E217" s="382"/>
      <c r="F217" s="382"/>
      <c r="G217" s="382"/>
      <c r="H217" s="382"/>
      <c r="I217" s="382"/>
      <c r="J217" s="382"/>
      <c r="K217" s="382"/>
      <c r="L217" s="382"/>
      <c r="M217" s="343">
        <v>1</v>
      </c>
      <c r="N217" s="343">
        <v>13</v>
      </c>
      <c r="O217" s="344" t="s">
        <v>620</v>
      </c>
      <c r="P217" s="345">
        <v>0</v>
      </c>
      <c r="Q217" s="383"/>
      <c r="R217" s="383"/>
      <c r="S217" s="383"/>
      <c r="T217" s="383"/>
      <c r="U217" s="359">
        <v>600</v>
      </c>
      <c r="V217" s="359">
        <v>513.58000000000004</v>
      </c>
      <c r="W217" s="360">
        <v>0.85596000000000005</v>
      </c>
      <c r="X217" s="374"/>
      <c r="Y217" s="374"/>
      <c r="Z217" s="374"/>
      <c r="AA217" s="374"/>
      <c r="AB217" s="374"/>
      <c r="AC217" s="374"/>
      <c r="AD217" s="302">
        <v>532.58000000000004</v>
      </c>
      <c r="AE217" s="300"/>
    </row>
    <row r="218" spans="1:31" s="299" customFormat="1" ht="12.75" customHeight="1" x14ac:dyDescent="0.2">
      <c r="A218" s="300"/>
      <c r="B218" s="382" t="s">
        <v>427</v>
      </c>
      <c r="C218" s="382"/>
      <c r="D218" s="382"/>
      <c r="E218" s="382"/>
      <c r="F218" s="382"/>
      <c r="G218" s="382"/>
      <c r="H218" s="382"/>
      <c r="I218" s="382"/>
      <c r="J218" s="382"/>
      <c r="K218" s="382"/>
      <c r="L218" s="382"/>
      <c r="M218" s="343">
        <v>1</v>
      </c>
      <c r="N218" s="343">
        <v>13</v>
      </c>
      <c r="O218" s="344" t="s">
        <v>621</v>
      </c>
      <c r="P218" s="345">
        <v>0</v>
      </c>
      <c r="Q218" s="383"/>
      <c r="R218" s="383"/>
      <c r="S218" s="383"/>
      <c r="T218" s="383"/>
      <c r="U218" s="359">
        <v>600</v>
      </c>
      <c r="V218" s="359">
        <v>513.58000000000004</v>
      </c>
      <c r="W218" s="360">
        <v>0.85596000000000005</v>
      </c>
      <c r="X218" s="377"/>
      <c r="Y218" s="377"/>
      <c r="Z218" s="377"/>
      <c r="AA218" s="377"/>
      <c r="AB218" s="377"/>
      <c r="AC218" s="377"/>
      <c r="AD218" s="302">
        <v>532.58000000000004</v>
      </c>
      <c r="AE218" s="300"/>
    </row>
    <row r="219" spans="1:31" s="299" customFormat="1" ht="21.75" customHeight="1" x14ac:dyDescent="0.2">
      <c r="A219" s="300"/>
      <c r="B219" s="382" t="s">
        <v>198</v>
      </c>
      <c r="C219" s="382"/>
      <c r="D219" s="382"/>
      <c r="E219" s="382"/>
      <c r="F219" s="382"/>
      <c r="G219" s="382"/>
      <c r="H219" s="382"/>
      <c r="I219" s="382"/>
      <c r="J219" s="382"/>
      <c r="K219" s="382"/>
      <c r="L219" s="382"/>
      <c r="M219" s="343">
        <v>1</v>
      </c>
      <c r="N219" s="343">
        <v>13</v>
      </c>
      <c r="O219" s="344" t="s">
        <v>621</v>
      </c>
      <c r="P219" s="345" t="s">
        <v>197</v>
      </c>
      <c r="Q219" s="383"/>
      <c r="R219" s="383"/>
      <c r="S219" s="383"/>
      <c r="T219" s="383"/>
      <c r="U219" s="359">
        <v>600</v>
      </c>
      <c r="V219" s="359">
        <v>513.58000000000004</v>
      </c>
      <c r="W219" s="360">
        <v>0.85596000000000005</v>
      </c>
      <c r="X219" s="384"/>
      <c r="Y219" s="384"/>
      <c r="Z219" s="384"/>
      <c r="AA219" s="384"/>
      <c r="AB219" s="384"/>
      <c r="AC219" s="384"/>
      <c r="AD219" s="302">
        <v>532.58000000000004</v>
      </c>
      <c r="AE219" s="300"/>
    </row>
    <row r="220" spans="1:31" s="299" customFormat="1" ht="21.75" customHeight="1" x14ac:dyDescent="0.2">
      <c r="A220" s="300"/>
      <c r="B220" s="382" t="s">
        <v>196</v>
      </c>
      <c r="C220" s="382"/>
      <c r="D220" s="382"/>
      <c r="E220" s="382"/>
      <c r="F220" s="382"/>
      <c r="G220" s="382"/>
      <c r="H220" s="382"/>
      <c r="I220" s="382"/>
      <c r="J220" s="382"/>
      <c r="K220" s="382"/>
      <c r="L220" s="382"/>
      <c r="M220" s="343">
        <v>1</v>
      </c>
      <c r="N220" s="343">
        <v>13</v>
      </c>
      <c r="O220" s="344" t="s">
        <v>621</v>
      </c>
      <c r="P220" s="345" t="s">
        <v>195</v>
      </c>
      <c r="Q220" s="383"/>
      <c r="R220" s="383"/>
      <c r="S220" s="383"/>
      <c r="T220" s="383"/>
      <c r="U220" s="359">
        <v>600</v>
      </c>
      <c r="V220" s="359">
        <v>513.58000000000004</v>
      </c>
      <c r="W220" s="360">
        <v>0.85596000000000005</v>
      </c>
      <c r="X220" s="384"/>
      <c r="Y220" s="384"/>
      <c r="Z220" s="384"/>
      <c r="AA220" s="384"/>
      <c r="AB220" s="384"/>
      <c r="AC220" s="384"/>
      <c r="AD220" s="302">
        <v>532.58000000000004</v>
      </c>
      <c r="AE220" s="300"/>
    </row>
    <row r="221" spans="1:31" s="299" customFormat="1" ht="12.75" customHeight="1" x14ac:dyDescent="0.2">
      <c r="A221" s="300"/>
      <c r="B221" s="382" t="s">
        <v>194</v>
      </c>
      <c r="C221" s="382"/>
      <c r="D221" s="382"/>
      <c r="E221" s="382"/>
      <c r="F221" s="382"/>
      <c r="G221" s="382"/>
      <c r="H221" s="382"/>
      <c r="I221" s="382"/>
      <c r="J221" s="382"/>
      <c r="K221" s="382"/>
      <c r="L221" s="382"/>
      <c r="M221" s="343">
        <v>1</v>
      </c>
      <c r="N221" s="343">
        <v>13</v>
      </c>
      <c r="O221" s="344" t="s">
        <v>621</v>
      </c>
      <c r="P221" s="345" t="s">
        <v>193</v>
      </c>
      <c r="Q221" s="383"/>
      <c r="R221" s="383"/>
      <c r="S221" s="383"/>
      <c r="T221" s="383"/>
      <c r="U221" s="359">
        <v>460.8</v>
      </c>
      <c r="V221" s="359">
        <v>394.45</v>
      </c>
      <c r="W221" s="360">
        <v>0.85601000000000005</v>
      </c>
      <c r="X221" s="384"/>
      <c r="Y221" s="384"/>
      <c r="Z221" s="384"/>
      <c r="AA221" s="384"/>
      <c r="AB221" s="384"/>
      <c r="AC221" s="384"/>
      <c r="AD221" s="302">
        <v>532.58000000000004</v>
      </c>
      <c r="AE221" s="300"/>
    </row>
    <row r="222" spans="1:31" s="299" customFormat="1" ht="12.75" customHeight="1" x14ac:dyDescent="0.2">
      <c r="A222" s="300"/>
      <c r="B222" s="382" t="s">
        <v>192</v>
      </c>
      <c r="C222" s="382"/>
      <c r="D222" s="382"/>
      <c r="E222" s="382"/>
      <c r="F222" s="382"/>
      <c r="G222" s="382"/>
      <c r="H222" s="382"/>
      <c r="I222" s="382"/>
      <c r="J222" s="382"/>
      <c r="K222" s="382"/>
      <c r="L222" s="382"/>
      <c r="M222" s="343">
        <v>1</v>
      </c>
      <c r="N222" s="343">
        <v>13</v>
      </c>
      <c r="O222" s="344" t="s">
        <v>621</v>
      </c>
      <c r="P222" s="345" t="s">
        <v>190</v>
      </c>
      <c r="Q222" s="383"/>
      <c r="R222" s="383"/>
      <c r="S222" s="383"/>
      <c r="T222" s="383"/>
      <c r="U222" s="359">
        <v>139.19999999999999</v>
      </c>
      <c r="V222" s="359">
        <v>119.13</v>
      </c>
      <c r="W222" s="360">
        <v>0.85577999999999999</v>
      </c>
      <c r="X222" s="384"/>
      <c r="Y222" s="384"/>
      <c r="Z222" s="384"/>
      <c r="AA222" s="384"/>
      <c r="AB222" s="384"/>
      <c r="AC222" s="384"/>
      <c r="AD222" s="302">
        <v>532.58000000000004</v>
      </c>
      <c r="AE222" s="300"/>
    </row>
    <row r="223" spans="1:31" s="299" customFormat="1" ht="23.25" customHeight="1" x14ac:dyDescent="0.2">
      <c r="A223" s="300"/>
      <c r="B223" s="382" t="s">
        <v>426</v>
      </c>
      <c r="C223" s="382"/>
      <c r="D223" s="382"/>
      <c r="E223" s="382"/>
      <c r="F223" s="382"/>
      <c r="G223" s="382"/>
      <c r="H223" s="382"/>
      <c r="I223" s="382"/>
      <c r="J223" s="382"/>
      <c r="K223" s="382"/>
      <c r="L223" s="382"/>
      <c r="M223" s="343">
        <v>1</v>
      </c>
      <c r="N223" s="343">
        <v>13</v>
      </c>
      <c r="O223" s="344" t="s">
        <v>425</v>
      </c>
      <c r="P223" s="345">
        <v>0</v>
      </c>
      <c r="Q223" s="383"/>
      <c r="R223" s="383"/>
      <c r="S223" s="383"/>
      <c r="T223" s="383"/>
      <c r="U223" s="359">
        <v>149.27600000000001</v>
      </c>
      <c r="V223" s="359">
        <v>149.27000000000001</v>
      </c>
      <c r="W223" s="360">
        <v>1</v>
      </c>
      <c r="X223" s="374"/>
      <c r="Y223" s="374"/>
      <c r="Z223" s="374"/>
      <c r="AA223" s="374"/>
      <c r="AB223" s="374"/>
      <c r="AC223" s="374"/>
      <c r="AD223" s="302">
        <v>1441.95</v>
      </c>
      <c r="AE223" s="300"/>
    </row>
    <row r="224" spans="1:31" s="299" customFormat="1" ht="30" customHeight="1" x14ac:dyDescent="0.2">
      <c r="A224" s="300"/>
      <c r="B224" s="382" t="s">
        <v>424</v>
      </c>
      <c r="C224" s="382"/>
      <c r="D224" s="382"/>
      <c r="E224" s="382"/>
      <c r="F224" s="382"/>
      <c r="G224" s="382"/>
      <c r="H224" s="382"/>
      <c r="I224" s="382"/>
      <c r="J224" s="382"/>
      <c r="K224" s="382"/>
      <c r="L224" s="382"/>
      <c r="M224" s="343">
        <v>1</v>
      </c>
      <c r="N224" s="343">
        <v>13</v>
      </c>
      <c r="O224" s="344" t="s">
        <v>423</v>
      </c>
      <c r="P224" s="345">
        <v>0</v>
      </c>
      <c r="Q224" s="383"/>
      <c r="R224" s="383"/>
      <c r="S224" s="383"/>
      <c r="T224" s="383"/>
      <c r="U224" s="359">
        <v>149.27600000000001</v>
      </c>
      <c r="V224" s="359">
        <v>149.27000000000001</v>
      </c>
      <c r="W224" s="360">
        <v>1</v>
      </c>
      <c r="X224" s="377"/>
      <c r="Y224" s="377"/>
      <c r="Z224" s="377"/>
      <c r="AA224" s="377"/>
      <c r="AB224" s="377"/>
      <c r="AC224" s="377"/>
      <c r="AD224" s="302">
        <v>1440.55</v>
      </c>
      <c r="AE224" s="300"/>
    </row>
    <row r="225" spans="1:31" s="299" customFormat="1" ht="53.25" customHeight="1" x14ac:dyDescent="0.2">
      <c r="A225" s="300"/>
      <c r="B225" s="382" t="s">
        <v>608</v>
      </c>
      <c r="C225" s="382"/>
      <c r="D225" s="382"/>
      <c r="E225" s="382"/>
      <c r="F225" s="382"/>
      <c r="G225" s="382"/>
      <c r="H225" s="382"/>
      <c r="I225" s="382"/>
      <c r="J225" s="382"/>
      <c r="K225" s="382"/>
      <c r="L225" s="382"/>
      <c r="M225" s="343">
        <v>1</v>
      </c>
      <c r="N225" s="343">
        <v>13</v>
      </c>
      <c r="O225" s="344" t="s">
        <v>609</v>
      </c>
      <c r="P225" s="345">
        <v>0</v>
      </c>
      <c r="Q225" s="383"/>
      <c r="R225" s="383"/>
      <c r="S225" s="383"/>
      <c r="T225" s="383"/>
      <c r="U225" s="359">
        <v>149.27600000000001</v>
      </c>
      <c r="V225" s="359">
        <v>149.27000000000001</v>
      </c>
      <c r="W225" s="360">
        <v>1</v>
      </c>
      <c r="X225" s="384"/>
      <c r="Y225" s="384"/>
      <c r="Z225" s="384"/>
      <c r="AA225" s="384"/>
      <c r="AB225" s="384"/>
      <c r="AC225" s="384"/>
      <c r="AD225" s="302">
        <v>10.99</v>
      </c>
      <c r="AE225" s="300"/>
    </row>
    <row r="226" spans="1:31" s="299" customFormat="1" ht="53.25" customHeight="1" x14ac:dyDescent="0.2">
      <c r="A226" s="300"/>
      <c r="B226" s="382" t="s">
        <v>198</v>
      </c>
      <c r="C226" s="382"/>
      <c r="D226" s="382"/>
      <c r="E226" s="382"/>
      <c r="F226" s="382"/>
      <c r="G226" s="382"/>
      <c r="H226" s="382"/>
      <c r="I226" s="382"/>
      <c r="J226" s="382"/>
      <c r="K226" s="382"/>
      <c r="L226" s="382"/>
      <c r="M226" s="343">
        <v>1</v>
      </c>
      <c r="N226" s="343">
        <v>13</v>
      </c>
      <c r="O226" s="344" t="s">
        <v>609</v>
      </c>
      <c r="P226" s="345" t="s">
        <v>197</v>
      </c>
      <c r="Q226" s="383"/>
      <c r="R226" s="383"/>
      <c r="S226" s="383"/>
      <c r="T226" s="383"/>
      <c r="U226" s="359">
        <v>149.27600000000001</v>
      </c>
      <c r="V226" s="359">
        <v>149.27000000000001</v>
      </c>
      <c r="W226" s="360">
        <v>1</v>
      </c>
      <c r="X226" s="384"/>
      <c r="Y226" s="384"/>
      <c r="Z226" s="384"/>
      <c r="AA226" s="384"/>
      <c r="AB226" s="384"/>
      <c r="AC226" s="384"/>
      <c r="AD226" s="302">
        <v>10.99</v>
      </c>
      <c r="AE226" s="300"/>
    </row>
    <row r="227" spans="1:31" s="299" customFormat="1" ht="21.75" customHeight="1" x14ac:dyDescent="0.2">
      <c r="A227" s="300"/>
      <c r="B227" s="382" t="s">
        <v>196</v>
      </c>
      <c r="C227" s="382"/>
      <c r="D227" s="382"/>
      <c r="E227" s="382"/>
      <c r="F227" s="382"/>
      <c r="G227" s="382"/>
      <c r="H227" s="382"/>
      <c r="I227" s="382"/>
      <c r="J227" s="382"/>
      <c r="K227" s="382"/>
      <c r="L227" s="382"/>
      <c r="M227" s="343">
        <v>1</v>
      </c>
      <c r="N227" s="343">
        <v>13</v>
      </c>
      <c r="O227" s="344" t="s">
        <v>609</v>
      </c>
      <c r="P227" s="345" t="s">
        <v>195</v>
      </c>
      <c r="Q227" s="383"/>
      <c r="R227" s="383"/>
      <c r="S227" s="383"/>
      <c r="T227" s="383"/>
      <c r="U227" s="359">
        <v>149.27600000000001</v>
      </c>
      <c r="V227" s="359">
        <v>149.27000000000001</v>
      </c>
      <c r="W227" s="360">
        <v>1</v>
      </c>
      <c r="X227" s="384"/>
      <c r="Y227" s="384"/>
      <c r="Z227" s="384"/>
      <c r="AA227" s="384"/>
      <c r="AB227" s="384"/>
      <c r="AC227" s="384"/>
      <c r="AD227" s="302">
        <v>10.99</v>
      </c>
      <c r="AE227" s="300"/>
    </row>
    <row r="228" spans="1:31" s="299" customFormat="1" ht="21.75" customHeight="1" x14ac:dyDescent="0.2">
      <c r="A228" s="300"/>
      <c r="B228" s="382" t="s">
        <v>192</v>
      </c>
      <c r="C228" s="382"/>
      <c r="D228" s="382"/>
      <c r="E228" s="382"/>
      <c r="F228" s="382"/>
      <c r="G228" s="382"/>
      <c r="H228" s="382"/>
      <c r="I228" s="382"/>
      <c r="J228" s="382"/>
      <c r="K228" s="382"/>
      <c r="L228" s="382"/>
      <c r="M228" s="343">
        <v>1</v>
      </c>
      <c r="N228" s="343">
        <v>13</v>
      </c>
      <c r="O228" s="344" t="s">
        <v>609</v>
      </c>
      <c r="P228" s="345" t="s">
        <v>190</v>
      </c>
      <c r="Q228" s="383"/>
      <c r="R228" s="383"/>
      <c r="S228" s="383"/>
      <c r="T228" s="383"/>
      <c r="U228" s="359">
        <v>149.27600000000001</v>
      </c>
      <c r="V228" s="359">
        <v>149.27000000000001</v>
      </c>
      <c r="W228" s="360">
        <v>1</v>
      </c>
      <c r="X228" s="384"/>
      <c r="Y228" s="384"/>
      <c r="Z228" s="384"/>
      <c r="AA228" s="384"/>
      <c r="AB228" s="384"/>
      <c r="AC228" s="384"/>
      <c r="AD228" s="302">
        <v>10.99</v>
      </c>
      <c r="AE228" s="300"/>
    </row>
    <row r="229" spans="1:31" s="299" customFormat="1" ht="21.75" customHeight="1" x14ac:dyDescent="0.2">
      <c r="A229" s="300"/>
      <c r="B229" s="382" t="s">
        <v>426</v>
      </c>
      <c r="C229" s="382"/>
      <c r="D229" s="382"/>
      <c r="E229" s="382"/>
      <c r="F229" s="382"/>
      <c r="G229" s="382"/>
      <c r="H229" s="382"/>
      <c r="I229" s="382"/>
      <c r="J229" s="382"/>
      <c r="K229" s="382"/>
      <c r="L229" s="382"/>
      <c r="M229" s="343">
        <v>1</v>
      </c>
      <c r="N229" s="343">
        <v>13</v>
      </c>
      <c r="O229" s="344" t="s">
        <v>425</v>
      </c>
      <c r="P229" s="345">
        <v>0</v>
      </c>
      <c r="Q229" s="383"/>
      <c r="R229" s="383"/>
      <c r="S229" s="383"/>
      <c r="T229" s="383"/>
      <c r="U229" s="359">
        <v>3730</v>
      </c>
      <c r="V229" s="359">
        <v>2884.02</v>
      </c>
      <c r="W229" s="360">
        <v>0.7732</v>
      </c>
      <c r="X229" s="384"/>
      <c r="Y229" s="384"/>
      <c r="Z229" s="384"/>
      <c r="AA229" s="384"/>
      <c r="AB229" s="384"/>
      <c r="AC229" s="384"/>
      <c r="AD229" s="302">
        <v>10.99</v>
      </c>
      <c r="AE229" s="300"/>
    </row>
    <row r="230" spans="1:31" s="299" customFormat="1" ht="12.75" customHeight="1" x14ac:dyDescent="0.2">
      <c r="A230" s="300"/>
      <c r="B230" s="382" t="s">
        <v>424</v>
      </c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43">
        <v>1</v>
      </c>
      <c r="N230" s="343">
        <v>13</v>
      </c>
      <c r="O230" s="344" t="s">
        <v>423</v>
      </c>
      <c r="P230" s="345">
        <v>0</v>
      </c>
      <c r="Q230" s="383"/>
      <c r="R230" s="383"/>
      <c r="S230" s="383"/>
      <c r="T230" s="383"/>
      <c r="U230" s="359">
        <v>3730</v>
      </c>
      <c r="V230" s="359">
        <v>2884.02</v>
      </c>
      <c r="W230" s="360">
        <v>0.7732</v>
      </c>
      <c r="X230" s="384"/>
      <c r="Y230" s="384"/>
      <c r="Z230" s="384"/>
      <c r="AA230" s="384"/>
      <c r="AB230" s="384"/>
      <c r="AC230" s="384"/>
      <c r="AD230" s="302">
        <v>0</v>
      </c>
      <c r="AE230" s="300"/>
    </row>
    <row r="231" spans="1:31" s="299" customFormat="1" ht="12.75" customHeight="1" x14ac:dyDescent="0.2">
      <c r="A231" s="300"/>
      <c r="B231" s="382" t="s">
        <v>273</v>
      </c>
      <c r="C231" s="382"/>
      <c r="D231" s="382"/>
      <c r="E231" s="382"/>
      <c r="F231" s="382"/>
      <c r="G231" s="382"/>
      <c r="H231" s="382"/>
      <c r="I231" s="382"/>
      <c r="J231" s="382"/>
      <c r="K231" s="382"/>
      <c r="L231" s="382"/>
      <c r="M231" s="343">
        <v>1</v>
      </c>
      <c r="N231" s="343">
        <v>13</v>
      </c>
      <c r="O231" s="344" t="s">
        <v>422</v>
      </c>
      <c r="P231" s="345">
        <v>0</v>
      </c>
      <c r="Q231" s="383"/>
      <c r="R231" s="383"/>
      <c r="S231" s="383"/>
      <c r="T231" s="383"/>
      <c r="U231" s="359">
        <v>3730</v>
      </c>
      <c r="V231" s="359">
        <v>2884.02</v>
      </c>
      <c r="W231" s="360">
        <v>0.7732</v>
      </c>
      <c r="X231" s="384"/>
      <c r="Y231" s="384"/>
      <c r="Z231" s="384"/>
      <c r="AA231" s="384"/>
      <c r="AB231" s="384"/>
      <c r="AC231" s="384"/>
      <c r="AD231" s="302">
        <v>653.46</v>
      </c>
      <c r="AE231" s="300"/>
    </row>
    <row r="232" spans="1:31" s="299" customFormat="1" ht="12.75" customHeight="1" x14ac:dyDescent="0.2">
      <c r="A232" s="300"/>
      <c r="B232" s="382" t="s">
        <v>198</v>
      </c>
      <c r="C232" s="382"/>
      <c r="D232" s="382"/>
      <c r="E232" s="382"/>
      <c r="F232" s="382"/>
      <c r="G232" s="382"/>
      <c r="H232" s="382"/>
      <c r="I232" s="382"/>
      <c r="J232" s="382"/>
      <c r="K232" s="382"/>
      <c r="L232" s="382"/>
      <c r="M232" s="343">
        <v>1</v>
      </c>
      <c r="N232" s="343">
        <v>13</v>
      </c>
      <c r="O232" s="344" t="s">
        <v>422</v>
      </c>
      <c r="P232" s="345" t="s">
        <v>197</v>
      </c>
      <c r="Q232" s="383"/>
      <c r="R232" s="383"/>
      <c r="S232" s="383"/>
      <c r="T232" s="383"/>
      <c r="U232" s="359">
        <v>3730</v>
      </c>
      <c r="V232" s="359">
        <v>2884.02</v>
      </c>
      <c r="W232" s="360">
        <v>0.7732</v>
      </c>
      <c r="X232" s="384"/>
      <c r="Y232" s="384"/>
      <c r="Z232" s="384"/>
      <c r="AA232" s="384"/>
      <c r="AB232" s="384"/>
      <c r="AC232" s="384"/>
      <c r="AD232" s="302">
        <v>653.46</v>
      </c>
      <c r="AE232" s="300"/>
    </row>
    <row r="233" spans="1:31" s="299" customFormat="1" ht="53.25" customHeight="1" x14ac:dyDescent="0.2">
      <c r="A233" s="300"/>
      <c r="B233" s="382" t="s">
        <v>196</v>
      </c>
      <c r="C233" s="382"/>
      <c r="D233" s="382"/>
      <c r="E233" s="382"/>
      <c r="F233" s="382"/>
      <c r="G233" s="382"/>
      <c r="H233" s="382"/>
      <c r="I233" s="382"/>
      <c r="J233" s="382"/>
      <c r="K233" s="382"/>
      <c r="L233" s="382"/>
      <c r="M233" s="343">
        <v>1</v>
      </c>
      <c r="N233" s="343">
        <v>13</v>
      </c>
      <c r="O233" s="344" t="s">
        <v>422</v>
      </c>
      <c r="P233" s="345" t="s">
        <v>195</v>
      </c>
      <c r="Q233" s="383"/>
      <c r="R233" s="383"/>
      <c r="S233" s="383"/>
      <c r="T233" s="383"/>
      <c r="U233" s="359">
        <v>3730</v>
      </c>
      <c r="V233" s="359">
        <v>2884.02</v>
      </c>
      <c r="W233" s="360">
        <v>0.7732</v>
      </c>
      <c r="X233" s="384"/>
      <c r="Y233" s="384"/>
      <c r="Z233" s="384"/>
      <c r="AA233" s="384"/>
      <c r="AB233" s="384"/>
      <c r="AC233" s="384"/>
      <c r="AD233" s="302">
        <v>653.46</v>
      </c>
      <c r="AE233" s="300"/>
    </row>
    <row r="234" spans="1:31" s="299" customFormat="1" ht="12.75" customHeight="1" x14ac:dyDescent="0.2">
      <c r="A234" s="300"/>
      <c r="B234" s="382" t="s">
        <v>194</v>
      </c>
      <c r="C234" s="382"/>
      <c r="D234" s="382"/>
      <c r="E234" s="382"/>
      <c r="F234" s="382"/>
      <c r="G234" s="382"/>
      <c r="H234" s="382"/>
      <c r="I234" s="382"/>
      <c r="J234" s="382"/>
      <c r="K234" s="382"/>
      <c r="L234" s="382"/>
      <c r="M234" s="343">
        <v>1</v>
      </c>
      <c r="N234" s="343">
        <v>13</v>
      </c>
      <c r="O234" s="344" t="s">
        <v>422</v>
      </c>
      <c r="P234" s="345" t="s">
        <v>193</v>
      </c>
      <c r="Q234" s="383"/>
      <c r="R234" s="383"/>
      <c r="S234" s="383"/>
      <c r="T234" s="383"/>
      <c r="U234" s="359">
        <v>2830</v>
      </c>
      <c r="V234" s="359">
        <v>2448.77</v>
      </c>
      <c r="W234" s="360">
        <v>0.86529</v>
      </c>
      <c r="X234" s="384"/>
      <c r="Y234" s="384"/>
      <c r="Z234" s="384"/>
      <c r="AA234" s="384"/>
      <c r="AB234" s="384"/>
      <c r="AC234" s="384"/>
      <c r="AD234" s="302">
        <v>653.46</v>
      </c>
      <c r="AE234" s="300"/>
    </row>
    <row r="235" spans="1:31" s="299" customFormat="1" ht="12.75" customHeight="1" x14ac:dyDescent="0.2">
      <c r="A235" s="300"/>
      <c r="B235" s="382" t="s">
        <v>192</v>
      </c>
      <c r="C235" s="382"/>
      <c r="D235" s="382"/>
      <c r="E235" s="382"/>
      <c r="F235" s="382"/>
      <c r="G235" s="382"/>
      <c r="H235" s="382"/>
      <c r="I235" s="382"/>
      <c r="J235" s="382"/>
      <c r="K235" s="382"/>
      <c r="L235" s="382"/>
      <c r="M235" s="343">
        <v>1</v>
      </c>
      <c r="N235" s="343">
        <v>13</v>
      </c>
      <c r="O235" s="344" t="s">
        <v>422</v>
      </c>
      <c r="P235" s="345" t="s">
        <v>190</v>
      </c>
      <c r="Q235" s="383"/>
      <c r="R235" s="383"/>
      <c r="S235" s="383"/>
      <c r="T235" s="383"/>
      <c r="U235" s="359">
        <v>900</v>
      </c>
      <c r="V235" s="359">
        <v>435.25</v>
      </c>
      <c r="W235" s="360">
        <v>0.48360999999999998</v>
      </c>
      <c r="X235" s="384"/>
      <c r="Y235" s="384"/>
      <c r="Z235" s="384"/>
      <c r="AA235" s="384"/>
      <c r="AB235" s="384"/>
      <c r="AC235" s="384"/>
      <c r="AD235" s="302">
        <v>524.04999999999995</v>
      </c>
      <c r="AE235" s="300"/>
    </row>
    <row r="236" spans="1:31" s="299" customFormat="1" ht="32.25" customHeight="1" x14ac:dyDescent="0.2">
      <c r="A236" s="300"/>
      <c r="B236" s="382" t="s">
        <v>139</v>
      </c>
      <c r="C236" s="382"/>
      <c r="D236" s="382"/>
      <c r="E236" s="382"/>
      <c r="F236" s="382"/>
      <c r="G236" s="382"/>
      <c r="H236" s="382"/>
      <c r="I236" s="382"/>
      <c r="J236" s="382"/>
      <c r="K236" s="382"/>
      <c r="L236" s="382"/>
      <c r="M236" s="343">
        <v>1</v>
      </c>
      <c r="N236" s="343">
        <v>13</v>
      </c>
      <c r="O236" s="344" t="s">
        <v>138</v>
      </c>
      <c r="P236" s="345">
        <v>0</v>
      </c>
      <c r="Q236" s="383"/>
      <c r="R236" s="383"/>
      <c r="S236" s="383"/>
      <c r="T236" s="383"/>
      <c r="U236" s="359">
        <v>10</v>
      </c>
      <c r="V236" s="359">
        <v>0</v>
      </c>
      <c r="W236" s="360">
        <v>0</v>
      </c>
      <c r="X236" s="384"/>
      <c r="Y236" s="384"/>
      <c r="Z236" s="384"/>
      <c r="AA236" s="384"/>
      <c r="AB236" s="384"/>
      <c r="AC236" s="384"/>
      <c r="AD236" s="302">
        <v>129.41</v>
      </c>
      <c r="AE236" s="300"/>
    </row>
    <row r="237" spans="1:31" s="299" customFormat="1" ht="12.75" customHeight="1" x14ac:dyDescent="0.2">
      <c r="A237" s="300"/>
      <c r="B237" s="382" t="s">
        <v>421</v>
      </c>
      <c r="C237" s="382"/>
      <c r="D237" s="382"/>
      <c r="E237" s="382"/>
      <c r="F237" s="382"/>
      <c r="G237" s="382"/>
      <c r="H237" s="382"/>
      <c r="I237" s="382"/>
      <c r="J237" s="382"/>
      <c r="K237" s="382"/>
      <c r="L237" s="382"/>
      <c r="M237" s="343">
        <v>1</v>
      </c>
      <c r="N237" s="343">
        <v>13</v>
      </c>
      <c r="O237" s="344" t="s">
        <v>420</v>
      </c>
      <c r="P237" s="345">
        <v>0</v>
      </c>
      <c r="Q237" s="383"/>
      <c r="R237" s="383"/>
      <c r="S237" s="383"/>
      <c r="T237" s="383"/>
      <c r="U237" s="359">
        <v>10</v>
      </c>
      <c r="V237" s="359">
        <v>0</v>
      </c>
      <c r="W237" s="360">
        <v>0</v>
      </c>
      <c r="X237" s="384"/>
      <c r="Y237" s="384"/>
      <c r="Z237" s="384"/>
      <c r="AA237" s="384"/>
      <c r="AB237" s="384"/>
      <c r="AC237" s="384"/>
      <c r="AD237" s="302">
        <v>153.47999999999999</v>
      </c>
      <c r="AE237" s="300"/>
    </row>
    <row r="238" spans="1:31" s="299" customFormat="1" ht="21.75" customHeight="1" x14ac:dyDescent="0.2">
      <c r="A238" s="300"/>
      <c r="B238" s="382" t="s">
        <v>134</v>
      </c>
      <c r="C238" s="382"/>
      <c r="D238" s="382"/>
      <c r="E238" s="382"/>
      <c r="F238" s="382"/>
      <c r="G238" s="382"/>
      <c r="H238" s="382"/>
      <c r="I238" s="382"/>
      <c r="J238" s="382"/>
      <c r="K238" s="382"/>
      <c r="L238" s="382"/>
      <c r="M238" s="343">
        <v>1</v>
      </c>
      <c r="N238" s="343">
        <v>13</v>
      </c>
      <c r="O238" s="344" t="s">
        <v>420</v>
      </c>
      <c r="P238" s="345" t="s">
        <v>133</v>
      </c>
      <c r="Q238" s="383"/>
      <c r="R238" s="383"/>
      <c r="S238" s="383"/>
      <c r="T238" s="383"/>
      <c r="U238" s="359">
        <v>10</v>
      </c>
      <c r="V238" s="359">
        <v>0</v>
      </c>
      <c r="W238" s="360">
        <v>0</v>
      </c>
      <c r="X238" s="384"/>
      <c r="Y238" s="384"/>
      <c r="Z238" s="384"/>
      <c r="AA238" s="384"/>
      <c r="AB238" s="384"/>
      <c r="AC238" s="384"/>
      <c r="AD238" s="302">
        <v>153.47999999999999</v>
      </c>
      <c r="AE238" s="300"/>
    </row>
    <row r="239" spans="1:31" s="299" customFormat="1" ht="53.25" customHeight="1" x14ac:dyDescent="0.2">
      <c r="A239" s="300"/>
      <c r="B239" s="382" t="s">
        <v>401</v>
      </c>
      <c r="C239" s="382"/>
      <c r="D239" s="382"/>
      <c r="E239" s="382"/>
      <c r="F239" s="382"/>
      <c r="G239" s="382"/>
      <c r="H239" s="382"/>
      <c r="I239" s="382"/>
      <c r="J239" s="382"/>
      <c r="K239" s="382"/>
      <c r="L239" s="382"/>
      <c r="M239" s="343">
        <v>1</v>
      </c>
      <c r="N239" s="343">
        <v>13</v>
      </c>
      <c r="O239" s="344" t="s">
        <v>420</v>
      </c>
      <c r="P239" s="345" t="s">
        <v>400</v>
      </c>
      <c r="Q239" s="383"/>
      <c r="R239" s="383"/>
      <c r="S239" s="383"/>
      <c r="T239" s="383"/>
      <c r="U239" s="359">
        <v>10</v>
      </c>
      <c r="V239" s="359">
        <v>0</v>
      </c>
      <c r="W239" s="360">
        <v>0</v>
      </c>
      <c r="X239" s="384"/>
      <c r="Y239" s="384"/>
      <c r="Z239" s="384"/>
      <c r="AA239" s="384"/>
      <c r="AB239" s="384"/>
      <c r="AC239" s="384"/>
      <c r="AD239" s="302">
        <v>153.47999999999999</v>
      </c>
      <c r="AE239" s="300"/>
    </row>
    <row r="240" spans="1:31" s="299" customFormat="1" ht="12.75" customHeight="1" x14ac:dyDescent="0.2">
      <c r="A240" s="300"/>
      <c r="B240" s="372" t="s">
        <v>419</v>
      </c>
      <c r="C240" s="372"/>
      <c r="D240" s="372"/>
      <c r="E240" s="372"/>
      <c r="F240" s="372"/>
      <c r="G240" s="372"/>
      <c r="H240" s="372"/>
      <c r="I240" s="372"/>
      <c r="J240" s="372"/>
      <c r="K240" s="372"/>
      <c r="L240" s="372"/>
      <c r="M240" s="349">
        <v>2</v>
      </c>
      <c r="N240" s="349">
        <v>0</v>
      </c>
      <c r="O240" s="350">
        <v>0</v>
      </c>
      <c r="P240" s="351">
        <v>0</v>
      </c>
      <c r="Q240" s="373"/>
      <c r="R240" s="373"/>
      <c r="S240" s="373"/>
      <c r="T240" s="373"/>
      <c r="U240" s="352">
        <v>2252.3000000000002</v>
      </c>
      <c r="V240" s="352">
        <v>1056.3599999999999</v>
      </c>
      <c r="W240" s="353">
        <v>0.46900999999999998</v>
      </c>
      <c r="X240" s="384"/>
      <c r="Y240" s="384"/>
      <c r="Z240" s="384"/>
      <c r="AA240" s="384"/>
      <c r="AB240" s="384"/>
      <c r="AC240" s="384"/>
      <c r="AD240" s="302">
        <v>153.47999999999999</v>
      </c>
      <c r="AE240" s="300"/>
    </row>
    <row r="241" spans="1:31" s="299" customFormat="1" ht="12.75" customHeight="1" x14ac:dyDescent="0.2">
      <c r="A241" s="300"/>
      <c r="B241" s="375" t="s">
        <v>418</v>
      </c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54">
        <v>2</v>
      </c>
      <c r="N241" s="354">
        <v>3</v>
      </c>
      <c r="O241" s="355">
        <v>0</v>
      </c>
      <c r="P241" s="356">
        <v>0</v>
      </c>
      <c r="Q241" s="376"/>
      <c r="R241" s="376"/>
      <c r="S241" s="376"/>
      <c r="T241" s="376"/>
      <c r="U241" s="357">
        <v>2252.3000000000002</v>
      </c>
      <c r="V241" s="357">
        <v>1056.3599999999999</v>
      </c>
      <c r="W241" s="358">
        <v>0.46900999999999998</v>
      </c>
      <c r="X241" s="384"/>
      <c r="Y241" s="384"/>
      <c r="Z241" s="384"/>
      <c r="AA241" s="384"/>
      <c r="AB241" s="384"/>
      <c r="AC241" s="384"/>
      <c r="AD241" s="302">
        <v>153.47999999999999</v>
      </c>
      <c r="AE241" s="300"/>
    </row>
    <row r="242" spans="1:31" s="299" customFormat="1" ht="32.25" customHeight="1" x14ac:dyDescent="0.2">
      <c r="A242" s="300"/>
      <c r="B242" s="382" t="s">
        <v>417</v>
      </c>
      <c r="C242" s="382"/>
      <c r="D242" s="382"/>
      <c r="E242" s="382"/>
      <c r="F242" s="382"/>
      <c r="G242" s="382"/>
      <c r="H242" s="382"/>
      <c r="I242" s="382"/>
      <c r="J242" s="382"/>
      <c r="K242" s="382"/>
      <c r="L242" s="382"/>
      <c r="M242" s="343">
        <v>2</v>
      </c>
      <c r="N242" s="343">
        <v>3</v>
      </c>
      <c r="O242" s="344" t="s">
        <v>416</v>
      </c>
      <c r="P242" s="345">
        <v>0</v>
      </c>
      <c r="Q242" s="383"/>
      <c r="R242" s="383"/>
      <c r="S242" s="383"/>
      <c r="T242" s="383"/>
      <c r="U242" s="359">
        <v>2252.3000000000002</v>
      </c>
      <c r="V242" s="359">
        <v>1056.3599999999999</v>
      </c>
      <c r="W242" s="360">
        <v>0.46900999999999998</v>
      </c>
      <c r="X242" s="384"/>
      <c r="Y242" s="384"/>
      <c r="Z242" s="384"/>
      <c r="AA242" s="384"/>
      <c r="AB242" s="384"/>
      <c r="AC242" s="384"/>
      <c r="AD242" s="302">
        <v>0</v>
      </c>
      <c r="AE242" s="300"/>
    </row>
    <row r="243" spans="1:31" s="299" customFormat="1" ht="12.75" customHeight="1" x14ac:dyDescent="0.2">
      <c r="A243" s="300"/>
      <c r="B243" s="382" t="s">
        <v>415</v>
      </c>
      <c r="C243" s="382"/>
      <c r="D243" s="382"/>
      <c r="E243" s="382"/>
      <c r="F243" s="382"/>
      <c r="G243" s="382"/>
      <c r="H243" s="382"/>
      <c r="I243" s="382"/>
      <c r="J243" s="382"/>
      <c r="K243" s="382"/>
      <c r="L243" s="382"/>
      <c r="M243" s="343">
        <v>2</v>
      </c>
      <c r="N243" s="343">
        <v>3</v>
      </c>
      <c r="O243" s="344" t="s">
        <v>414</v>
      </c>
      <c r="P243" s="345">
        <v>0</v>
      </c>
      <c r="Q243" s="383"/>
      <c r="R243" s="383"/>
      <c r="S243" s="383"/>
      <c r="T243" s="383"/>
      <c r="U243" s="359">
        <v>2252.3000000000002</v>
      </c>
      <c r="V243" s="359">
        <v>1056.3599999999999</v>
      </c>
      <c r="W243" s="360">
        <v>0.46900999999999998</v>
      </c>
      <c r="X243" s="384"/>
      <c r="Y243" s="384"/>
      <c r="Z243" s="384"/>
      <c r="AA243" s="384"/>
      <c r="AB243" s="384"/>
      <c r="AC243" s="384"/>
      <c r="AD243" s="302">
        <v>622.62</v>
      </c>
      <c r="AE243" s="300"/>
    </row>
    <row r="244" spans="1:31" s="299" customFormat="1" ht="12.75" customHeight="1" x14ac:dyDescent="0.2">
      <c r="A244" s="300"/>
      <c r="B244" s="382" t="s">
        <v>134</v>
      </c>
      <c r="C244" s="382"/>
      <c r="D244" s="382"/>
      <c r="E244" s="382"/>
      <c r="F244" s="382"/>
      <c r="G244" s="382"/>
      <c r="H244" s="382"/>
      <c r="I244" s="382"/>
      <c r="J244" s="382"/>
      <c r="K244" s="382"/>
      <c r="L244" s="382"/>
      <c r="M244" s="343">
        <v>2</v>
      </c>
      <c r="N244" s="343">
        <v>3</v>
      </c>
      <c r="O244" s="344" t="s">
        <v>414</v>
      </c>
      <c r="P244" s="345" t="s">
        <v>133</v>
      </c>
      <c r="Q244" s="383"/>
      <c r="R244" s="383"/>
      <c r="S244" s="383"/>
      <c r="T244" s="383"/>
      <c r="U244" s="359">
        <v>2252.3000000000002</v>
      </c>
      <c r="V244" s="359">
        <v>1056.3599999999999</v>
      </c>
      <c r="W244" s="360">
        <v>0.46900999999999998</v>
      </c>
      <c r="X244" s="384"/>
      <c r="Y244" s="384"/>
      <c r="Z244" s="384"/>
      <c r="AA244" s="384"/>
      <c r="AB244" s="384"/>
      <c r="AC244" s="384"/>
      <c r="AD244" s="302">
        <v>622.62</v>
      </c>
      <c r="AE244" s="300"/>
    </row>
    <row r="245" spans="1:31" s="299" customFormat="1" ht="21.75" customHeight="1" x14ac:dyDescent="0.2">
      <c r="A245" s="300"/>
      <c r="B245" s="382" t="s">
        <v>401</v>
      </c>
      <c r="C245" s="382"/>
      <c r="D245" s="382"/>
      <c r="E245" s="382"/>
      <c r="F245" s="382"/>
      <c r="G245" s="382"/>
      <c r="H245" s="382"/>
      <c r="I245" s="382"/>
      <c r="J245" s="382"/>
      <c r="K245" s="382"/>
      <c r="L245" s="382"/>
      <c r="M245" s="343">
        <v>2</v>
      </c>
      <c r="N245" s="343">
        <v>3</v>
      </c>
      <c r="O245" s="344" t="s">
        <v>414</v>
      </c>
      <c r="P245" s="345" t="s">
        <v>400</v>
      </c>
      <c r="Q245" s="383"/>
      <c r="R245" s="383"/>
      <c r="S245" s="383"/>
      <c r="T245" s="383"/>
      <c r="U245" s="359">
        <v>2252.3000000000002</v>
      </c>
      <c r="V245" s="359">
        <v>1056.3599999999999</v>
      </c>
      <c r="W245" s="360">
        <v>0.46900999999999998</v>
      </c>
      <c r="X245" s="384"/>
      <c r="Y245" s="384"/>
      <c r="Z245" s="384"/>
      <c r="AA245" s="384"/>
      <c r="AB245" s="384"/>
      <c r="AC245" s="384"/>
      <c r="AD245" s="302">
        <v>622.62</v>
      </c>
      <c r="AE245" s="300"/>
    </row>
    <row r="246" spans="1:31" s="299" customFormat="1" ht="21.75" customHeight="1" x14ac:dyDescent="0.2">
      <c r="A246" s="300"/>
      <c r="B246" s="372" t="s">
        <v>413</v>
      </c>
      <c r="C246" s="372"/>
      <c r="D246" s="372"/>
      <c r="E246" s="372"/>
      <c r="F246" s="372"/>
      <c r="G246" s="372"/>
      <c r="H246" s="372"/>
      <c r="I246" s="372"/>
      <c r="J246" s="372"/>
      <c r="K246" s="372"/>
      <c r="L246" s="372"/>
      <c r="M246" s="349">
        <v>3</v>
      </c>
      <c r="N246" s="349">
        <v>0</v>
      </c>
      <c r="O246" s="350">
        <v>0</v>
      </c>
      <c r="P246" s="351">
        <v>0</v>
      </c>
      <c r="Q246" s="373"/>
      <c r="R246" s="373"/>
      <c r="S246" s="373"/>
      <c r="T246" s="373"/>
      <c r="U246" s="352">
        <v>7385.8630000000003</v>
      </c>
      <c r="V246" s="352">
        <v>2542.73</v>
      </c>
      <c r="W246" s="353">
        <v>0.34427000000000002</v>
      </c>
      <c r="X246" s="384"/>
      <c r="Y246" s="384"/>
      <c r="Z246" s="384"/>
      <c r="AA246" s="384"/>
      <c r="AB246" s="384"/>
      <c r="AC246" s="384"/>
      <c r="AD246" s="302">
        <v>622.62</v>
      </c>
      <c r="AE246" s="300"/>
    </row>
    <row r="247" spans="1:31" s="299" customFormat="1" ht="12.75" customHeight="1" x14ac:dyDescent="0.2">
      <c r="A247" s="300"/>
      <c r="B247" s="375" t="s">
        <v>412</v>
      </c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54">
        <v>3</v>
      </c>
      <c r="N247" s="354">
        <v>10</v>
      </c>
      <c r="O247" s="355">
        <v>0</v>
      </c>
      <c r="P247" s="356">
        <v>0</v>
      </c>
      <c r="Q247" s="376"/>
      <c r="R247" s="376"/>
      <c r="S247" s="376"/>
      <c r="T247" s="376"/>
      <c r="U247" s="357">
        <v>6866.8459999999995</v>
      </c>
      <c r="V247" s="357">
        <v>2533.5300000000002</v>
      </c>
      <c r="W247" s="358">
        <v>0.36895</v>
      </c>
      <c r="X247" s="384"/>
      <c r="Y247" s="384"/>
      <c r="Z247" s="384"/>
      <c r="AA247" s="384"/>
      <c r="AB247" s="384"/>
      <c r="AC247" s="384"/>
      <c r="AD247" s="302">
        <v>622.62</v>
      </c>
      <c r="AE247" s="300"/>
    </row>
    <row r="248" spans="1:31" s="299" customFormat="1" ht="30" customHeight="1" x14ac:dyDescent="0.2">
      <c r="A248" s="300"/>
      <c r="B248" s="382" t="s">
        <v>407</v>
      </c>
      <c r="C248" s="382"/>
      <c r="D248" s="382"/>
      <c r="E248" s="382"/>
      <c r="F248" s="382"/>
      <c r="G248" s="382"/>
      <c r="H248" s="382"/>
      <c r="I248" s="382"/>
      <c r="J248" s="382"/>
      <c r="K248" s="382"/>
      <c r="L248" s="382"/>
      <c r="M248" s="343">
        <v>3</v>
      </c>
      <c r="N248" s="343">
        <v>10</v>
      </c>
      <c r="O248" s="344" t="s">
        <v>406</v>
      </c>
      <c r="P248" s="345">
        <v>0</v>
      </c>
      <c r="Q248" s="383"/>
      <c r="R248" s="383"/>
      <c r="S248" s="383"/>
      <c r="T248" s="383"/>
      <c r="U248" s="359">
        <v>320.214</v>
      </c>
      <c r="V248" s="359">
        <v>81.260000000000005</v>
      </c>
      <c r="W248" s="360">
        <v>0.25375999999999999</v>
      </c>
      <c r="X248" s="377"/>
      <c r="Y248" s="377"/>
      <c r="Z248" s="377"/>
      <c r="AA248" s="377"/>
      <c r="AB248" s="377"/>
      <c r="AC248" s="377"/>
      <c r="AD248" s="302">
        <v>1.4</v>
      </c>
      <c r="AE248" s="300"/>
    </row>
    <row r="249" spans="1:31" s="299" customFormat="1" ht="32.25" customHeight="1" x14ac:dyDescent="0.2">
      <c r="A249" s="300"/>
      <c r="B249" s="382" t="s">
        <v>626</v>
      </c>
      <c r="C249" s="382"/>
      <c r="D249" s="382"/>
      <c r="E249" s="382"/>
      <c r="F249" s="382"/>
      <c r="G249" s="382"/>
      <c r="H249" s="382"/>
      <c r="I249" s="382"/>
      <c r="J249" s="382"/>
      <c r="K249" s="382"/>
      <c r="L249" s="382"/>
      <c r="M249" s="343">
        <v>3</v>
      </c>
      <c r="N249" s="343">
        <v>10</v>
      </c>
      <c r="O249" s="344" t="s">
        <v>408</v>
      </c>
      <c r="P249" s="345">
        <v>0</v>
      </c>
      <c r="Q249" s="383"/>
      <c r="R249" s="383"/>
      <c r="S249" s="383"/>
      <c r="T249" s="383"/>
      <c r="U249" s="359">
        <v>320.214</v>
      </c>
      <c r="V249" s="359">
        <v>81.260000000000005</v>
      </c>
      <c r="W249" s="360">
        <v>0.25375999999999999</v>
      </c>
      <c r="X249" s="384"/>
      <c r="Y249" s="384"/>
      <c r="Z249" s="384"/>
      <c r="AA249" s="384"/>
      <c r="AB249" s="384"/>
      <c r="AC249" s="384"/>
      <c r="AD249" s="302">
        <v>1.4</v>
      </c>
      <c r="AE249" s="300"/>
    </row>
    <row r="250" spans="1:31" s="299" customFormat="1" ht="32.25" customHeight="1" x14ac:dyDescent="0.2">
      <c r="A250" s="300"/>
      <c r="B250" s="382" t="s">
        <v>198</v>
      </c>
      <c r="C250" s="382"/>
      <c r="D250" s="382"/>
      <c r="E250" s="382"/>
      <c r="F250" s="382"/>
      <c r="G250" s="382"/>
      <c r="H250" s="382"/>
      <c r="I250" s="382"/>
      <c r="J250" s="382"/>
      <c r="K250" s="382"/>
      <c r="L250" s="382"/>
      <c r="M250" s="343">
        <v>3</v>
      </c>
      <c r="N250" s="343">
        <v>10</v>
      </c>
      <c r="O250" s="344" t="s">
        <v>408</v>
      </c>
      <c r="P250" s="345" t="s">
        <v>197</v>
      </c>
      <c r="Q250" s="383"/>
      <c r="R250" s="383"/>
      <c r="S250" s="383"/>
      <c r="T250" s="383"/>
      <c r="U250" s="359">
        <v>81.492000000000004</v>
      </c>
      <c r="V250" s="359">
        <v>0</v>
      </c>
      <c r="W250" s="360">
        <v>0</v>
      </c>
      <c r="X250" s="384"/>
      <c r="Y250" s="384"/>
      <c r="Z250" s="384"/>
      <c r="AA250" s="384"/>
      <c r="AB250" s="384"/>
      <c r="AC250" s="384"/>
      <c r="AD250" s="302">
        <v>1.4</v>
      </c>
      <c r="AE250" s="300"/>
    </row>
    <row r="251" spans="1:31" s="299" customFormat="1" ht="21.75" customHeight="1" x14ac:dyDescent="0.2">
      <c r="A251" s="300"/>
      <c r="B251" s="382" t="s">
        <v>258</v>
      </c>
      <c r="C251" s="382"/>
      <c r="D251" s="382"/>
      <c r="E251" s="382"/>
      <c r="F251" s="382"/>
      <c r="G251" s="382"/>
      <c r="H251" s="382"/>
      <c r="I251" s="382"/>
      <c r="J251" s="382"/>
      <c r="K251" s="382"/>
      <c r="L251" s="382"/>
      <c r="M251" s="343">
        <v>3</v>
      </c>
      <c r="N251" s="343">
        <v>10</v>
      </c>
      <c r="O251" s="344" t="s">
        <v>408</v>
      </c>
      <c r="P251" s="345" t="s">
        <v>257</v>
      </c>
      <c r="Q251" s="383"/>
      <c r="R251" s="383"/>
      <c r="S251" s="383"/>
      <c r="T251" s="383"/>
      <c r="U251" s="359">
        <v>81.492000000000004</v>
      </c>
      <c r="V251" s="359">
        <v>0</v>
      </c>
      <c r="W251" s="360">
        <v>0</v>
      </c>
      <c r="X251" s="384"/>
      <c r="Y251" s="384"/>
      <c r="Z251" s="384"/>
      <c r="AA251" s="384"/>
      <c r="AB251" s="384"/>
      <c r="AC251" s="384"/>
      <c r="AD251" s="302">
        <v>1.4</v>
      </c>
      <c r="AE251" s="300"/>
    </row>
    <row r="252" spans="1:31" s="299" customFormat="1" ht="21.75" customHeight="1" x14ac:dyDescent="0.2">
      <c r="A252" s="300"/>
      <c r="B252" s="382" t="s">
        <v>317</v>
      </c>
      <c r="C252" s="382"/>
      <c r="D252" s="382"/>
      <c r="E252" s="382"/>
      <c r="F252" s="382"/>
      <c r="G252" s="382"/>
      <c r="H252" s="382"/>
      <c r="I252" s="382"/>
      <c r="J252" s="382"/>
      <c r="K252" s="382"/>
      <c r="L252" s="382"/>
      <c r="M252" s="343">
        <v>3</v>
      </c>
      <c r="N252" s="343">
        <v>10</v>
      </c>
      <c r="O252" s="344" t="s">
        <v>408</v>
      </c>
      <c r="P252" s="345" t="s">
        <v>316</v>
      </c>
      <c r="Q252" s="383"/>
      <c r="R252" s="383"/>
      <c r="S252" s="383"/>
      <c r="T252" s="383"/>
      <c r="U252" s="359">
        <v>81.492000000000004</v>
      </c>
      <c r="V252" s="359">
        <v>0</v>
      </c>
      <c r="W252" s="360">
        <v>0</v>
      </c>
      <c r="X252" s="384"/>
      <c r="Y252" s="384"/>
      <c r="Z252" s="384"/>
      <c r="AA252" s="384"/>
      <c r="AB252" s="384"/>
      <c r="AC252" s="384"/>
      <c r="AD252" s="302">
        <v>1.4</v>
      </c>
      <c r="AE252" s="300"/>
    </row>
    <row r="253" spans="1:31" s="299" customFormat="1" ht="12.75" customHeight="1" x14ac:dyDescent="0.2">
      <c r="A253" s="300"/>
      <c r="B253" s="382" t="s">
        <v>173</v>
      </c>
      <c r="C253" s="382"/>
      <c r="D253" s="382"/>
      <c r="E253" s="382"/>
      <c r="F253" s="382"/>
      <c r="G253" s="382"/>
      <c r="H253" s="382"/>
      <c r="I253" s="382"/>
      <c r="J253" s="382"/>
      <c r="K253" s="382"/>
      <c r="L253" s="382"/>
      <c r="M253" s="343">
        <v>3</v>
      </c>
      <c r="N253" s="343">
        <v>10</v>
      </c>
      <c r="O253" s="344" t="s">
        <v>408</v>
      </c>
      <c r="P253" s="345" t="s">
        <v>172</v>
      </c>
      <c r="Q253" s="383"/>
      <c r="R253" s="383"/>
      <c r="S253" s="383"/>
      <c r="T253" s="383"/>
      <c r="U253" s="359">
        <v>238.72200000000001</v>
      </c>
      <c r="V253" s="359">
        <v>81.260000000000005</v>
      </c>
      <c r="W253" s="360">
        <v>0.34038000000000002</v>
      </c>
      <c r="X253" s="384"/>
      <c r="Y253" s="384"/>
      <c r="Z253" s="384"/>
      <c r="AA253" s="384"/>
      <c r="AB253" s="384"/>
      <c r="AC253" s="384"/>
      <c r="AD253" s="302">
        <v>1.4</v>
      </c>
      <c r="AE253" s="300"/>
    </row>
    <row r="254" spans="1:31" s="299" customFormat="1" ht="12.75" customHeight="1" x14ac:dyDescent="0.2">
      <c r="A254" s="300"/>
      <c r="B254" s="382" t="s">
        <v>171</v>
      </c>
      <c r="C254" s="382"/>
      <c r="D254" s="382"/>
      <c r="E254" s="382"/>
      <c r="F254" s="382"/>
      <c r="G254" s="382"/>
      <c r="H254" s="382"/>
      <c r="I254" s="382"/>
      <c r="J254" s="382"/>
      <c r="K254" s="382"/>
      <c r="L254" s="382"/>
      <c r="M254" s="343">
        <v>3</v>
      </c>
      <c r="N254" s="343">
        <v>10</v>
      </c>
      <c r="O254" s="344" t="s">
        <v>408</v>
      </c>
      <c r="P254" s="345" t="s">
        <v>170</v>
      </c>
      <c r="Q254" s="383"/>
      <c r="R254" s="383"/>
      <c r="S254" s="383"/>
      <c r="T254" s="383"/>
      <c r="U254" s="359">
        <v>238.72200000000001</v>
      </c>
      <c r="V254" s="359">
        <v>81.260000000000005</v>
      </c>
      <c r="W254" s="360">
        <v>0.34038000000000002</v>
      </c>
      <c r="X254" s="384"/>
      <c r="Y254" s="384"/>
      <c r="Z254" s="384"/>
      <c r="AA254" s="384"/>
      <c r="AB254" s="384"/>
      <c r="AC254" s="384"/>
      <c r="AD254" s="302">
        <v>0</v>
      </c>
      <c r="AE254" s="300"/>
    </row>
    <row r="255" spans="1:31" s="299" customFormat="1" ht="12.75" customHeight="1" x14ac:dyDescent="0.2">
      <c r="A255" s="300"/>
      <c r="B255" s="382" t="s">
        <v>188</v>
      </c>
      <c r="C255" s="382"/>
      <c r="D255" s="382"/>
      <c r="E255" s="382"/>
      <c r="F255" s="382"/>
      <c r="G255" s="382"/>
      <c r="H255" s="382"/>
      <c r="I255" s="382"/>
      <c r="J255" s="382"/>
      <c r="K255" s="382"/>
      <c r="L255" s="382"/>
      <c r="M255" s="343">
        <v>3</v>
      </c>
      <c r="N255" s="343">
        <v>10</v>
      </c>
      <c r="O255" s="344" t="s">
        <v>408</v>
      </c>
      <c r="P255" s="345" t="s">
        <v>187</v>
      </c>
      <c r="Q255" s="383"/>
      <c r="R255" s="383"/>
      <c r="S255" s="383"/>
      <c r="T255" s="383"/>
      <c r="U255" s="359">
        <v>53.314</v>
      </c>
      <c r="V255" s="359">
        <v>11.26</v>
      </c>
      <c r="W255" s="360">
        <v>0.21113999999999999</v>
      </c>
      <c r="X255" s="384"/>
      <c r="Y255" s="384"/>
      <c r="Z255" s="384"/>
      <c r="AA255" s="384"/>
      <c r="AB255" s="384"/>
      <c r="AC255" s="384"/>
      <c r="AD255" s="302">
        <v>0</v>
      </c>
      <c r="AE255" s="300"/>
    </row>
    <row r="256" spans="1:31" s="299" customFormat="1" ht="12.75" customHeight="1" x14ac:dyDescent="0.2">
      <c r="A256" s="300"/>
      <c r="B256" s="382" t="s">
        <v>169</v>
      </c>
      <c r="C256" s="382"/>
      <c r="D256" s="382"/>
      <c r="E256" s="382"/>
      <c r="F256" s="382"/>
      <c r="G256" s="382"/>
      <c r="H256" s="382"/>
      <c r="I256" s="382"/>
      <c r="J256" s="382"/>
      <c r="K256" s="382"/>
      <c r="L256" s="382"/>
      <c r="M256" s="343">
        <v>3</v>
      </c>
      <c r="N256" s="343">
        <v>10</v>
      </c>
      <c r="O256" s="344" t="s">
        <v>408</v>
      </c>
      <c r="P256" s="345" t="s">
        <v>168</v>
      </c>
      <c r="Q256" s="383"/>
      <c r="R256" s="383"/>
      <c r="S256" s="383"/>
      <c r="T256" s="383"/>
      <c r="U256" s="359">
        <v>185.40799999999999</v>
      </c>
      <c r="V256" s="359">
        <v>70</v>
      </c>
      <c r="W256" s="360">
        <v>0.37755</v>
      </c>
      <c r="X256" s="374"/>
      <c r="Y256" s="374"/>
      <c r="Z256" s="374"/>
      <c r="AA256" s="374"/>
      <c r="AB256" s="374"/>
      <c r="AC256" s="374"/>
      <c r="AD256" s="302">
        <v>4294.38</v>
      </c>
      <c r="AE256" s="300"/>
    </row>
    <row r="257" spans="1:31" s="299" customFormat="1" ht="12.75" customHeight="1" x14ac:dyDescent="0.2">
      <c r="A257" s="300"/>
      <c r="B257" s="382" t="s">
        <v>622</v>
      </c>
      <c r="C257" s="382"/>
      <c r="D257" s="382"/>
      <c r="E257" s="382"/>
      <c r="F257" s="382"/>
      <c r="G257" s="382"/>
      <c r="H257" s="382"/>
      <c r="I257" s="382"/>
      <c r="J257" s="382"/>
      <c r="K257" s="382"/>
      <c r="L257" s="382"/>
      <c r="M257" s="343">
        <v>3</v>
      </c>
      <c r="N257" s="343">
        <v>10</v>
      </c>
      <c r="O257" s="344" t="s">
        <v>286</v>
      </c>
      <c r="P257" s="345">
        <v>0</v>
      </c>
      <c r="Q257" s="383"/>
      <c r="R257" s="383"/>
      <c r="S257" s="383"/>
      <c r="T257" s="383"/>
      <c r="U257" s="359">
        <v>16.686</v>
      </c>
      <c r="V257" s="359">
        <v>16.690000000000001</v>
      </c>
      <c r="W257" s="360">
        <v>1</v>
      </c>
      <c r="X257" s="377"/>
      <c r="Y257" s="377"/>
      <c r="Z257" s="377"/>
      <c r="AA257" s="377"/>
      <c r="AB257" s="377"/>
      <c r="AC257" s="377"/>
      <c r="AD257" s="302">
        <v>2300.4299999999998</v>
      </c>
      <c r="AE257" s="300"/>
    </row>
    <row r="258" spans="1:31" s="299" customFormat="1" ht="42.75" customHeight="1" x14ac:dyDescent="0.2">
      <c r="A258" s="300"/>
      <c r="B258" s="382" t="s">
        <v>623</v>
      </c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43">
        <v>3</v>
      </c>
      <c r="N258" s="343">
        <v>10</v>
      </c>
      <c r="O258" s="344" t="s">
        <v>282</v>
      </c>
      <c r="P258" s="345">
        <v>0</v>
      </c>
      <c r="Q258" s="383"/>
      <c r="R258" s="383"/>
      <c r="S258" s="383"/>
      <c r="T258" s="383"/>
      <c r="U258" s="359">
        <v>16.686</v>
      </c>
      <c r="V258" s="359">
        <v>16.690000000000001</v>
      </c>
      <c r="W258" s="360">
        <v>1</v>
      </c>
      <c r="X258" s="384"/>
      <c r="Y258" s="384"/>
      <c r="Z258" s="384"/>
      <c r="AA258" s="384"/>
      <c r="AB258" s="384"/>
      <c r="AC258" s="384"/>
      <c r="AD258" s="302">
        <v>80</v>
      </c>
      <c r="AE258" s="300"/>
    </row>
    <row r="259" spans="1:31" s="299" customFormat="1" ht="42.75" customHeight="1" x14ac:dyDescent="0.2">
      <c r="A259" s="300"/>
      <c r="B259" s="382" t="s">
        <v>173</v>
      </c>
      <c r="C259" s="382"/>
      <c r="D259" s="382"/>
      <c r="E259" s="382"/>
      <c r="F259" s="382"/>
      <c r="G259" s="382"/>
      <c r="H259" s="382"/>
      <c r="I259" s="382"/>
      <c r="J259" s="382"/>
      <c r="K259" s="382"/>
      <c r="L259" s="382"/>
      <c r="M259" s="343">
        <v>3</v>
      </c>
      <c r="N259" s="343">
        <v>10</v>
      </c>
      <c r="O259" s="344" t="s">
        <v>282</v>
      </c>
      <c r="P259" s="345" t="s">
        <v>172</v>
      </c>
      <c r="Q259" s="383"/>
      <c r="R259" s="383"/>
      <c r="S259" s="383"/>
      <c r="T259" s="383"/>
      <c r="U259" s="359">
        <v>16.686</v>
      </c>
      <c r="V259" s="359">
        <v>16.690000000000001</v>
      </c>
      <c r="W259" s="360">
        <v>1</v>
      </c>
      <c r="X259" s="384"/>
      <c r="Y259" s="384"/>
      <c r="Z259" s="384"/>
      <c r="AA259" s="384"/>
      <c r="AB259" s="384"/>
      <c r="AC259" s="384"/>
      <c r="AD259" s="302">
        <v>80</v>
      </c>
      <c r="AE259" s="300"/>
    </row>
    <row r="260" spans="1:31" s="299" customFormat="1" ht="12.75" customHeight="1" x14ac:dyDescent="0.2">
      <c r="A260" s="300"/>
      <c r="B260" s="382" t="s">
        <v>171</v>
      </c>
      <c r="C260" s="382"/>
      <c r="D260" s="382"/>
      <c r="E260" s="382"/>
      <c r="F260" s="382"/>
      <c r="G260" s="382"/>
      <c r="H260" s="382"/>
      <c r="I260" s="382"/>
      <c r="J260" s="382"/>
      <c r="K260" s="382"/>
      <c r="L260" s="382"/>
      <c r="M260" s="343">
        <v>3</v>
      </c>
      <c r="N260" s="343">
        <v>10</v>
      </c>
      <c r="O260" s="344" t="s">
        <v>282</v>
      </c>
      <c r="P260" s="345" t="s">
        <v>170</v>
      </c>
      <c r="Q260" s="383"/>
      <c r="R260" s="383"/>
      <c r="S260" s="383"/>
      <c r="T260" s="383"/>
      <c r="U260" s="359">
        <v>16.686</v>
      </c>
      <c r="V260" s="359">
        <v>16.690000000000001</v>
      </c>
      <c r="W260" s="360">
        <v>1</v>
      </c>
      <c r="X260" s="384"/>
      <c r="Y260" s="384"/>
      <c r="Z260" s="384"/>
      <c r="AA260" s="384"/>
      <c r="AB260" s="384"/>
      <c r="AC260" s="384"/>
      <c r="AD260" s="302">
        <v>80</v>
      </c>
      <c r="AE260" s="300"/>
    </row>
    <row r="261" spans="1:31" s="299" customFormat="1" ht="32.25" customHeight="1" x14ac:dyDescent="0.2">
      <c r="A261" s="300"/>
      <c r="B261" s="382" t="s">
        <v>188</v>
      </c>
      <c r="C261" s="382"/>
      <c r="D261" s="382"/>
      <c r="E261" s="382"/>
      <c r="F261" s="382"/>
      <c r="G261" s="382"/>
      <c r="H261" s="382"/>
      <c r="I261" s="382"/>
      <c r="J261" s="382"/>
      <c r="K261" s="382"/>
      <c r="L261" s="382"/>
      <c r="M261" s="343">
        <v>3</v>
      </c>
      <c r="N261" s="343">
        <v>10</v>
      </c>
      <c r="O261" s="344" t="s">
        <v>282</v>
      </c>
      <c r="P261" s="345" t="s">
        <v>187</v>
      </c>
      <c r="Q261" s="383"/>
      <c r="R261" s="383"/>
      <c r="S261" s="383"/>
      <c r="T261" s="383"/>
      <c r="U261" s="359">
        <v>16.686</v>
      </c>
      <c r="V261" s="359">
        <v>16.690000000000001</v>
      </c>
      <c r="W261" s="360">
        <v>1</v>
      </c>
      <c r="X261" s="384"/>
      <c r="Y261" s="384"/>
      <c r="Z261" s="384"/>
      <c r="AA261" s="384"/>
      <c r="AB261" s="384"/>
      <c r="AC261" s="384"/>
      <c r="AD261" s="302">
        <v>80</v>
      </c>
      <c r="AE261" s="300"/>
    </row>
    <row r="262" spans="1:31" s="299" customFormat="1" ht="74.25" customHeight="1" x14ac:dyDescent="0.2">
      <c r="A262" s="300"/>
      <c r="B262" s="382" t="s">
        <v>550</v>
      </c>
      <c r="C262" s="382"/>
      <c r="D262" s="382"/>
      <c r="E262" s="382"/>
      <c r="F262" s="382"/>
      <c r="G262" s="382"/>
      <c r="H262" s="382"/>
      <c r="I262" s="382"/>
      <c r="J262" s="382"/>
      <c r="K262" s="382"/>
      <c r="L262" s="382"/>
      <c r="M262" s="343">
        <v>3</v>
      </c>
      <c r="N262" s="343">
        <v>10</v>
      </c>
      <c r="O262" s="344" t="s">
        <v>551</v>
      </c>
      <c r="P262" s="345">
        <v>0</v>
      </c>
      <c r="Q262" s="383"/>
      <c r="R262" s="383"/>
      <c r="S262" s="383"/>
      <c r="T262" s="383"/>
      <c r="U262" s="359">
        <v>3409.8</v>
      </c>
      <c r="V262" s="359">
        <v>1504.3</v>
      </c>
      <c r="W262" s="360">
        <v>0.44117000000000001</v>
      </c>
      <c r="X262" s="384"/>
      <c r="Y262" s="384"/>
      <c r="Z262" s="384"/>
      <c r="AA262" s="384"/>
      <c r="AB262" s="384"/>
      <c r="AC262" s="384"/>
      <c r="AD262" s="302">
        <v>80</v>
      </c>
      <c r="AE262" s="300"/>
    </row>
    <row r="263" spans="1:31" s="299" customFormat="1" ht="32.25" customHeight="1" x14ac:dyDescent="0.2">
      <c r="A263" s="300"/>
      <c r="B263" s="382" t="s">
        <v>624</v>
      </c>
      <c r="C263" s="382"/>
      <c r="D263" s="382"/>
      <c r="E263" s="382"/>
      <c r="F263" s="382"/>
      <c r="G263" s="382"/>
      <c r="H263" s="382"/>
      <c r="I263" s="382"/>
      <c r="J263" s="382"/>
      <c r="K263" s="382"/>
      <c r="L263" s="382"/>
      <c r="M263" s="343">
        <v>3</v>
      </c>
      <c r="N263" s="343">
        <v>10</v>
      </c>
      <c r="O263" s="344" t="s">
        <v>625</v>
      </c>
      <c r="P263" s="345">
        <v>0</v>
      </c>
      <c r="Q263" s="383"/>
      <c r="R263" s="383"/>
      <c r="S263" s="383"/>
      <c r="T263" s="383"/>
      <c r="U263" s="359">
        <v>3409.8</v>
      </c>
      <c r="V263" s="359">
        <v>1504.3</v>
      </c>
      <c r="W263" s="360">
        <v>0.44117000000000001</v>
      </c>
      <c r="X263" s="384"/>
      <c r="Y263" s="384"/>
      <c r="Z263" s="384"/>
      <c r="AA263" s="384"/>
      <c r="AB263" s="384"/>
      <c r="AC263" s="384"/>
      <c r="AD263" s="302">
        <v>0</v>
      </c>
      <c r="AE263" s="300"/>
    </row>
    <row r="264" spans="1:31" s="299" customFormat="1" ht="32.25" customHeight="1" x14ac:dyDescent="0.2">
      <c r="A264" s="300"/>
      <c r="B264" s="382" t="s">
        <v>198</v>
      </c>
      <c r="C264" s="382"/>
      <c r="D264" s="382"/>
      <c r="E264" s="382"/>
      <c r="F264" s="382"/>
      <c r="G264" s="382"/>
      <c r="H264" s="382"/>
      <c r="I264" s="382"/>
      <c r="J264" s="382"/>
      <c r="K264" s="382"/>
      <c r="L264" s="382"/>
      <c r="M264" s="343">
        <v>3</v>
      </c>
      <c r="N264" s="343">
        <v>10</v>
      </c>
      <c r="O264" s="344" t="s">
        <v>625</v>
      </c>
      <c r="P264" s="345" t="s">
        <v>197</v>
      </c>
      <c r="Q264" s="383"/>
      <c r="R264" s="383"/>
      <c r="S264" s="383"/>
      <c r="T264" s="383"/>
      <c r="U264" s="359">
        <v>3409.8</v>
      </c>
      <c r="V264" s="359">
        <v>1504.3</v>
      </c>
      <c r="W264" s="360">
        <v>0.44117000000000001</v>
      </c>
      <c r="X264" s="384"/>
      <c r="Y264" s="384"/>
      <c r="Z264" s="384"/>
      <c r="AA264" s="384"/>
      <c r="AB264" s="384"/>
      <c r="AC264" s="384"/>
      <c r="AD264" s="302">
        <v>0</v>
      </c>
      <c r="AE264" s="300"/>
    </row>
    <row r="265" spans="1:31" s="299" customFormat="1" ht="12.75" customHeight="1" x14ac:dyDescent="0.2">
      <c r="A265" s="300"/>
      <c r="B265" s="382" t="s">
        <v>258</v>
      </c>
      <c r="C265" s="382"/>
      <c r="D265" s="382"/>
      <c r="E265" s="382"/>
      <c r="F265" s="382"/>
      <c r="G265" s="382"/>
      <c r="H265" s="382"/>
      <c r="I265" s="382"/>
      <c r="J265" s="382"/>
      <c r="K265" s="382"/>
      <c r="L265" s="382"/>
      <c r="M265" s="343">
        <v>3</v>
      </c>
      <c r="N265" s="343">
        <v>10</v>
      </c>
      <c r="O265" s="344" t="s">
        <v>625</v>
      </c>
      <c r="P265" s="345" t="s">
        <v>257</v>
      </c>
      <c r="Q265" s="383"/>
      <c r="R265" s="383"/>
      <c r="S265" s="383"/>
      <c r="T265" s="383"/>
      <c r="U265" s="359">
        <v>3409.8</v>
      </c>
      <c r="V265" s="359">
        <v>1504.3</v>
      </c>
      <c r="W265" s="360">
        <v>0.44117000000000001</v>
      </c>
      <c r="X265" s="384"/>
      <c r="Y265" s="384"/>
      <c r="Z265" s="384"/>
      <c r="AA265" s="384"/>
      <c r="AB265" s="384"/>
      <c r="AC265" s="384"/>
      <c r="AD265" s="302">
        <v>0</v>
      </c>
      <c r="AE265" s="300"/>
    </row>
    <row r="266" spans="1:31" s="299" customFormat="1" ht="32.25" customHeight="1" x14ac:dyDescent="0.2">
      <c r="A266" s="300"/>
      <c r="B266" s="382" t="s">
        <v>256</v>
      </c>
      <c r="C266" s="382"/>
      <c r="D266" s="382"/>
      <c r="E266" s="382"/>
      <c r="F266" s="382"/>
      <c r="G266" s="382"/>
      <c r="H266" s="382"/>
      <c r="I266" s="382"/>
      <c r="J266" s="382"/>
      <c r="K266" s="382"/>
      <c r="L266" s="382"/>
      <c r="M266" s="343">
        <v>3</v>
      </c>
      <c r="N266" s="343">
        <v>10</v>
      </c>
      <c r="O266" s="344" t="s">
        <v>625</v>
      </c>
      <c r="P266" s="345" t="s">
        <v>255</v>
      </c>
      <c r="Q266" s="383"/>
      <c r="R266" s="383"/>
      <c r="S266" s="383"/>
      <c r="T266" s="383"/>
      <c r="U266" s="359">
        <v>2618.9</v>
      </c>
      <c r="V266" s="359">
        <v>1254.27</v>
      </c>
      <c r="W266" s="360">
        <v>0.47893000000000002</v>
      </c>
      <c r="X266" s="384"/>
      <c r="Y266" s="384"/>
      <c r="Z266" s="384"/>
      <c r="AA266" s="384"/>
      <c r="AB266" s="384"/>
      <c r="AC266" s="384"/>
      <c r="AD266" s="302">
        <v>0</v>
      </c>
      <c r="AE266" s="300"/>
    </row>
    <row r="267" spans="1:31" s="299" customFormat="1" ht="74.25" customHeight="1" x14ac:dyDescent="0.2">
      <c r="A267" s="300"/>
      <c r="B267" s="382" t="s">
        <v>254</v>
      </c>
      <c r="C267" s="382"/>
      <c r="D267" s="382"/>
      <c r="E267" s="382"/>
      <c r="F267" s="382"/>
      <c r="G267" s="382"/>
      <c r="H267" s="382"/>
      <c r="I267" s="382"/>
      <c r="J267" s="382"/>
      <c r="K267" s="382"/>
      <c r="L267" s="382"/>
      <c r="M267" s="343">
        <v>3</v>
      </c>
      <c r="N267" s="343">
        <v>10</v>
      </c>
      <c r="O267" s="344" t="s">
        <v>625</v>
      </c>
      <c r="P267" s="345" t="s">
        <v>252</v>
      </c>
      <c r="Q267" s="383"/>
      <c r="R267" s="383"/>
      <c r="S267" s="383"/>
      <c r="T267" s="383"/>
      <c r="U267" s="359">
        <v>790.9</v>
      </c>
      <c r="V267" s="359">
        <v>250.03</v>
      </c>
      <c r="W267" s="360">
        <v>0.31613999999999998</v>
      </c>
      <c r="X267" s="384"/>
      <c r="Y267" s="384"/>
      <c r="Z267" s="384"/>
      <c r="AA267" s="384"/>
      <c r="AB267" s="384"/>
      <c r="AC267" s="384"/>
      <c r="AD267" s="302">
        <v>0</v>
      </c>
      <c r="AE267" s="300"/>
    </row>
    <row r="268" spans="1:31" s="299" customFormat="1" ht="21.75" customHeight="1" x14ac:dyDescent="0.2">
      <c r="A268" s="300"/>
      <c r="B268" s="382" t="s">
        <v>550</v>
      </c>
      <c r="C268" s="382"/>
      <c r="D268" s="382"/>
      <c r="E268" s="382"/>
      <c r="F268" s="382"/>
      <c r="G268" s="382"/>
      <c r="H268" s="382"/>
      <c r="I268" s="382"/>
      <c r="J268" s="382"/>
      <c r="K268" s="382"/>
      <c r="L268" s="382"/>
      <c r="M268" s="343">
        <v>3</v>
      </c>
      <c r="N268" s="343">
        <v>10</v>
      </c>
      <c r="O268" s="344" t="s">
        <v>551</v>
      </c>
      <c r="P268" s="345">
        <v>0</v>
      </c>
      <c r="Q268" s="383"/>
      <c r="R268" s="383"/>
      <c r="S268" s="383"/>
      <c r="T268" s="383"/>
      <c r="U268" s="359">
        <v>226.684</v>
      </c>
      <c r="V268" s="359">
        <v>226.68</v>
      </c>
      <c r="W268" s="360">
        <v>1</v>
      </c>
      <c r="X268" s="384"/>
      <c r="Y268" s="384"/>
      <c r="Z268" s="384"/>
      <c r="AA268" s="384"/>
      <c r="AB268" s="384"/>
      <c r="AC268" s="384"/>
      <c r="AD268" s="302">
        <v>0</v>
      </c>
      <c r="AE268" s="300"/>
    </row>
    <row r="269" spans="1:31" s="299" customFormat="1" ht="32.25" customHeight="1" x14ac:dyDescent="0.2">
      <c r="A269" s="300"/>
      <c r="B269" s="382" t="s">
        <v>556</v>
      </c>
      <c r="C269" s="382"/>
      <c r="D269" s="382"/>
      <c r="E269" s="382"/>
      <c r="F269" s="382"/>
      <c r="G269" s="382"/>
      <c r="H269" s="382"/>
      <c r="I269" s="382"/>
      <c r="J269" s="382"/>
      <c r="K269" s="382"/>
      <c r="L269" s="382"/>
      <c r="M269" s="343">
        <v>3</v>
      </c>
      <c r="N269" s="343">
        <v>10</v>
      </c>
      <c r="O269" s="344" t="s">
        <v>557</v>
      </c>
      <c r="P269" s="345">
        <v>0</v>
      </c>
      <c r="Q269" s="383"/>
      <c r="R269" s="383"/>
      <c r="S269" s="383"/>
      <c r="T269" s="383"/>
      <c r="U269" s="359">
        <v>226.684</v>
      </c>
      <c r="V269" s="359">
        <v>226.68</v>
      </c>
      <c r="W269" s="360">
        <v>1</v>
      </c>
      <c r="X269" s="384"/>
      <c r="Y269" s="384"/>
      <c r="Z269" s="384"/>
      <c r="AA269" s="384"/>
      <c r="AB269" s="384"/>
      <c r="AC269" s="384"/>
      <c r="AD269" s="302">
        <v>0</v>
      </c>
      <c r="AE269" s="300"/>
    </row>
    <row r="270" spans="1:31" s="299" customFormat="1" ht="21.75" customHeight="1" x14ac:dyDescent="0.2">
      <c r="A270" s="300"/>
      <c r="B270" s="382" t="s">
        <v>198</v>
      </c>
      <c r="C270" s="382"/>
      <c r="D270" s="382"/>
      <c r="E270" s="382"/>
      <c r="F270" s="382"/>
      <c r="G270" s="382"/>
      <c r="H270" s="382"/>
      <c r="I270" s="382"/>
      <c r="J270" s="382"/>
      <c r="K270" s="382"/>
      <c r="L270" s="382"/>
      <c r="M270" s="343">
        <v>3</v>
      </c>
      <c r="N270" s="343">
        <v>10</v>
      </c>
      <c r="O270" s="344" t="s">
        <v>557</v>
      </c>
      <c r="P270" s="345" t="s">
        <v>197</v>
      </c>
      <c r="Q270" s="383"/>
      <c r="R270" s="383"/>
      <c r="S270" s="383"/>
      <c r="T270" s="383"/>
      <c r="U270" s="359">
        <v>226.684</v>
      </c>
      <c r="V270" s="359">
        <v>226.68</v>
      </c>
      <c r="W270" s="360">
        <v>1</v>
      </c>
      <c r="X270" s="384"/>
      <c r="Y270" s="384"/>
      <c r="Z270" s="384"/>
      <c r="AA270" s="384"/>
      <c r="AB270" s="384"/>
      <c r="AC270" s="384"/>
      <c r="AD270" s="302">
        <v>0</v>
      </c>
      <c r="AE270" s="300"/>
    </row>
    <row r="271" spans="1:31" s="299" customFormat="1" ht="21.75" customHeight="1" x14ac:dyDescent="0.2">
      <c r="A271" s="300"/>
      <c r="B271" s="382" t="s">
        <v>258</v>
      </c>
      <c r="C271" s="382"/>
      <c r="D271" s="382"/>
      <c r="E271" s="382"/>
      <c r="F271" s="382"/>
      <c r="G271" s="382"/>
      <c r="H271" s="382"/>
      <c r="I271" s="382"/>
      <c r="J271" s="382"/>
      <c r="K271" s="382"/>
      <c r="L271" s="382"/>
      <c r="M271" s="343">
        <v>3</v>
      </c>
      <c r="N271" s="343">
        <v>10</v>
      </c>
      <c r="O271" s="344" t="s">
        <v>557</v>
      </c>
      <c r="P271" s="345" t="s">
        <v>257</v>
      </c>
      <c r="Q271" s="383"/>
      <c r="R271" s="383"/>
      <c r="S271" s="383"/>
      <c r="T271" s="383"/>
      <c r="U271" s="359">
        <v>226.684</v>
      </c>
      <c r="V271" s="359">
        <v>226.68</v>
      </c>
      <c r="W271" s="360">
        <v>1</v>
      </c>
      <c r="X271" s="384"/>
      <c r="Y271" s="384"/>
      <c r="Z271" s="384"/>
      <c r="AA271" s="384"/>
      <c r="AB271" s="384"/>
      <c r="AC271" s="384"/>
      <c r="AD271" s="302">
        <v>0</v>
      </c>
      <c r="AE271" s="300"/>
    </row>
    <row r="272" spans="1:31" s="299" customFormat="1" ht="12.75" customHeight="1" x14ac:dyDescent="0.2">
      <c r="A272" s="300"/>
      <c r="B272" s="382" t="s">
        <v>256</v>
      </c>
      <c r="C272" s="382"/>
      <c r="D272" s="382"/>
      <c r="E272" s="382"/>
      <c r="F272" s="382"/>
      <c r="G272" s="382"/>
      <c r="H272" s="382"/>
      <c r="I272" s="382"/>
      <c r="J272" s="382"/>
      <c r="K272" s="382"/>
      <c r="L272" s="382"/>
      <c r="M272" s="343">
        <v>3</v>
      </c>
      <c r="N272" s="343">
        <v>10</v>
      </c>
      <c r="O272" s="344" t="s">
        <v>557</v>
      </c>
      <c r="P272" s="345" t="s">
        <v>255</v>
      </c>
      <c r="Q272" s="383"/>
      <c r="R272" s="383"/>
      <c r="S272" s="383"/>
      <c r="T272" s="383"/>
      <c r="U272" s="359">
        <v>153.476</v>
      </c>
      <c r="V272" s="359">
        <v>153.47</v>
      </c>
      <c r="W272" s="360">
        <v>1</v>
      </c>
      <c r="X272" s="384"/>
      <c r="Y272" s="384"/>
      <c r="Z272" s="384"/>
      <c r="AA272" s="384"/>
      <c r="AB272" s="384"/>
      <c r="AC272" s="384"/>
      <c r="AD272" s="302">
        <v>0</v>
      </c>
      <c r="AE272" s="300"/>
    </row>
    <row r="273" spans="1:31" s="299" customFormat="1" ht="21.75" customHeight="1" x14ac:dyDescent="0.2">
      <c r="A273" s="300"/>
      <c r="B273" s="382" t="s">
        <v>254</v>
      </c>
      <c r="C273" s="382"/>
      <c r="D273" s="382"/>
      <c r="E273" s="382"/>
      <c r="F273" s="382"/>
      <c r="G273" s="382"/>
      <c r="H273" s="382"/>
      <c r="I273" s="382"/>
      <c r="J273" s="382"/>
      <c r="K273" s="382"/>
      <c r="L273" s="382"/>
      <c r="M273" s="343">
        <v>3</v>
      </c>
      <c r="N273" s="343">
        <v>10</v>
      </c>
      <c r="O273" s="344" t="s">
        <v>557</v>
      </c>
      <c r="P273" s="345" t="s">
        <v>252</v>
      </c>
      <c r="Q273" s="383"/>
      <c r="R273" s="383"/>
      <c r="S273" s="383"/>
      <c r="T273" s="383"/>
      <c r="U273" s="359">
        <v>73.207999999999998</v>
      </c>
      <c r="V273" s="359">
        <v>73.209999999999994</v>
      </c>
      <c r="W273" s="360">
        <v>1</v>
      </c>
      <c r="X273" s="384"/>
      <c r="Y273" s="384"/>
      <c r="Z273" s="384"/>
      <c r="AA273" s="384"/>
      <c r="AB273" s="384"/>
      <c r="AC273" s="384"/>
      <c r="AD273" s="302">
        <v>1640.55</v>
      </c>
      <c r="AE273" s="300"/>
    </row>
    <row r="274" spans="1:31" s="299" customFormat="1" ht="21.75" customHeight="1" x14ac:dyDescent="0.2">
      <c r="A274" s="300"/>
      <c r="B274" s="382" t="s">
        <v>430</v>
      </c>
      <c r="C274" s="382"/>
      <c r="D274" s="382"/>
      <c r="E274" s="382"/>
      <c r="F274" s="382"/>
      <c r="G274" s="382"/>
      <c r="H274" s="382"/>
      <c r="I274" s="382"/>
      <c r="J274" s="382"/>
      <c r="K274" s="382"/>
      <c r="L274" s="382"/>
      <c r="M274" s="343">
        <v>3</v>
      </c>
      <c r="N274" s="343">
        <v>10</v>
      </c>
      <c r="O274" s="344" t="s">
        <v>431</v>
      </c>
      <c r="P274" s="345">
        <v>0</v>
      </c>
      <c r="Q274" s="383"/>
      <c r="R274" s="383"/>
      <c r="S274" s="383"/>
      <c r="T274" s="383"/>
      <c r="U274" s="359">
        <v>2893.462</v>
      </c>
      <c r="V274" s="359">
        <v>704.6</v>
      </c>
      <c r="W274" s="360">
        <v>0.24351</v>
      </c>
      <c r="X274" s="384"/>
      <c r="Y274" s="384"/>
      <c r="Z274" s="384"/>
      <c r="AA274" s="384"/>
      <c r="AB274" s="384"/>
      <c r="AC274" s="384"/>
      <c r="AD274" s="302">
        <v>1640.55</v>
      </c>
      <c r="AE274" s="300"/>
    </row>
    <row r="275" spans="1:31" s="299" customFormat="1" ht="21.75" customHeight="1" x14ac:dyDescent="0.2">
      <c r="A275" s="300"/>
      <c r="B275" s="382" t="s">
        <v>430</v>
      </c>
      <c r="C275" s="382"/>
      <c r="D275" s="382"/>
      <c r="E275" s="382"/>
      <c r="F275" s="382"/>
      <c r="G275" s="382"/>
      <c r="H275" s="382"/>
      <c r="I275" s="382"/>
      <c r="J275" s="382"/>
      <c r="K275" s="382"/>
      <c r="L275" s="382"/>
      <c r="M275" s="343">
        <v>3</v>
      </c>
      <c r="N275" s="343">
        <v>10</v>
      </c>
      <c r="O275" s="344" t="s">
        <v>429</v>
      </c>
      <c r="P275" s="345">
        <v>0</v>
      </c>
      <c r="Q275" s="383"/>
      <c r="R275" s="383"/>
      <c r="S275" s="383"/>
      <c r="T275" s="383"/>
      <c r="U275" s="359">
        <v>705.06899999999996</v>
      </c>
      <c r="V275" s="359">
        <v>704.6</v>
      </c>
      <c r="W275" s="360">
        <v>0.99933000000000005</v>
      </c>
      <c r="X275" s="384"/>
      <c r="Y275" s="384"/>
      <c r="Z275" s="384"/>
      <c r="AA275" s="384"/>
      <c r="AB275" s="384"/>
      <c r="AC275" s="384"/>
      <c r="AD275" s="302">
        <v>61.62</v>
      </c>
      <c r="AE275" s="300"/>
    </row>
    <row r="276" spans="1:31" s="299" customFormat="1" ht="53.25" customHeight="1" x14ac:dyDescent="0.2">
      <c r="A276" s="300"/>
      <c r="B276" s="382" t="s">
        <v>173</v>
      </c>
      <c r="C276" s="382"/>
      <c r="D276" s="382"/>
      <c r="E276" s="382"/>
      <c r="F276" s="382"/>
      <c r="G276" s="382"/>
      <c r="H276" s="382"/>
      <c r="I276" s="382"/>
      <c r="J276" s="382"/>
      <c r="K276" s="382"/>
      <c r="L276" s="382"/>
      <c r="M276" s="343">
        <v>3</v>
      </c>
      <c r="N276" s="343">
        <v>10</v>
      </c>
      <c r="O276" s="344" t="s">
        <v>429</v>
      </c>
      <c r="P276" s="345" t="s">
        <v>172</v>
      </c>
      <c r="Q276" s="383"/>
      <c r="R276" s="383"/>
      <c r="S276" s="383"/>
      <c r="T276" s="383"/>
      <c r="U276" s="359">
        <v>705.06899999999996</v>
      </c>
      <c r="V276" s="359">
        <v>704.6</v>
      </c>
      <c r="W276" s="360">
        <v>0.99933000000000005</v>
      </c>
      <c r="X276" s="384"/>
      <c r="Y276" s="384"/>
      <c r="Z276" s="384"/>
      <c r="AA276" s="384"/>
      <c r="AB276" s="384"/>
      <c r="AC276" s="384"/>
      <c r="AD276" s="302">
        <v>0</v>
      </c>
      <c r="AE276" s="300"/>
    </row>
    <row r="277" spans="1:31" s="299" customFormat="1" ht="21.75" customHeight="1" x14ac:dyDescent="0.2">
      <c r="A277" s="300"/>
      <c r="B277" s="382" t="s">
        <v>171</v>
      </c>
      <c r="C277" s="382"/>
      <c r="D277" s="382"/>
      <c r="E277" s="382"/>
      <c r="F277" s="382"/>
      <c r="G277" s="382"/>
      <c r="H277" s="382"/>
      <c r="I277" s="382"/>
      <c r="J277" s="382"/>
      <c r="K277" s="382"/>
      <c r="L277" s="382"/>
      <c r="M277" s="343">
        <v>3</v>
      </c>
      <c r="N277" s="343">
        <v>10</v>
      </c>
      <c r="O277" s="344" t="s">
        <v>429</v>
      </c>
      <c r="P277" s="345" t="s">
        <v>170</v>
      </c>
      <c r="Q277" s="383"/>
      <c r="R277" s="383"/>
      <c r="S277" s="383"/>
      <c r="T277" s="383"/>
      <c r="U277" s="359">
        <v>705.06899999999996</v>
      </c>
      <c r="V277" s="359">
        <v>704.6</v>
      </c>
      <c r="W277" s="360">
        <v>0.99933000000000005</v>
      </c>
      <c r="X277" s="384"/>
      <c r="Y277" s="384"/>
      <c r="Z277" s="384"/>
      <c r="AA277" s="384"/>
      <c r="AB277" s="384"/>
      <c r="AC277" s="384"/>
      <c r="AD277" s="302">
        <v>0</v>
      </c>
      <c r="AE277" s="300"/>
    </row>
    <row r="278" spans="1:31" s="299" customFormat="1" ht="32.25" customHeight="1" x14ac:dyDescent="0.2">
      <c r="A278" s="300"/>
      <c r="B278" s="382" t="s">
        <v>169</v>
      </c>
      <c r="C278" s="382"/>
      <c r="D278" s="382"/>
      <c r="E278" s="382"/>
      <c r="F278" s="382"/>
      <c r="G278" s="382"/>
      <c r="H278" s="382"/>
      <c r="I278" s="382"/>
      <c r="J278" s="382"/>
      <c r="K278" s="382"/>
      <c r="L278" s="382"/>
      <c r="M278" s="343">
        <v>3</v>
      </c>
      <c r="N278" s="343">
        <v>10</v>
      </c>
      <c r="O278" s="344" t="s">
        <v>429</v>
      </c>
      <c r="P278" s="345" t="s">
        <v>168</v>
      </c>
      <c r="Q278" s="383"/>
      <c r="R278" s="383"/>
      <c r="S278" s="383"/>
      <c r="T278" s="383"/>
      <c r="U278" s="359">
        <v>705.06899999999996</v>
      </c>
      <c r="V278" s="359">
        <v>704.6</v>
      </c>
      <c r="W278" s="360">
        <v>0.99933000000000005</v>
      </c>
      <c r="X278" s="384"/>
      <c r="Y278" s="384"/>
      <c r="Z278" s="384"/>
      <c r="AA278" s="384"/>
      <c r="AB278" s="384"/>
      <c r="AC278" s="384"/>
      <c r="AD278" s="302">
        <v>0</v>
      </c>
      <c r="AE278" s="300"/>
    </row>
    <row r="279" spans="1:31" s="299" customFormat="1" ht="21.75" customHeight="1" x14ac:dyDescent="0.2">
      <c r="A279" s="300"/>
      <c r="B279" s="382" t="s">
        <v>753</v>
      </c>
      <c r="C279" s="382"/>
      <c r="D279" s="382"/>
      <c r="E279" s="382"/>
      <c r="F279" s="382"/>
      <c r="G279" s="382"/>
      <c r="H279" s="382"/>
      <c r="I279" s="382"/>
      <c r="J279" s="382"/>
      <c r="K279" s="382"/>
      <c r="L279" s="382"/>
      <c r="M279" s="343">
        <v>3</v>
      </c>
      <c r="N279" s="343">
        <v>10</v>
      </c>
      <c r="O279" s="344" t="s">
        <v>754</v>
      </c>
      <c r="P279" s="345">
        <v>0</v>
      </c>
      <c r="Q279" s="383"/>
      <c r="R279" s="383"/>
      <c r="S279" s="383"/>
      <c r="T279" s="383"/>
      <c r="U279" s="359">
        <v>2188.393</v>
      </c>
      <c r="V279" s="359">
        <v>0</v>
      </c>
      <c r="W279" s="360">
        <v>0</v>
      </c>
      <c r="X279" s="384"/>
      <c r="Y279" s="384"/>
      <c r="Z279" s="384"/>
      <c r="AA279" s="384"/>
      <c r="AB279" s="384"/>
      <c r="AC279" s="384"/>
      <c r="AD279" s="302">
        <v>61.62</v>
      </c>
      <c r="AE279" s="300"/>
    </row>
    <row r="280" spans="1:31" s="299" customFormat="1" ht="21.75" customHeight="1" x14ac:dyDescent="0.2">
      <c r="A280" s="300"/>
      <c r="B280" s="382" t="s">
        <v>173</v>
      </c>
      <c r="C280" s="382"/>
      <c r="D280" s="382"/>
      <c r="E280" s="382"/>
      <c r="F280" s="382"/>
      <c r="G280" s="382"/>
      <c r="H280" s="382"/>
      <c r="I280" s="382"/>
      <c r="J280" s="382"/>
      <c r="K280" s="382"/>
      <c r="L280" s="382"/>
      <c r="M280" s="343">
        <v>3</v>
      </c>
      <c r="N280" s="343">
        <v>10</v>
      </c>
      <c r="O280" s="344" t="s">
        <v>754</v>
      </c>
      <c r="P280" s="345" t="s">
        <v>172</v>
      </c>
      <c r="Q280" s="383"/>
      <c r="R280" s="383"/>
      <c r="S280" s="383"/>
      <c r="T280" s="383"/>
      <c r="U280" s="359">
        <v>2188.393</v>
      </c>
      <c r="V280" s="359">
        <v>0</v>
      </c>
      <c r="W280" s="360">
        <v>0</v>
      </c>
      <c r="X280" s="384"/>
      <c r="Y280" s="384"/>
      <c r="Z280" s="384"/>
      <c r="AA280" s="384"/>
      <c r="AB280" s="384"/>
      <c r="AC280" s="384"/>
      <c r="AD280" s="302">
        <v>61.62</v>
      </c>
      <c r="AE280" s="300"/>
    </row>
    <row r="281" spans="1:31" s="299" customFormat="1" ht="21.75" customHeight="1" x14ac:dyDescent="0.2">
      <c r="A281" s="300"/>
      <c r="B281" s="382" t="s">
        <v>171</v>
      </c>
      <c r="C281" s="382"/>
      <c r="D281" s="382"/>
      <c r="E281" s="382"/>
      <c r="F281" s="382"/>
      <c r="G281" s="382"/>
      <c r="H281" s="382"/>
      <c r="I281" s="382"/>
      <c r="J281" s="382"/>
      <c r="K281" s="382"/>
      <c r="L281" s="382"/>
      <c r="M281" s="343">
        <v>3</v>
      </c>
      <c r="N281" s="343">
        <v>10</v>
      </c>
      <c r="O281" s="344" t="s">
        <v>754</v>
      </c>
      <c r="P281" s="345" t="s">
        <v>170</v>
      </c>
      <c r="Q281" s="383"/>
      <c r="R281" s="383"/>
      <c r="S281" s="383"/>
      <c r="T281" s="383"/>
      <c r="U281" s="359">
        <v>2188.393</v>
      </c>
      <c r="V281" s="359">
        <v>0</v>
      </c>
      <c r="W281" s="360">
        <v>0</v>
      </c>
      <c r="X281" s="384"/>
      <c r="Y281" s="384"/>
      <c r="Z281" s="384"/>
      <c r="AA281" s="384"/>
      <c r="AB281" s="384"/>
      <c r="AC281" s="384"/>
      <c r="AD281" s="302">
        <v>40.82</v>
      </c>
      <c r="AE281" s="300"/>
    </row>
    <row r="282" spans="1:31" s="299" customFormat="1" ht="12.75" customHeight="1" x14ac:dyDescent="0.2">
      <c r="A282" s="300"/>
      <c r="B282" s="382" t="s">
        <v>169</v>
      </c>
      <c r="C282" s="382"/>
      <c r="D282" s="382"/>
      <c r="E282" s="382"/>
      <c r="F282" s="382"/>
      <c r="G282" s="382"/>
      <c r="H282" s="382"/>
      <c r="I282" s="382"/>
      <c r="J282" s="382"/>
      <c r="K282" s="382"/>
      <c r="L282" s="382"/>
      <c r="M282" s="343">
        <v>3</v>
      </c>
      <c r="N282" s="343">
        <v>10</v>
      </c>
      <c r="O282" s="344" t="s">
        <v>754</v>
      </c>
      <c r="P282" s="345" t="s">
        <v>168</v>
      </c>
      <c r="Q282" s="383"/>
      <c r="R282" s="383"/>
      <c r="S282" s="383"/>
      <c r="T282" s="383"/>
      <c r="U282" s="359">
        <v>2188.393</v>
      </c>
      <c r="V282" s="359">
        <v>0</v>
      </c>
      <c r="W282" s="360">
        <v>0</v>
      </c>
      <c r="X282" s="384"/>
      <c r="Y282" s="384"/>
      <c r="Z282" s="384"/>
      <c r="AA282" s="384"/>
      <c r="AB282" s="384"/>
      <c r="AC282" s="384"/>
      <c r="AD282" s="302">
        <v>20.8</v>
      </c>
      <c r="AE282" s="300"/>
    </row>
    <row r="283" spans="1:31" s="299" customFormat="1" ht="12.75" customHeight="1" x14ac:dyDescent="0.2">
      <c r="A283" s="300"/>
      <c r="B283" s="375" t="s">
        <v>411</v>
      </c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54">
        <v>3</v>
      </c>
      <c r="N283" s="354">
        <v>14</v>
      </c>
      <c r="O283" s="355">
        <v>0</v>
      </c>
      <c r="P283" s="356">
        <v>0</v>
      </c>
      <c r="Q283" s="376"/>
      <c r="R283" s="376"/>
      <c r="S283" s="376"/>
      <c r="T283" s="376"/>
      <c r="U283" s="357">
        <v>519.01700000000005</v>
      </c>
      <c r="V283" s="357">
        <v>9.1999999999999993</v>
      </c>
      <c r="W283" s="358">
        <v>1.7729999999999999E-2</v>
      </c>
      <c r="X283" s="384"/>
      <c r="Y283" s="384"/>
      <c r="Z283" s="384"/>
      <c r="AA283" s="384"/>
      <c r="AB283" s="384"/>
      <c r="AC283" s="384"/>
      <c r="AD283" s="302">
        <v>0</v>
      </c>
      <c r="AE283" s="300"/>
    </row>
    <row r="284" spans="1:31" s="299" customFormat="1" ht="12.75" customHeight="1" x14ac:dyDescent="0.2">
      <c r="A284" s="300"/>
      <c r="B284" s="382" t="s">
        <v>407</v>
      </c>
      <c r="C284" s="382"/>
      <c r="D284" s="382"/>
      <c r="E284" s="382"/>
      <c r="F284" s="382"/>
      <c r="G284" s="382"/>
      <c r="H284" s="382"/>
      <c r="I284" s="382"/>
      <c r="J284" s="382"/>
      <c r="K284" s="382"/>
      <c r="L284" s="382"/>
      <c r="M284" s="343">
        <v>3</v>
      </c>
      <c r="N284" s="343">
        <v>14</v>
      </c>
      <c r="O284" s="344" t="s">
        <v>406</v>
      </c>
      <c r="P284" s="345">
        <v>0</v>
      </c>
      <c r="Q284" s="383"/>
      <c r="R284" s="383"/>
      <c r="S284" s="383"/>
      <c r="T284" s="383"/>
      <c r="U284" s="359">
        <v>519.01700000000005</v>
      </c>
      <c r="V284" s="359">
        <v>9.1999999999999993</v>
      </c>
      <c r="W284" s="360">
        <v>1.7729999999999999E-2</v>
      </c>
      <c r="X284" s="384"/>
      <c r="Y284" s="384"/>
      <c r="Z284" s="384"/>
      <c r="AA284" s="384"/>
      <c r="AB284" s="384"/>
      <c r="AC284" s="384"/>
      <c r="AD284" s="302">
        <v>0</v>
      </c>
      <c r="AE284" s="300"/>
    </row>
    <row r="285" spans="1:31" s="299" customFormat="1" ht="21.75" customHeight="1" x14ac:dyDescent="0.2">
      <c r="A285" s="300"/>
      <c r="B285" s="382" t="s">
        <v>626</v>
      </c>
      <c r="C285" s="382"/>
      <c r="D285" s="382"/>
      <c r="E285" s="382"/>
      <c r="F285" s="382"/>
      <c r="G285" s="382"/>
      <c r="H285" s="382"/>
      <c r="I285" s="382"/>
      <c r="J285" s="382"/>
      <c r="K285" s="382"/>
      <c r="L285" s="382"/>
      <c r="M285" s="343">
        <v>3</v>
      </c>
      <c r="N285" s="343">
        <v>14</v>
      </c>
      <c r="O285" s="344" t="s">
        <v>408</v>
      </c>
      <c r="P285" s="345">
        <v>0</v>
      </c>
      <c r="Q285" s="383"/>
      <c r="R285" s="383"/>
      <c r="S285" s="383"/>
      <c r="T285" s="383"/>
      <c r="U285" s="359">
        <v>519.01700000000005</v>
      </c>
      <c r="V285" s="359">
        <v>9.1999999999999993</v>
      </c>
      <c r="W285" s="360">
        <v>1.7729999999999999E-2</v>
      </c>
      <c r="X285" s="384"/>
      <c r="Y285" s="384"/>
      <c r="Z285" s="384"/>
      <c r="AA285" s="384"/>
      <c r="AB285" s="384"/>
      <c r="AC285" s="384"/>
      <c r="AD285" s="302">
        <v>0</v>
      </c>
      <c r="AE285" s="300"/>
    </row>
    <row r="286" spans="1:31" s="299" customFormat="1" ht="12.75" customHeight="1" x14ac:dyDescent="0.2">
      <c r="A286" s="300"/>
      <c r="B286" s="382" t="s">
        <v>173</v>
      </c>
      <c r="C286" s="382"/>
      <c r="D286" s="382"/>
      <c r="E286" s="382"/>
      <c r="F286" s="382"/>
      <c r="G286" s="382"/>
      <c r="H286" s="382"/>
      <c r="I286" s="382"/>
      <c r="J286" s="382"/>
      <c r="K286" s="382"/>
      <c r="L286" s="382"/>
      <c r="M286" s="343">
        <v>3</v>
      </c>
      <c r="N286" s="343">
        <v>14</v>
      </c>
      <c r="O286" s="344" t="s">
        <v>408</v>
      </c>
      <c r="P286" s="345" t="s">
        <v>172</v>
      </c>
      <c r="Q286" s="383"/>
      <c r="R286" s="383"/>
      <c r="S286" s="383"/>
      <c r="T286" s="383"/>
      <c r="U286" s="359">
        <v>363.64</v>
      </c>
      <c r="V286" s="359">
        <v>9.1999999999999993</v>
      </c>
      <c r="W286" s="360">
        <v>2.53E-2</v>
      </c>
      <c r="X286" s="384"/>
      <c r="Y286" s="384"/>
      <c r="Z286" s="384"/>
      <c r="AA286" s="384"/>
      <c r="AB286" s="384"/>
      <c r="AC286" s="384"/>
      <c r="AD286" s="302">
        <v>0</v>
      </c>
      <c r="AE286" s="300"/>
    </row>
    <row r="287" spans="1:31" s="299" customFormat="1" ht="12.75" customHeight="1" x14ac:dyDescent="0.2">
      <c r="A287" s="300"/>
      <c r="B287" s="382" t="s">
        <v>171</v>
      </c>
      <c r="C287" s="382"/>
      <c r="D287" s="382"/>
      <c r="E287" s="382"/>
      <c r="F287" s="382"/>
      <c r="G287" s="382"/>
      <c r="H287" s="382"/>
      <c r="I287" s="382"/>
      <c r="J287" s="382"/>
      <c r="K287" s="382"/>
      <c r="L287" s="382"/>
      <c r="M287" s="343">
        <v>3</v>
      </c>
      <c r="N287" s="343">
        <v>14</v>
      </c>
      <c r="O287" s="344" t="s">
        <v>408</v>
      </c>
      <c r="P287" s="345" t="s">
        <v>170</v>
      </c>
      <c r="Q287" s="383"/>
      <c r="R287" s="383"/>
      <c r="S287" s="383"/>
      <c r="T287" s="383"/>
      <c r="U287" s="359">
        <v>363.64</v>
      </c>
      <c r="V287" s="359">
        <v>9.1999999999999993</v>
      </c>
      <c r="W287" s="360">
        <v>2.53E-2</v>
      </c>
      <c r="X287" s="384"/>
      <c r="Y287" s="384"/>
      <c r="Z287" s="384"/>
      <c r="AA287" s="384"/>
      <c r="AB287" s="384"/>
      <c r="AC287" s="384"/>
      <c r="AD287" s="302">
        <v>0</v>
      </c>
      <c r="AE287" s="300"/>
    </row>
    <row r="288" spans="1:31" s="299" customFormat="1" ht="21.75" customHeight="1" x14ac:dyDescent="0.2">
      <c r="A288" s="300"/>
      <c r="B288" s="382" t="s">
        <v>169</v>
      </c>
      <c r="C288" s="382"/>
      <c r="D288" s="382"/>
      <c r="E288" s="382"/>
      <c r="F288" s="382"/>
      <c r="G288" s="382"/>
      <c r="H288" s="382"/>
      <c r="I288" s="382"/>
      <c r="J288" s="382"/>
      <c r="K288" s="382"/>
      <c r="L288" s="382"/>
      <c r="M288" s="343">
        <v>3</v>
      </c>
      <c r="N288" s="343">
        <v>14</v>
      </c>
      <c r="O288" s="344" t="s">
        <v>408</v>
      </c>
      <c r="P288" s="345" t="s">
        <v>168</v>
      </c>
      <c r="Q288" s="383"/>
      <c r="R288" s="383"/>
      <c r="S288" s="383"/>
      <c r="T288" s="383"/>
      <c r="U288" s="359">
        <v>363.64</v>
      </c>
      <c r="V288" s="359">
        <v>9.1999999999999993</v>
      </c>
      <c r="W288" s="360">
        <v>2.53E-2</v>
      </c>
      <c r="X288" s="384"/>
      <c r="Y288" s="384"/>
      <c r="Z288" s="384"/>
      <c r="AA288" s="384"/>
      <c r="AB288" s="384"/>
      <c r="AC288" s="384"/>
      <c r="AD288" s="302">
        <v>1564.76</v>
      </c>
      <c r="AE288" s="300"/>
    </row>
    <row r="289" spans="1:31" s="299" customFormat="1" ht="53.25" customHeight="1" x14ac:dyDescent="0.2">
      <c r="A289" s="300"/>
      <c r="B289" s="382" t="s">
        <v>185</v>
      </c>
      <c r="C289" s="382"/>
      <c r="D289" s="382"/>
      <c r="E289" s="382"/>
      <c r="F289" s="382"/>
      <c r="G289" s="382"/>
      <c r="H289" s="382"/>
      <c r="I289" s="382"/>
      <c r="J289" s="382"/>
      <c r="K289" s="382"/>
      <c r="L289" s="382"/>
      <c r="M289" s="343">
        <v>3</v>
      </c>
      <c r="N289" s="343">
        <v>14</v>
      </c>
      <c r="O289" s="344" t="s">
        <v>408</v>
      </c>
      <c r="P289" s="345" t="s">
        <v>184</v>
      </c>
      <c r="Q289" s="383"/>
      <c r="R289" s="383"/>
      <c r="S289" s="383"/>
      <c r="T289" s="383"/>
      <c r="U289" s="359">
        <v>155.37700000000001</v>
      </c>
      <c r="V289" s="359">
        <v>0</v>
      </c>
      <c r="W289" s="360">
        <v>0</v>
      </c>
      <c r="X289" s="384"/>
      <c r="Y289" s="384"/>
      <c r="Z289" s="384"/>
      <c r="AA289" s="384"/>
      <c r="AB289" s="384"/>
      <c r="AC289" s="384"/>
      <c r="AD289" s="302">
        <v>1564.76</v>
      </c>
      <c r="AE289" s="300"/>
    </row>
    <row r="290" spans="1:31" s="299" customFormat="1" ht="21.75" customHeight="1" x14ac:dyDescent="0.2">
      <c r="A290" s="300"/>
      <c r="B290" s="382" t="s">
        <v>508</v>
      </c>
      <c r="C290" s="382"/>
      <c r="D290" s="382"/>
      <c r="E290" s="382"/>
      <c r="F290" s="382"/>
      <c r="G290" s="382"/>
      <c r="H290" s="382"/>
      <c r="I290" s="382"/>
      <c r="J290" s="382"/>
      <c r="K290" s="382"/>
      <c r="L290" s="382"/>
      <c r="M290" s="343">
        <v>3</v>
      </c>
      <c r="N290" s="343">
        <v>14</v>
      </c>
      <c r="O290" s="344" t="s">
        <v>408</v>
      </c>
      <c r="P290" s="345" t="s">
        <v>507</v>
      </c>
      <c r="Q290" s="383"/>
      <c r="R290" s="383"/>
      <c r="S290" s="383"/>
      <c r="T290" s="383"/>
      <c r="U290" s="359">
        <v>155.37700000000001</v>
      </c>
      <c r="V290" s="359">
        <v>0</v>
      </c>
      <c r="W290" s="360">
        <v>0</v>
      </c>
      <c r="X290" s="384"/>
      <c r="Y290" s="384"/>
      <c r="Z290" s="384"/>
      <c r="AA290" s="384"/>
      <c r="AB290" s="384"/>
      <c r="AC290" s="384"/>
      <c r="AD290" s="302">
        <v>1564.76</v>
      </c>
      <c r="AE290" s="300"/>
    </row>
    <row r="291" spans="1:31" s="299" customFormat="1" ht="32.25" customHeight="1" x14ac:dyDescent="0.2">
      <c r="A291" s="300"/>
      <c r="B291" s="372" t="s">
        <v>410</v>
      </c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49">
        <v>4</v>
      </c>
      <c r="N291" s="349">
        <v>0</v>
      </c>
      <c r="O291" s="350">
        <v>0</v>
      </c>
      <c r="P291" s="351">
        <v>0</v>
      </c>
      <c r="Q291" s="373"/>
      <c r="R291" s="373"/>
      <c r="S291" s="373"/>
      <c r="T291" s="373"/>
      <c r="U291" s="352">
        <v>46494.790999999997</v>
      </c>
      <c r="V291" s="352">
        <v>12124.51</v>
      </c>
      <c r="W291" s="353">
        <v>0.26077</v>
      </c>
      <c r="X291" s="384"/>
      <c r="Y291" s="384"/>
      <c r="Z291" s="384"/>
      <c r="AA291" s="384"/>
      <c r="AB291" s="384"/>
      <c r="AC291" s="384"/>
      <c r="AD291" s="302">
        <v>1243.68</v>
      </c>
      <c r="AE291" s="300"/>
    </row>
    <row r="292" spans="1:31" s="299" customFormat="1" ht="32.25" customHeight="1" x14ac:dyDescent="0.2">
      <c r="A292" s="300"/>
      <c r="B292" s="375" t="s">
        <v>409</v>
      </c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54">
        <v>4</v>
      </c>
      <c r="N292" s="354">
        <v>5</v>
      </c>
      <c r="O292" s="355">
        <v>0</v>
      </c>
      <c r="P292" s="356">
        <v>0</v>
      </c>
      <c r="Q292" s="376"/>
      <c r="R292" s="376"/>
      <c r="S292" s="376"/>
      <c r="T292" s="376"/>
      <c r="U292" s="357">
        <v>12305.323</v>
      </c>
      <c r="V292" s="357">
        <v>5171.51</v>
      </c>
      <c r="W292" s="358">
        <v>0.42026999999999998</v>
      </c>
      <c r="X292" s="384"/>
      <c r="Y292" s="384"/>
      <c r="Z292" s="384"/>
      <c r="AA292" s="384"/>
      <c r="AB292" s="384"/>
      <c r="AC292" s="384"/>
      <c r="AD292" s="302">
        <v>321.08</v>
      </c>
      <c r="AE292" s="300"/>
    </row>
    <row r="293" spans="1:31" s="299" customFormat="1" ht="21.75" customHeight="1" x14ac:dyDescent="0.2">
      <c r="A293" s="300"/>
      <c r="B293" s="382" t="s">
        <v>379</v>
      </c>
      <c r="C293" s="382"/>
      <c r="D293" s="382"/>
      <c r="E293" s="382"/>
      <c r="F293" s="382"/>
      <c r="G293" s="382"/>
      <c r="H293" s="382"/>
      <c r="I293" s="382"/>
      <c r="J293" s="382"/>
      <c r="K293" s="382"/>
      <c r="L293" s="382"/>
      <c r="M293" s="343">
        <v>4</v>
      </c>
      <c r="N293" s="343">
        <v>5</v>
      </c>
      <c r="O293" s="344" t="s">
        <v>378</v>
      </c>
      <c r="P293" s="345">
        <v>0</v>
      </c>
      <c r="Q293" s="383"/>
      <c r="R293" s="383"/>
      <c r="S293" s="383"/>
      <c r="T293" s="383"/>
      <c r="U293" s="359">
        <v>421.52</v>
      </c>
      <c r="V293" s="359">
        <v>162.19999999999999</v>
      </c>
      <c r="W293" s="360">
        <v>0.38479999999999998</v>
      </c>
      <c r="X293" s="384"/>
      <c r="Y293" s="384"/>
      <c r="Z293" s="384"/>
      <c r="AA293" s="384"/>
      <c r="AB293" s="384"/>
      <c r="AC293" s="384"/>
      <c r="AD293" s="302">
        <v>14.17</v>
      </c>
      <c r="AE293" s="300"/>
    </row>
    <row r="294" spans="1:31" s="299" customFormat="1" ht="21.75" customHeight="1" x14ac:dyDescent="0.2">
      <c r="A294" s="300"/>
      <c r="B294" s="382" t="s">
        <v>627</v>
      </c>
      <c r="C294" s="382"/>
      <c r="D294" s="382"/>
      <c r="E294" s="382"/>
      <c r="F294" s="382"/>
      <c r="G294" s="382"/>
      <c r="H294" s="382"/>
      <c r="I294" s="382"/>
      <c r="J294" s="382"/>
      <c r="K294" s="382"/>
      <c r="L294" s="382"/>
      <c r="M294" s="343">
        <v>4</v>
      </c>
      <c r="N294" s="343">
        <v>5</v>
      </c>
      <c r="O294" s="344" t="s">
        <v>628</v>
      </c>
      <c r="P294" s="345">
        <v>0</v>
      </c>
      <c r="Q294" s="383"/>
      <c r="R294" s="383"/>
      <c r="S294" s="383"/>
      <c r="T294" s="383"/>
      <c r="U294" s="359">
        <v>421.52</v>
      </c>
      <c r="V294" s="359">
        <v>162.19999999999999</v>
      </c>
      <c r="W294" s="360">
        <v>0.38479999999999998</v>
      </c>
      <c r="X294" s="384"/>
      <c r="Y294" s="384"/>
      <c r="Z294" s="384"/>
      <c r="AA294" s="384"/>
      <c r="AB294" s="384"/>
      <c r="AC294" s="384"/>
      <c r="AD294" s="302">
        <v>14.17</v>
      </c>
      <c r="AE294" s="300"/>
    </row>
    <row r="295" spans="1:31" s="299" customFormat="1" ht="21.75" customHeight="1" x14ac:dyDescent="0.2">
      <c r="A295" s="300"/>
      <c r="B295" s="382" t="s">
        <v>211</v>
      </c>
      <c r="C295" s="382"/>
      <c r="D295" s="382"/>
      <c r="E295" s="382"/>
      <c r="F295" s="382"/>
      <c r="G295" s="382"/>
      <c r="H295" s="382"/>
      <c r="I295" s="382"/>
      <c r="J295" s="382"/>
      <c r="K295" s="382"/>
      <c r="L295" s="382"/>
      <c r="M295" s="343">
        <v>4</v>
      </c>
      <c r="N295" s="343">
        <v>5</v>
      </c>
      <c r="O295" s="344" t="s">
        <v>628</v>
      </c>
      <c r="P295" s="345" t="s">
        <v>210</v>
      </c>
      <c r="Q295" s="383"/>
      <c r="R295" s="383"/>
      <c r="S295" s="383"/>
      <c r="T295" s="383"/>
      <c r="U295" s="359">
        <v>421.52</v>
      </c>
      <c r="V295" s="359">
        <v>162.19999999999999</v>
      </c>
      <c r="W295" s="360">
        <v>0.38479999999999998</v>
      </c>
      <c r="X295" s="384"/>
      <c r="Y295" s="384"/>
      <c r="Z295" s="384"/>
      <c r="AA295" s="384"/>
      <c r="AB295" s="384"/>
      <c r="AC295" s="384"/>
      <c r="AD295" s="302">
        <v>14.17</v>
      </c>
      <c r="AE295" s="300"/>
    </row>
    <row r="296" spans="1:31" s="299" customFormat="1" ht="12.75" customHeight="1" x14ac:dyDescent="0.2">
      <c r="A296" s="300"/>
      <c r="B296" s="382" t="s">
        <v>405</v>
      </c>
      <c r="C296" s="382"/>
      <c r="D296" s="382"/>
      <c r="E296" s="382"/>
      <c r="F296" s="382"/>
      <c r="G296" s="382"/>
      <c r="H296" s="382"/>
      <c r="I296" s="382"/>
      <c r="J296" s="382"/>
      <c r="K296" s="382"/>
      <c r="L296" s="382"/>
      <c r="M296" s="343">
        <v>4</v>
      </c>
      <c r="N296" s="343">
        <v>5</v>
      </c>
      <c r="O296" s="344" t="s">
        <v>628</v>
      </c>
      <c r="P296" s="345" t="s">
        <v>404</v>
      </c>
      <c r="Q296" s="383"/>
      <c r="R296" s="383"/>
      <c r="S296" s="383"/>
      <c r="T296" s="383"/>
      <c r="U296" s="359">
        <v>421.52</v>
      </c>
      <c r="V296" s="359">
        <v>162.19999999999999</v>
      </c>
      <c r="W296" s="360">
        <v>0.38479999999999998</v>
      </c>
      <c r="X296" s="384"/>
      <c r="Y296" s="384"/>
      <c r="Z296" s="384"/>
      <c r="AA296" s="384"/>
      <c r="AB296" s="384"/>
      <c r="AC296" s="384"/>
      <c r="AD296" s="302">
        <v>14.17</v>
      </c>
      <c r="AE296" s="300"/>
    </row>
    <row r="297" spans="1:31" s="299" customFormat="1" ht="21.75" customHeight="1" x14ac:dyDescent="0.2">
      <c r="A297" s="300"/>
      <c r="B297" s="382" t="s">
        <v>403</v>
      </c>
      <c r="C297" s="382"/>
      <c r="D297" s="382"/>
      <c r="E297" s="382"/>
      <c r="F297" s="382"/>
      <c r="G297" s="382"/>
      <c r="H297" s="382"/>
      <c r="I297" s="382"/>
      <c r="J297" s="382"/>
      <c r="K297" s="382"/>
      <c r="L297" s="382"/>
      <c r="M297" s="343">
        <v>4</v>
      </c>
      <c r="N297" s="343">
        <v>5</v>
      </c>
      <c r="O297" s="344" t="s">
        <v>628</v>
      </c>
      <c r="P297" s="345" t="s">
        <v>402</v>
      </c>
      <c r="Q297" s="383"/>
      <c r="R297" s="383"/>
      <c r="S297" s="383"/>
      <c r="T297" s="383"/>
      <c r="U297" s="359">
        <v>421.52</v>
      </c>
      <c r="V297" s="359">
        <v>162.19999999999999</v>
      </c>
      <c r="W297" s="360">
        <v>0.38479999999999998</v>
      </c>
      <c r="X297" s="384"/>
      <c r="Y297" s="384"/>
      <c r="Z297" s="384"/>
      <c r="AA297" s="384"/>
      <c r="AB297" s="384"/>
      <c r="AC297" s="384"/>
      <c r="AD297" s="302">
        <v>183.88</v>
      </c>
      <c r="AE297" s="300"/>
    </row>
    <row r="298" spans="1:31" s="299" customFormat="1" ht="21.75" customHeight="1" x14ac:dyDescent="0.2">
      <c r="A298" s="300"/>
      <c r="B298" s="382" t="s">
        <v>407</v>
      </c>
      <c r="C298" s="382"/>
      <c r="D298" s="382"/>
      <c r="E298" s="382"/>
      <c r="F298" s="382"/>
      <c r="G298" s="382"/>
      <c r="H298" s="382"/>
      <c r="I298" s="382"/>
      <c r="J298" s="382"/>
      <c r="K298" s="382"/>
      <c r="L298" s="382"/>
      <c r="M298" s="343">
        <v>4</v>
      </c>
      <c r="N298" s="343">
        <v>5</v>
      </c>
      <c r="O298" s="344" t="s">
        <v>406</v>
      </c>
      <c r="P298" s="345">
        <v>0</v>
      </c>
      <c r="Q298" s="383"/>
      <c r="R298" s="383"/>
      <c r="S298" s="383"/>
      <c r="T298" s="383"/>
      <c r="U298" s="359">
        <v>78.3</v>
      </c>
      <c r="V298" s="359">
        <v>0</v>
      </c>
      <c r="W298" s="360">
        <v>0</v>
      </c>
      <c r="X298" s="384"/>
      <c r="Y298" s="384"/>
      <c r="Z298" s="384"/>
      <c r="AA298" s="384"/>
      <c r="AB298" s="384"/>
      <c r="AC298" s="384"/>
      <c r="AD298" s="302">
        <v>183.88</v>
      </c>
      <c r="AE298" s="300"/>
    </row>
    <row r="299" spans="1:31" s="299" customFormat="1" ht="21.75" customHeight="1" x14ac:dyDescent="0.2">
      <c r="A299" s="300"/>
      <c r="B299" s="382" t="s">
        <v>626</v>
      </c>
      <c r="C299" s="382"/>
      <c r="D299" s="382"/>
      <c r="E299" s="382"/>
      <c r="F299" s="382"/>
      <c r="G299" s="382"/>
      <c r="H299" s="382"/>
      <c r="I299" s="382"/>
      <c r="J299" s="382"/>
      <c r="K299" s="382"/>
      <c r="L299" s="382"/>
      <c r="M299" s="343">
        <v>4</v>
      </c>
      <c r="N299" s="343">
        <v>5</v>
      </c>
      <c r="O299" s="344" t="s">
        <v>408</v>
      </c>
      <c r="P299" s="345">
        <v>0</v>
      </c>
      <c r="Q299" s="383"/>
      <c r="R299" s="383"/>
      <c r="S299" s="383"/>
      <c r="T299" s="383"/>
      <c r="U299" s="359">
        <v>78.3</v>
      </c>
      <c r="V299" s="359">
        <v>0</v>
      </c>
      <c r="W299" s="360">
        <v>0</v>
      </c>
      <c r="X299" s="384"/>
      <c r="Y299" s="384"/>
      <c r="Z299" s="384"/>
      <c r="AA299" s="384"/>
      <c r="AB299" s="384"/>
      <c r="AC299" s="384"/>
      <c r="AD299" s="302">
        <v>150.82</v>
      </c>
      <c r="AE299" s="300"/>
    </row>
    <row r="300" spans="1:31" s="299" customFormat="1" ht="53.25" customHeight="1" x14ac:dyDescent="0.2">
      <c r="A300" s="300"/>
      <c r="B300" s="382" t="s">
        <v>211</v>
      </c>
      <c r="C300" s="382"/>
      <c r="D300" s="382"/>
      <c r="E300" s="382"/>
      <c r="F300" s="382"/>
      <c r="G300" s="382"/>
      <c r="H300" s="382"/>
      <c r="I300" s="382"/>
      <c r="J300" s="382"/>
      <c r="K300" s="382"/>
      <c r="L300" s="382"/>
      <c r="M300" s="343">
        <v>4</v>
      </c>
      <c r="N300" s="343">
        <v>5</v>
      </c>
      <c r="O300" s="344" t="s">
        <v>408</v>
      </c>
      <c r="P300" s="345" t="s">
        <v>210</v>
      </c>
      <c r="Q300" s="383"/>
      <c r="R300" s="383"/>
      <c r="S300" s="383"/>
      <c r="T300" s="383"/>
      <c r="U300" s="359">
        <v>78.3</v>
      </c>
      <c r="V300" s="359">
        <v>0</v>
      </c>
      <c r="W300" s="360">
        <v>0</v>
      </c>
      <c r="X300" s="384"/>
      <c r="Y300" s="384"/>
      <c r="Z300" s="384"/>
      <c r="AA300" s="384"/>
      <c r="AB300" s="384"/>
      <c r="AC300" s="384"/>
      <c r="AD300" s="302">
        <v>150.82</v>
      </c>
      <c r="AE300" s="300"/>
    </row>
    <row r="301" spans="1:31" s="299" customFormat="1" ht="21.75" customHeight="1" x14ac:dyDescent="0.2">
      <c r="A301" s="300"/>
      <c r="B301" s="382" t="s">
        <v>405</v>
      </c>
      <c r="C301" s="382"/>
      <c r="D301" s="382"/>
      <c r="E301" s="382"/>
      <c r="F301" s="382"/>
      <c r="G301" s="382"/>
      <c r="H301" s="382"/>
      <c r="I301" s="382"/>
      <c r="J301" s="382"/>
      <c r="K301" s="382"/>
      <c r="L301" s="382"/>
      <c r="M301" s="343">
        <v>4</v>
      </c>
      <c r="N301" s="343">
        <v>5</v>
      </c>
      <c r="O301" s="344" t="s">
        <v>408</v>
      </c>
      <c r="P301" s="345" t="s">
        <v>404</v>
      </c>
      <c r="Q301" s="383"/>
      <c r="R301" s="383"/>
      <c r="S301" s="383"/>
      <c r="T301" s="383"/>
      <c r="U301" s="359">
        <v>78.3</v>
      </c>
      <c r="V301" s="359">
        <v>0</v>
      </c>
      <c r="W301" s="360">
        <v>0</v>
      </c>
      <c r="X301" s="384"/>
      <c r="Y301" s="384"/>
      <c r="Z301" s="384"/>
      <c r="AA301" s="384"/>
      <c r="AB301" s="384"/>
      <c r="AC301" s="384"/>
      <c r="AD301" s="302">
        <v>150.82</v>
      </c>
      <c r="AE301" s="300"/>
    </row>
    <row r="302" spans="1:31" s="299" customFormat="1" ht="32.25" customHeight="1" x14ac:dyDescent="0.2">
      <c r="A302" s="300"/>
      <c r="B302" s="382" t="s">
        <v>403</v>
      </c>
      <c r="C302" s="382"/>
      <c r="D302" s="382"/>
      <c r="E302" s="382"/>
      <c r="F302" s="382"/>
      <c r="G302" s="382"/>
      <c r="H302" s="382"/>
      <c r="I302" s="382"/>
      <c r="J302" s="382"/>
      <c r="K302" s="382"/>
      <c r="L302" s="382"/>
      <c r="M302" s="343">
        <v>4</v>
      </c>
      <c r="N302" s="343">
        <v>5</v>
      </c>
      <c r="O302" s="344" t="s">
        <v>408</v>
      </c>
      <c r="P302" s="345" t="s">
        <v>402</v>
      </c>
      <c r="Q302" s="383"/>
      <c r="R302" s="383"/>
      <c r="S302" s="383"/>
      <c r="T302" s="383"/>
      <c r="U302" s="359">
        <v>78.3</v>
      </c>
      <c r="V302" s="359">
        <v>0</v>
      </c>
      <c r="W302" s="360">
        <v>0</v>
      </c>
      <c r="X302" s="384"/>
      <c r="Y302" s="384"/>
      <c r="Z302" s="384"/>
      <c r="AA302" s="384"/>
      <c r="AB302" s="384"/>
      <c r="AC302" s="384"/>
      <c r="AD302" s="302">
        <v>150.82</v>
      </c>
      <c r="AE302" s="300"/>
    </row>
    <row r="303" spans="1:31" s="299" customFormat="1" ht="32.25" customHeight="1" x14ac:dyDescent="0.2">
      <c r="A303" s="300"/>
      <c r="B303" s="382" t="s">
        <v>629</v>
      </c>
      <c r="C303" s="382"/>
      <c r="D303" s="382"/>
      <c r="E303" s="382"/>
      <c r="F303" s="382"/>
      <c r="G303" s="382"/>
      <c r="H303" s="382"/>
      <c r="I303" s="382"/>
      <c r="J303" s="382"/>
      <c r="K303" s="382"/>
      <c r="L303" s="382"/>
      <c r="M303" s="343">
        <v>4</v>
      </c>
      <c r="N303" s="343">
        <v>5</v>
      </c>
      <c r="O303" s="344" t="s">
        <v>320</v>
      </c>
      <c r="P303" s="345">
        <v>0</v>
      </c>
      <c r="Q303" s="383"/>
      <c r="R303" s="383"/>
      <c r="S303" s="383"/>
      <c r="T303" s="383"/>
      <c r="U303" s="359">
        <v>2252.1999999999998</v>
      </c>
      <c r="V303" s="359">
        <v>0</v>
      </c>
      <c r="W303" s="360">
        <v>0</v>
      </c>
      <c r="X303" s="384"/>
      <c r="Y303" s="384"/>
      <c r="Z303" s="384"/>
      <c r="AA303" s="384"/>
      <c r="AB303" s="384"/>
      <c r="AC303" s="384"/>
      <c r="AD303" s="302">
        <v>0</v>
      </c>
      <c r="AE303" s="300"/>
    </row>
    <row r="304" spans="1:31" s="299" customFormat="1" ht="21.75" customHeight="1" x14ac:dyDescent="0.2">
      <c r="A304" s="300"/>
      <c r="B304" s="382" t="s">
        <v>570</v>
      </c>
      <c r="C304" s="382"/>
      <c r="D304" s="382"/>
      <c r="E304" s="382"/>
      <c r="F304" s="382"/>
      <c r="G304" s="382"/>
      <c r="H304" s="382"/>
      <c r="I304" s="382"/>
      <c r="J304" s="382"/>
      <c r="K304" s="382"/>
      <c r="L304" s="382"/>
      <c r="M304" s="343">
        <v>4</v>
      </c>
      <c r="N304" s="343">
        <v>5</v>
      </c>
      <c r="O304" s="344" t="s">
        <v>630</v>
      </c>
      <c r="P304" s="345">
        <v>0</v>
      </c>
      <c r="Q304" s="383"/>
      <c r="R304" s="383"/>
      <c r="S304" s="383"/>
      <c r="T304" s="383"/>
      <c r="U304" s="359">
        <v>2252.1999999999998</v>
      </c>
      <c r="V304" s="359">
        <v>0</v>
      </c>
      <c r="W304" s="360">
        <v>0</v>
      </c>
      <c r="X304" s="384"/>
      <c r="Y304" s="384"/>
      <c r="Z304" s="384"/>
      <c r="AA304" s="384"/>
      <c r="AB304" s="384"/>
      <c r="AC304" s="384"/>
      <c r="AD304" s="302">
        <v>33.06</v>
      </c>
      <c r="AE304" s="300"/>
    </row>
    <row r="305" spans="1:31" s="299" customFormat="1" ht="21.75" customHeight="1" x14ac:dyDescent="0.2">
      <c r="A305" s="300"/>
      <c r="B305" s="382" t="s">
        <v>173</v>
      </c>
      <c r="C305" s="382"/>
      <c r="D305" s="382"/>
      <c r="E305" s="382"/>
      <c r="F305" s="382"/>
      <c r="G305" s="382"/>
      <c r="H305" s="382"/>
      <c r="I305" s="382"/>
      <c r="J305" s="382"/>
      <c r="K305" s="382"/>
      <c r="L305" s="382"/>
      <c r="M305" s="343">
        <v>4</v>
      </c>
      <c r="N305" s="343">
        <v>5</v>
      </c>
      <c r="O305" s="344" t="s">
        <v>630</v>
      </c>
      <c r="P305" s="345" t="s">
        <v>172</v>
      </c>
      <c r="Q305" s="383"/>
      <c r="R305" s="383"/>
      <c r="S305" s="383"/>
      <c r="T305" s="383"/>
      <c r="U305" s="359">
        <v>2252.1999999999998</v>
      </c>
      <c r="V305" s="359">
        <v>0</v>
      </c>
      <c r="W305" s="360">
        <v>0</v>
      </c>
      <c r="X305" s="384"/>
      <c r="Y305" s="384"/>
      <c r="Z305" s="384"/>
      <c r="AA305" s="384"/>
      <c r="AB305" s="384"/>
      <c r="AC305" s="384"/>
      <c r="AD305" s="302">
        <v>33.06</v>
      </c>
      <c r="AE305" s="300"/>
    </row>
    <row r="306" spans="1:31" s="299" customFormat="1" ht="21.75" customHeight="1" x14ac:dyDescent="0.2">
      <c r="A306" s="300"/>
      <c r="B306" s="382" t="s">
        <v>171</v>
      </c>
      <c r="C306" s="382"/>
      <c r="D306" s="382"/>
      <c r="E306" s="382"/>
      <c r="F306" s="382"/>
      <c r="G306" s="382"/>
      <c r="H306" s="382"/>
      <c r="I306" s="382"/>
      <c r="J306" s="382"/>
      <c r="K306" s="382"/>
      <c r="L306" s="382"/>
      <c r="M306" s="343">
        <v>4</v>
      </c>
      <c r="N306" s="343">
        <v>5</v>
      </c>
      <c r="O306" s="344" t="s">
        <v>630</v>
      </c>
      <c r="P306" s="345" t="s">
        <v>170</v>
      </c>
      <c r="Q306" s="383"/>
      <c r="R306" s="383"/>
      <c r="S306" s="383"/>
      <c r="T306" s="383"/>
      <c r="U306" s="359">
        <v>2252.1999999999998</v>
      </c>
      <c r="V306" s="359">
        <v>0</v>
      </c>
      <c r="W306" s="360">
        <v>0</v>
      </c>
      <c r="X306" s="384"/>
      <c r="Y306" s="384"/>
      <c r="Z306" s="384"/>
      <c r="AA306" s="384"/>
      <c r="AB306" s="384"/>
      <c r="AC306" s="384"/>
      <c r="AD306" s="302">
        <v>33.06</v>
      </c>
      <c r="AE306" s="300"/>
    </row>
    <row r="307" spans="1:31" s="299" customFormat="1" ht="12.75" customHeight="1" x14ac:dyDescent="0.2">
      <c r="A307" s="300"/>
      <c r="B307" s="382" t="s">
        <v>169</v>
      </c>
      <c r="C307" s="382"/>
      <c r="D307" s="382"/>
      <c r="E307" s="382"/>
      <c r="F307" s="382"/>
      <c r="G307" s="382"/>
      <c r="H307" s="382"/>
      <c r="I307" s="382"/>
      <c r="J307" s="382"/>
      <c r="K307" s="382"/>
      <c r="L307" s="382"/>
      <c r="M307" s="343">
        <v>4</v>
      </c>
      <c r="N307" s="343">
        <v>5</v>
      </c>
      <c r="O307" s="344" t="s">
        <v>630</v>
      </c>
      <c r="P307" s="345" t="s">
        <v>168</v>
      </c>
      <c r="Q307" s="383"/>
      <c r="R307" s="383"/>
      <c r="S307" s="383"/>
      <c r="T307" s="383"/>
      <c r="U307" s="359">
        <v>2252.1999999999998</v>
      </c>
      <c r="V307" s="359">
        <v>0</v>
      </c>
      <c r="W307" s="360">
        <v>0</v>
      </c>
      <c r="X307" s="384"/>
      <c r="Y307" s="384"/>
      <c r="Z307" s="384"/>
      <c r="AA307" s="384"/>
      <c r="AB307" s="384"/>
      <c r="AC307" s="384"/>
      <c r="AD307" s="302">
        <v>33.06</v>
      </c>
      <c r="AE307" s="300"/>
    </row>
    <row r="308" spans="1:31" s="299" customFormat="1" ht="21.75" customHeight="1" x14ac:dyDescent="0.2">
      <c r="A308" s="300"/>
      <c r="B308" s="382" t="s">
        <v>426</v>
      </c>
      <c r="C308" s="382"/>
      <c r="D308" s="382"/>
      <c r="E308" s="382"/>
      <c r="F308" s="382"/>
      <c r="G308" s="382"/>
      <c r="H308" s="382"/>
      <c r="I308" s="382"/>
      <c r="J308" s="382"/>
      <c r="K308" s="382"/>
      <c r="L308" s="382"/>
      <c r="M308" s="343">
        <v>4</v>
      </c>
      <c r="N308" s="343">
        <v>5</v>
      </c>
      <c r="O308" s="344" t="s">
        <v>425</v>
      </c>
      <c r="P308" s="345">
        <v>0</v>
      </c>
      <c r="Q308" s="383"/>
      <c r="R308" s="383"/>
      <c r="S308" s="383"/>
      <c r="T308" s="383"/>
      <c r="U308" s="359">
        <v>8840.884</v>
      </c>
      <c r="V308" s="359">
        <v>4325.43</v>
      </c>
      <c r="W308" s="360">
        <v>0.48925000000000002</v>
      </c>
      <c r="X308" s="384"/>
      <c r="Y308" s="384"/>
      <c r="Z308" s="384"/>
      <c r="AA308" s="384"/>
      <c r="AB308" s="384"/>
      <c r="AC308" s="384"/>
      <c r="AD308" s="302">
        <v>396</v>
      </c>
      <c r="AE308" s="300"/>
    </row>
    <row r="309" spans="1:31" s="299" customFormat="1" ht="42.75" customHeight="1" x14ac:dyDescent="0.2">
      <c r="A309" s="300"/>
      <c r="B309" s="382" t="s">
        <v>424</v>
      </c>
      <c r="C309" s="382"/>
      <c r="D309" s="382"/>
      <c r="E309" s="382"/>
      <c r="F309" s="382"/>
      <c r="G309" s="382"/>
      <c r="H309" s="382"/>
      <c r="I309" s="382"/>
      <c r="J309" s="382"/>
      <c r="K309" s="382"/>
      <c r="L309" s="382"/>
      <c r="M309" s="343">
        <v>4</v>
      </c>
      <c r="N309" s="343">
        <v>5</v>
      </c>
      <c r="O309" s="344" t="s">
        <v>423</v>
      </c>
      <c r="P309" s="345">
        <v>0</v>
      </c>
      <c r="Q309" s="383"/>
      <c r="R309" s="383"/>
      <c r="S309" s="383"/>
      <c r="T309" s="383"/>
      <c r="U309" s="359">
        <v>8840.884</v>
      </c>
      <c r="V309" s="359">
        <v>4325.43</v>
      </c>
      <c r="W309" s="360">
        <v>0.48925000000000002</v>
      </c>
      <c r="X309" s="384"/>
      <c r="Y309" s="384"/>
      <c r="Z309" s="384"/>
      <c r="AA309" s="384"/>
      <c r="AB309" s="384"/>
      <c r="AC309" s="384"/>
      <c r="AD309" s="302">
        <v>396</v>
      </c>
      <c r="AE309" s="300"/>
    </row>
    <row r="310" spans="1:31" s="299" customFormat="1" ht="12.75" customHeight="1" x14ac:dyDescent="0.2">
      <c r="A310" s="300"/>
      <c r="B310" s="382" t="s">
        <v>214</v>
      </c>
      <c r="C310" s="382"/>
      <c r="D310" s="382"/>
      <c r="E310" s="382"/>
      <c r="F310" s="382"/>
      <c r="G310" s="382"/>
      <c r="H310" s="382"/>
      <c r="I310" s="382"/>
      <c r="J310" s="382"/>
      <c r="K310" s="382"/>
      <c r="L310" s="382"/>
      <c r="M310" s="343">
        <v>4</v>
      </c>
      <c r="N310" s="343">
        <v>5</v>
      </c>
      <c r="O310" s="344" t="s">
        <v>460</v>
      </c>
      <c r="P310" s="345">
        <v>0</v>
      </c>
      <c r="Q310" s="383"/>
      <c r="R310" s="383"/>
      <c r="S310" s="383"/>
      <c r="T310" s="383"/>
      <c r="U310" s="359">
        <v>1515.684</v>
      </c>
      <c r="V310" s="359">
        <v>690.2</v>
      </c>
      <c r="W310" s="360">
        <v>0.45537</v>
      </c>
      <c r="X310" s="384"/>
      <c r="Y310" s="384"/>
      <c r="Z310" s="384"/>
      <c r="AA310" s="384"/>
      <c r="AB310" s="384"/>
      <c r="AC310" s="384"/>
      <c r="AD310" s="302">
        <v>396</v>
      </c>
      <c r="AE310" s="300"/>
    </row>
    <row r="311" spans="1:31" s="299" customFormat="1" ht="12.75" customHeight="1" x14ac:dyDescent="0.2">
      <c r="A311" s="300"/>
      <c r="B311" s="382" t="s">
        <v>198</v>
      </c>
      <c r="C311" s="382"/>
      <c r="D311" s="382"/>
      <c r="E311" s="382"/>
      <c r="F311" s="382"/>
      <c r="G311" s="382"/>
      <c r="H311" s="382"/>
      <c r="I311" s="382"/>
      <c r="J311" s="382"/>
      <c r="K311" s="382"/>
      <c r="L311" s="382"/>
      <c r="M311" s="343">
        <v>4</v>
      </c>
      <c r="N311" s="343">
        <v>5</v>
      </c>
      <c r="O311" s="344" t="s">
        <v>460</v>
      </c>
      <c r="P311" s="345" t="s">
        <v>197</v>
      </c>
      <c r="Q311" s="383"/>
      <c r="R311" s="383"/>
      <c r="S311" s="383"/>
      <c r="T311" s="383"/>
      <c r="U311" s="359">
        <v>229.48400000000001</v>
      </c>
      <c r="V311" s="359">
        <v>58.2</v>
      </c>
      <c r="W311" s="360">
        <v>0.25359999999999999</v>
      </c>
      <c r="X311" s="384"/>
      <c r="Y311" s="384"/>
      <c r="Z311" s="384"/>
      <c r="AA311" s="384"/>
      <c r="AB311" s="384"/>
      <c r="AC311" s="384"/>
      <c r="AD311" s="302">
        <v>396</v>
      </c>
      <c r="AE311" s="300"/>
    </row>
    <row r="312" spans="1:31" s="299" customFormat="1" ht="12.75" customHeight="1" x14ac:dyDescent="0.2">
      <c r="A312" s="300"/>
      <c r="B312" s="382" t="s">
        <v>196</v>
      </c>
      <c r="C312" s="382"/>
      <c r="D312" s="382"/>
      <c r="E312" s="382"/>
      <c r="F312" s="382"/>
      <c r="G312" s="382"/>
      <c r="H312" s="382"/>
      <c r="I312" s="382"/>
      <c r="J312" s="382"/>
      <c r="K312" s="382"/>
      <c r="L312" s="382"/>
      <c r="M312" s="343">
        <v>4</v>
      </c>
      <c r="N312" s="343">
        <v>5</v>
      </c>
      <c r="O312" s="344" t="s">
        <v>460</v>
      </c>
      <c r="P312" s="345" t="s">
        <v>195</v>
      </c>
      <c r="Q312" s="383"/>
      <c r="R312" s="383"/>
      <c r="S312" s="383"/>
      <c r="T312" s="383"/>
      <c r="U312" s="359">
        <v>229.48400000000001</v>
      </c>
      <c r="V312" s="359">
        <v>58.2</v>
      </c>
      <c r="W312" s="360">
        <v>0.25359999999999999</v>
      </c>
      <c r="X312" s="377"/>
      <c r="Y312" s="377"/>
      <c r="Z312" s="377"/>
      <c r="AA312" s="377"/>
      <c r="AB312" s="377"/>
      <c r="AC312" s="377"/>
      <c r="AD312" s="302">
        <v>0</v>
      </c>
      <c r="AE312" s="300"/>
    </row>
    <row r="313" spans="1:31" s="299" customFormat="1" ht="21.75" customHeight="1" x14ac:dyDescent="0.2">
      <c r="A313" s="300"/>
      <c r="B313" s="382" t="s">
        <v>213</v>
      </c>
      <c r="C313" s="382"/>
      <c r="D313" s="382"/>
      <c r="E313" s="382"/>
      <c r="F313" s="382"/>
      <c r="G313" s="382"/>
      <c r="H313" s="382"/>
      <c r="I313" s="382"/>
      <c r="J313" s="382"/>
      <c r="K313" s="382"/>
      <c r="L313" s="382"/>
      <c r="M313" s="343">
        <v>4</v>
      </c>
      <c r="N313" s="343">
        <v>5</v>
      </c>
      <c r="O313" s="344" t="s">
        <v>460</v>
      </c>
      <c r="P313" s="345" t="s">
        <v>212</v>
      </c>
      <c r="Q313" s="383"/>
      <c r="R313" s="383"/>
      <c r="S313" s="383"/>
      <c r="T313" s="383"/>
      <c r="U313" s="359">
        <v>229.48400000000001</v>
      </c>
      <c r="V313" s="359">
        <v>58.2</v>
      </c>
      <c r="W313" s="360">
        <v>0.25359999999999999</v>
      </c>
      <c r="X313" s="384"/>
      <c r="Y313" s="384"/>
      <c r="Z313" s="384"/>
      <c r="AA313" s="384"/>
      <c r="AB313" s="384"/>
      <c r="AC313" s="384"/>
      <c r="AD313" s="302">
        <v>0</v>
      </c>
      <c r="AE313" s="300"/>
    </row>
    <row r="314" spans="1:31" s="299" customFormat="1" ht="42.75" customHeight="1" x14ac:dyDescent="0.2">
      <c r="A314" s="300"/>
      <c r="B314" s="382" t="s">
        <v>173</v>
      </c>
      <c r="C314" s="382"/>
      <c r="D314" s="382"/>
      <c r="E314" s="382"/>
      <c r="F314" s="382"/>
      <c r="G314" s="382"/>
      <c r="H314" s="382"/>
      <c r="I314" s="382"/>
      <c r="J314" s="382"/>
      <c r="K314" s="382"/>
      <c r="L314" s="382"/>
      <c r="M314" s="343">
        <v>4</v>
      </c>
      <c r="N314" s="343">
        <v>5</v>
      </c>
      <c r="O314" s="344" t="s">
        <v>460</v>
      </c>
      <c r="P314" s="345" t="s">
        <v>172</v>
      </c>
      <c r="Q314" s="383"/>
      <c r="R314" s="383"/>
      <c r="S314" s="383"/>
      <c r="T314" s="383"/>
      <c r="U314" s="359">
        <v>907.60199999999998</v>
      </c>
      <c r="V314" s="359">
        <v>354.25</v>
      </c>
      <c r="W314" s="360">
        <v>0.39030999999999999</v>
      </c>
      <c r="X314" s="384"/>
      <c r="Y314" s="384"/>
      <c r="Z314" s="384"/>
      <c r="AA314" s="384"/>
      <c r="AB314" s="384"/>
      <c r="AC314" s="384"/>
      <c r="AD314" s="302">
        <v>0</v>
      </c>
      <c r="AE314" s="300"/>
    </row>
    <row r="315" spans="1:31" s="299" customFormat="1" ht="21.75" customHeight="1" x14ac:dyDescent="0.2">
      <c r="A315" s="300"/>
      <c r="B315" s="382" t="s">
        <v>171</v>
      </c>
      <c r="C315" s="382"/>
      <c r="D315" s="382"/>
      <c r="E315" s="382"/>
      <c r="F315" s="382"/>
      <c r="G315" s="382"/>
      <c r="H315" s="382"/>
      <c r="I315" s="382"/>
      <c r="J315" s="382"/>
      <c r="K315" s="382"/>
      <c r="L315" s="382"/>
      <c r="M315" s="343">
        <v>4</v>
      </c>
      <c r="N315" s="343">
        <v>5</v>
      </c>
      <c r="O315" s="344" t="s">
        <v>460</v>
      </c>
      <c r="P315" s="345" t="s">
        <v>170</v>
      </c>
      <c r="Q315" s="383"/>
      <c r="R315" s="383"/>
      <c r="S315" s="383"/>
      <c r="T315" s="383"/>
      <c r="U315" s="359">
        <v>907.60199999999998</v>
      </c>
      <c r="V315" s="359">
        <v>354.25</v>
      </c>
      <c r="W315" s="360">
        <v>0.39030999999999999</v>
      </c>
      <c r="X315" s="384"/>
      <c r="Y315" s="384"/>
      <c r="Z315" s="384"/>
      <c r="AA315" s="384"/>
      <c r="AB315" s="384"/>
      <c r="AC315" s="384"/>
      <c r="AD315" s="302">
        <v>0</v>
      </c>
      <c r="AE315" s="300"/>
    </row>
    <row r="316" spans="1:31" s="299" customFormat="1" ht="21.75" customHeight="1" x14ac:dyDescent="0.2">
      <c r="A316" s="300"/>
      <c r="B316" s="382" t="s">
        <v>188</v>
      </c>
      <c r="C316" s="382"/>
      <c r="D316" s="382"/>
      <c r="E316" s="382"/>
      <c r="F316" s="382"/>
      <c r="G316" s="382"/>
      <c r="H316" s="382"/>
      <c r="I316" s="382"/>
      <c r="J316" s="382"/>
      <c r="K316" s="382"/>
      <c r="L316" s="382"/>
      <c r="M316" s="343">
        <v>4</v>
      </c>
      <c r="N316" s="343">
        <v>5</v>
      </c>
      <c r="O316" s="344" t="s">
        <v>460</v>
      </c>
      <c r="P316" s="345" t="s">
        <v>187</v>
      </c>
      <c r="Q316" s="383"/>
      <c r="R316" s="383"/>
      <c r="S316" s="383"/>
      <c r="T316" s="383"/>
      <c r="U316" s="359">
        <v>234.4</v>
      </c>
      <c r="V316" s="359">
        <v>130.6</v>
      </c>
      <c r="W316" s="360">
        <v>0.55715000000000003</v>
      </c>
      <c r="X316" s="384"/>
      <c r="Y316" s="384"/>
      <c r="Z316" s="384"/>
      <c r="AA316" s="384"/>
      <c r="AB316" s="384"/>
      <c r="AC316" s="384"/>
      <c r="AD316" s="302">
        <v>0</v>
      </c>
      <c r="AE316" s="300"/>
    </row>
    <row r="317" spans="1:31" s="299" customFormat="1" ht="12.75" customHeight="1" x14ac:dyDescent="0.2">
      <c r="A317" s="300"/>
      <c r="B317" s="382" t="s">
        <v>169</v>
      </c>
      <c r="C317" s="382"/>
      <c r="D317" s="382"/>
      <c r="E317" s="382"/>
      <c r="F317" s="382"/>
      <c r="G317" s="382"/>
      <c r="H317" s="382"/>
      <c r="I317" s="382"/>
      <c r="J317" s="382"/>
      <c r="K317" s="382"/>
      <c r="L317" s="382"/>
      <c r="M317" s="343">
        <v>4</v>
      </c>
      <c r="N317" s="343">
        <v>5</v>
      </c>
      <c r="O317" s="344" t="s">
        <v>460</v>
      </c>
      <c r="P317" s="345" t="s">
        <v>168</v>
      </c>
      <c r="Q317" s="383"/>
      <c r="R317" s="383"/>
      <c r="S317" s="383"/>
      <c r="T317" s="383"/>
      <c r="U317" s="359">
        <v>673.202</v>
      </c>
      <c r="V317" s="359">
        <v>223.65</v>
      </c>
      <c r="W317" s="360">
        <v>0.33222000000000002</v>
      </c>
      <c r="X317" s="384"/>
      <c r="Y317" s="384"/>
      <c r="Z317" s="384"/>
      <c r="AA317" s="384"/>
      <c r="AB317" s="384"/>
      <c r="AC317" s="384"/>
      <c r="AD317" s="302">
        <v>0</v>
      </c>
      <c r="AE317" s="300"/>
    </row>
    <row r="318" spans="1:31" s="299" customFormat="1" ht="21.75" customHeight="1" x14ac:dyDescent="0.2">
      <c r="A318" s="300"/>
      <c r="B318" s="382" t="s">
        <v>211</v>
      </c>
      <c r="C318" s="382"/>
      <c r="D318" s="382"/>
      <c r="E318" s="382"/>
      <c r="F318" s="382"/>
      <c r="G318" s="382"/>
      <c r="H318" s="382"/>
      <c r="I318" s="382"/>
      <c r="J318" s="382"/>
      <c r="K318" s="382"/>
      <c r="L318" s="382"/>
      <c r="M318" s="343">
        <v>4</v>
      </c>
      <c r="N318" s="343">
        <v>5</v>
      </c>
      <c r="O318" s="344" t="s">
        <v>460</v>
      </c>
      <c r="P318" s="345" t="s">
        <v>210</v>
      </c>
      <c r="Q318" s="383"/>
      <c r="R318" s="383"/>
      <c r="S318" s="383"/>
      <c r="T318" s="383"/>
      <c r="U318" s="359">
        <v>378.59800000000001</v>
      </c>
      <c r="V318" s="359">
        <v>277.75</v>
      </c>
      <c r="W318" s="360">
        <v>0.73363999999999996</v>
      </c>
      <c r="X318" s="384"/>
      <c r="Y318" s="384"/>
      <c r="Z318" s="384"/>
      <c r="AA318" s="384"/>
      <c r="AB318" s="384"/>
      <c r="AC318" s="384"/>
      <c r="AD318" s="302">
        <v>0</v>
      </c>
      <c r="AE318" s="300"/>
    </row>
    <row r="319" spans="1:31" s="299" customFormat="1" ht="21.75" customHeight="1" x14ac:dyDescent="0.2">
      <c r="A319" s="300"/>
      <c r="B319" s="382" t="s">
        <v>209</v>
      </c>
      <c r="C319" s="382"/>
      <c r="D319" s="382"/>
      <c r="E319" s="382"/>
      <c r="F319" s="382"/>
      <c r="G319" s="382"/>
      <c r="H319" s="382"/>
      <c r="I319" s="382"/>
      <c r="J319" s="382"/>
      <c r="K319" s="382"/>
      <c r="L319" s="382"/>
      <c r="M319" s="343">
        <v>4</v>
      </c>
      <c r="N319" s="343">
        <v>5</v>
      </c>
      <c r="O319" s="344" t="s">
        <v>460</v>
      </c>
      <c r="P319" s="345" t="s">
        <v>208</v>
      </c>
      <c r="Q319" s="383"/>
      <c r="R319" s="383"/>
      <c r="S319" s="383"/>
      <c r="T319" s="383"/>
      <c r="U319" s="359">
        <v>378.59800000000001</v>
      </c>
      <c r="V319" s="359">
        <v>277.75</v>
      </c>
      <c r="W319" s="360">
        <v>0.73363999999999996</v>
      </c>
      <c r="X319" s="384"/>
      <c r="Y319" s="384"/>
      <c r="Z319" s="384"/>
      <c r="AA319" s="384"/>
      <c r="AB319" s="384"/>
      <c r="AC319" s="384"/>
      <c r="AD319" s="302">
        <v>0</v>
      </c>
      <c r="AE319" s="300"/>
    </row>
    <row r="320" spans="1:31" s="299" customFormat="1" ht="21.75" customHeight="1" x14ac:dyDescent="0.2">
      <c r="A320" s="300"/>
      <c r="B320" s="382" t="s">
        <v>315</v>
      </c>
      <c r="C320" s="382"/>
      <c r="D320" s="382"/>
      <c r="E320" s="382"/>
      <c r="F320" s="382"/>
      <c r="G320" s="382"/>
      <c r="H320" s="382"/>
      <c r="I320" s="382"/>
      <c r="J320" s="382"/>
      <c r="K320" s="382"/>
      <c r="L320" s="382"/>
      <c r="M320" s="343">
        <v>4</v>
      </c>
      <c r="N320" s="343">
        <v>5</v>
      </c>
      <c r="O320" s="344" t="s">
        <v>460</v>
      </c>
      <c r="P320" s="345" t="s">
        <v>314</v>
      </c>
      <c r="Q320" s="383"/>
      <c r="R320" s="383"/>
      <c r="S320" s="383"/>
      <c r="T320" s="383"/>
      <c r="U320" s="359">
        <v>342.274</v>
      </c>
      <c r="V320" s="359">
        <v>277.75</v>
      </c>
      <c r="W320" s="360">
        <v>0.8115</v>
      </c>
      <c r="X320" s="384"/>
      <c r="Y320" s="384"/>
      <c r="Z320" s="384"/>
      <c r="AA320" s="384"/>
      <c r="AB320" s="384"/>
      <c r="AC320" s="384"/>
      <c r="AD320" s="302">
        <v>0</v>
      </c>
      <c r="AE320" s="300"/>
    </row>
    <row r="321" spans="1:31" s="299" customFormat="1" ht="12.75" customHeight="1" x14ac:dyDescent="0.2">
      <c r="A321" s="300"/>
      <c r="B321" s="382" t="s">
        <v>207</v>
      </c>
      <c r="C321" s="382"/>
      <c r="D321" s="382"/>
      <c r="E321" s="382"/>
      <c r="F321" s="382"/>
      <c r="G321" s="382"/>
      <c r="H321" s="382"/>
      <c r="I321" s="382"/>
      <c r="J321" s="382"/>
      <c r="K321" s="382"/>
      <c r="L321" s="382"/>
      <c r="M321" s="343">
        <v>4</v>
      </c>
      <c r="N321" s="343">
        <v>5</v>
      </c>
      <c r="O321" s="344" t="s">
        <v>460</v>
      </c>
      <c r="P321" s="345" t="s">
        <v>206</v>
      </c>
      <c r="Q321" s="383"/>
      <c r="R321" s="383"/>
      <c r="S321" s="383"/>
      <c r="T321" s="383"/>
      <c r="U321" s="359">
        <v>12</v>
      </c>
      <c r="V321" s="359">
        <v>0</v>
      </c>
      <c r="W321" s="360">
        <v>0</v>
      </c>
      <c r="X321" s="384"/>
      <c r="Y321" s="384"/>
      <c r="Z321" s="384"/>
      <c r="AA321" s="384"/>
      <c r="AB321" s="384"/>
      <c r="AC321" s="384"/>
      <c r="AD321" s="302">
        <v>0</v>
      </c>
      <c r="AE321" s="300"/>
    </row>
    <row r="322" spans="1:31" s="299" customFormat="1" ht="12.75" customHeight="1" x14ac:dyDescent="0.2">
      <c r="A322" s="300"/>
      <c r="B322" s="382" t="s">
        <v>205</v>
      </c>
      <c r="C322" s="382"/>
      <c r="D322" s="382"/>
      <c r="E322" s="382"/>
      <c r="F322" s="382"/>
      <c r="G322" s="382"/>
      <c r="H322" s="382"/>
      <c r="I322" s="382"/>
      <c r="J322" s="382"/>
      <c r="K322" s="382"/>
      <c r="L322" s="382"/>
      <c r="M322" s="343">
        <v>4</v>
      </c>
      <c r="N322" s="343">
        <v>5</v>
      </c>
      <c r="O322" s="344" t="s">
        <v>460</v>
      </c>
      <c r="P322" s="345" t="s">
        <v>203</v>
      </c>
      <c r="Q322" s="383"/>
      <c r="R322" s="383"/>
      <c r="S322" s="383"/>
      <c r="T322" s="383"/>
      <c r="U322" s="359">
        <v>24.324000000000002</v>
      </c>
      <c r="V322" s="359">
        <v>0</v>
      </c>
      <c r="W322" s="360">
        <v>0</v>
      </c>
      <c r="X322" s="377"/>
      <c r="Y322" s="377"/>
      <c r="Z322" s="377"/>
      <c r="AA322" s="377"/>
      <c r="AB322" s="377"/>
      <c r="AC322" s="377"/>
      <c r="AD322" s="302">
        <v>0</v>
      </c>
      <c r="AE322" s="300"/>
    </row>
    <row r="323" spans="1:31" s="299" customFormat="1" ht="21.75" customHeight="1" x14ac:dyDescent="0.2">
      <c r="A323" s="300"/>
      <c r="B323" s="382" t="s">
        <v>608</v>
      </c>
      <c r="C323" s="382"/>
      <c r="D323" s="382"/>
      <c r="E323" s="382"/>
      <c r="F323" s="382"/>
      <c r="G323" s="382"/>
      <c r="H323" s="382"/>
      <c r="I323" s="382"/>
      <c r="J323" s="382"/>
      <c r="K323" s="382"/>
      <c r="L323" s="382"/>
      <c r="M323" s="343">
        <v>4</v>
      </c>
      <c r="N323" s="343">
        <v>5</v>
      </c>
      <c r="O323" s="344" t="s">
        <v>609</v>
      </c>
      <c r="P323" s="345">
        <v>0</v>
      </c>
      <c r="Q323" s="383"/>
      <c r="R323" s="383"/>
      <c r="S323" s="383"/>
      <c r="T323" s="383"/>
      <c r="U323" s="359">
        <v>7298.8</v>
      </c>
      <c r="V323" s="359">
        <v>3621.06</v>
      </c>
      <c r="W323" s="360">
        <v>0.49612000000000001</v>
      </c>
      <c r="X323" s="384"/>
      <c r="Y323" s="384"/>
      <c r="Z323" s="384"/>
      <c r="AA323" s="384"/>
      <c r="AB323" s="384"/>
      <c r="AC323" s="384"/>
      <c r="AD323" s="302">
        <v>0</v>
      </c>
      <c r="AE323" s="300"/>
    </row>
    <row r="324" spans="1:31" s="299" customFormat="1" ht="21.75" customHeight="1" x14ac:dyDescent="0.2">
      <c r="A324" s="300"/>
      <c r="B324" s="382" t="s">
        <v>198</v>
      </c>
      <c r="C324" s="382"/>
      <c r="D324" s="382"/>
      <c r="E324" s="382"/>
      <c r="F324" s="382"/>
      <c r="G324" s="382"/>
      <c r="H324" s="382"/>
      <c r="I324" s="382"/>
      <c r="J324" s="382"/>
      <c r="K324" s="382"/>
      <c r="L324" s="382"/>
      <c r="M324" s="343">
        <v>4</v>
      </c>
      <c r="N324" s="343">
        <v>5</v>
      </c>
      <c r="O324" s="344" t="s">
        <v>609</v>
      </c>
      <c r="P324" s="345" t="s">
        <v>197</v>
      </c>
      <c r="Q324" s="383"/>
      <c r="R324" s="383"/>
      <c r="S324" s="383"/>
      <c r="T324" s="383"/>
      <c r="U324" s="359">
        <v>7298.8</v>
      </c>
      <c r="V324" s="359">
        <v>3621.06</v>
      </c>
      <c r="W324" s="360">
        <v>0.49612000000000001</v>
      </c>
      <c r="X324" s="384"/>
      <c r="Y324" s="384"/>
      <c r="Z324" s="384"/>
      <c r="AA324" s="384"/>
      <c r="AB324" s="384"/>
      <c r="AC324" s="384"/>
      <c r="AD324" s="302">
        <v>0</v>
      </c>
      <c r="AE324" s="300"/>
    </row>
    <row r="325" spans="1:31" s="299" customFormat="1" ht="12.75" customHeight="1" x14ac:dyDescent="0.2">
      <c r="A325" s="300"/>
      <c r="B325" s="382" t="s">
        <v>196</v>
      </c>
      <c r="C325" s="382"/>
      <c r="D325" s="382"/>
      <c r="E325" s="382"/>
      <c r="F325" s="382"/>
      <c r="G325" s="382"/>
      <c r="H325" s="382"/>
      <c r="I325" s="382"/>
      <c r="J325" s="382"/>
      <c r="K325" s="382"/>
      <c r="L325" s="382"/>
      <c r="M325" s="343">
        <v>4</v>
      </c>
      <c r="N325" s="343">
        <v>5</v>
      </c>
      <c r="O325" s="344" t="s">
        <v>609</v>
      </c>
      <c r="P325" s="345" t="s">
        <v>195</v>
      </c>
      <c r="Q325" s="383"/>
      <c r="R325" s="383"/>
      <c r="S325" s="383"/>
      <c r="T325" s="383"/>
      <c r="U325" s="359">
        <v>7298.8</v>
      </c>
      <c r="V325" s="359">
        <v>3621.06</v>
      </c>
      <c r="W325" s="360">
        <v>0.49612000000000001</v>
      </c>
      <c r="X325" s="384"/>
      <c r="Y325" s="384"/>
      <c r="Z325" s="384"/>
      <c r="AA325" s="384"/>
      <c r="AB325" s="384"/>
      <c r="AC325" s="384"/>
      <c r="AD325" s="302">
        <v>0</v>
      </c>
      <c r="AE325" s="300"/>
    </row>
    <row r="326" spans="1:31" s="299" customFormat="1" ht="12.75" customHeight="1" x14ac:dyDescent="0.2">
      <c r="A326" s="300"/>
      <c r="B326" s="382" t="s">
        <v>194</v>
      </c>
      <c r="C326" s="382"/>
      <c r="D326" s="382"/>
      <c r="E326" s="382"/>
      <c r="F326" s="382"/>
      <c r="G326" s="382"/>
      <c r="H326" s="382"/>
      <c r="I326" s="382"/>
      <c r="J326" s="382"/>
      <c r="K326" s="382"/>
      <c r="L326" s="382"/>
      <c r="M326" s="343">
        <v>4</v>
      </c>
      <c r="N326" s="343">
        <v>5</v>
      </c>
      <c r="O326" s="344" t="s">
        <v>609</v>
      </c>
      <c r="P326" s="345" t="s">
        <v>193</v>
      </c>
      <c r="Q326" s="383"/>
      <c r="R326" s="383"/>
      <c r="S326" s="383"/>
      <c r="T326" s="383"/>
      <c r="U326" s="359">
        <v>5645.97</v>
      </c>
      <c r="V326" s="359">
        <v>2889.36</v>
      </c>
      <c r="W326" s="360">
        <v>0.51175999999999999</v>
      </c>
      <c r="X326" s="384"/>
      <c r="Y326" s="384"/>
      <c r="Z326" s="384"/>
      <c r="AA326" s="384"/>
      <c r="AB326" s="384"/>
      <c r="AC326" s="384"/>
      <c r="AD326" s="302">
        <v>0</v>
      </c>
      <c r="AE326" s="300"/>
    </row>
    <row r="327" spans="1:31" s="299" customFormat="1" ht="32.25" customHeight="1" x14ac:dyDescent="0.2">
      <c r="A327" s="300"/>
      <c r="B327" s="382" t="s">
        <v>192</v>
      </c>
      <c r="C327" s="382"/>
      <c r="D327" s="382"/>
      <c r="E327" s="382"/>
      <c r="F327" s="382"/>
      <c r="G327" s="382"/>
      <c r="H327" s="382"/>
      <c r="I327" s="382"/>
      <c r="J327" s="382"/>
      <c r="K327" s="382"/>
      <c r="L327" s="382"/>
      <c r="M327" s="343">
        <v>4</v>
      </c>
      <c r="N327" s="343">
        <v>5</v>
      </c>
      <c r="O327" s="344" t="s">
        <v>609</v>
      </c>
      <c r="P327" s="345" t="s">
        <v>190</v>
      </c>
      <c r="Q327" s="383"/>
      <c r="R327" s="383"/>
      <c r="S327" s="383"/>
      <c r="T327" s="383"/>
      <c r="U327" s="359">
        <v>1652.83</v>
      </c>
      <c r="V327" s="359">
        <v>731.7</v>
      </c>
      <c r="W327" s="360">
        <v>0.44269999999999998</v>
      </c>
      <c r="X327" s="384"/>
      <c r="Y327" s="384"/>
      <c r="Z327" s="384"/>
      <c r="AA327" s="384"/>
      <c r="AB327" s="384"/>
      <c r="AC327" s="384"/>
      <c r="AD327" s="302">
        <v>0</v>
      </c>
      <c r="AE327" s="300"/>
    </row>
    <row r="328" spans="1:31" s="299" customFormat="1" ht="20.25" customHeight="1" x14ac:dyDescent="0.2">
      <c r="A328" s="300"/>
      <c r="B328" s="382" t="s">
        <v>176</v>
      </c>
      <c r="C328" s="382"/>
      <c r="D328" s="382"/>
      <c r="E328" s="382"/>
      <c r="F328" s="382"/>
      <c r="G328" s="382"/>
      <c r="H328" s="382"/>
      <c r="I328" s="382"/>
      <c r="J328" s="382"/>
      <c r="K328" s="382"/>
      <c r="L328" s="382"/>
      <c r="M328" s="343">
        <v>4</v>
      </c>
      <c r="N328" s="343">
        <v>5</v>
      </c>
      <c r="O328" s="344" t="s">
        <v>450</v>
      </c>
      <c r="P328" s="345">
        <v>0</v>
      </c>
      <c r="Q328" s="383"/>
      <c r="R328" s="383"/>
      <c r="S328" s="383"/>
      <c r="T328" s="383"/>
      <c r="U328" s="359">
        <v>26.4</v>
      </c>
      <c r="V328" s="359">
        <v>14.17</v>
      </c>
      <c r="W328" s="360">
        <v>0.53678000000000003</v>
      </c>
      <c r="X328" s="377"/>
      <c r="Y328" s="377"/>
      <c r="Z328" s="377"/>
      <c r="AA328" s="377"/>
      <c r="AB328" s="377"/>
      <c r="AC328" s="377"/>
      <c r="AD328" s="302">
        <v>1993.95</v>
      </c>
      <c r="AE328" s="300"/>
    </row>
    <row r="329" spans="1:31" s="299" customFormat="1" ht="21.75" customHeight="1" x14ac:dyDescent="0.2">
      <c r="A329" s="300"/>
      <c r="B329" s="382" t="s">
        <v>173</v>
      </c>
      <c r="C329" s="382"/>
      <c r="D329" s="382"/>
      <c r="E329" s="382"/>
      <c r="F329" s="382"/>
      <c r="G329" s="382"/>
      <c r="H329" s="382"/>
      <c r="I329" s="382"/>
      <c r="J329" s="382"/>
      <c r="K329" s="382"/>
      <c r="L329" s="382"/>
      <c r="M329" s="343">
        <v>4</v>
      </c>
      <c r="N329" s="343">
        <v>5</v>
      </c>
      <c r="O329" s="344" t="s">
        <v>450</v>
      </c>
      <c r="P329" s="345" t="s">
        <v>172</v>
      </c>
      <c r="Q329" s="383"/>
      <c r="R329" s="383"/>
      <c r="S329" s="383"/>
      <c r="T329" s="383"/>
      <c r="U329" s="359">
        <v>26.4</v>
      </c>
      <c r="V329" s="359">
        <v>14.17</v>
      </c>
      <c r="W329" s="360">
        <v>0.53678000000000003</v>
      </c>
      <c r="X329" s="384"/>
      <c r="Y329" s="384"/>
      <c r="Z329" s="384"/>
      <c r="AA329" s="384"/>
      <c r="AB329" s="384"/>
      <c r="AC329" s="384"/>
      <c r="AD329" s="302">
        <v>0</v>
      </c>
      <c r="AE329" s="300"/>
    </row>
    <row r="330" spans="1:31" s="299" customFormat="1" ht="21.75" customHeight="1" x14ac:dyDescent="0.2">
      <c r="A330" s="300"/>
      <c r="B330" s="382" t="s">
        <v>171</v>
      </c>
      <c r="C330" s="382"/>
      <c r="D330" s="382"/>
      <c r="E330" s="382"/>
      <c r="F330" s="382"/>
      <c r="G330" s="382"/>
      <c r="H330" s="382"/>
      <c r="I330" s="382"/>
      <c r="J330" s="382"/>
      <c r="K330" s="382"/>
      <c r="L330" s="382"/>
      <c r="M330" s="343">
        <v>4</v>
      </c>
      <c r="N330" s="343">
        <v>5</v>
      </c>
      <c r="O330" s="344" t="s">
        <v>450</v>
      </c>
      <c r="P330" s="345" t="s">
        <v>170</v>
      </c>
      <c r="Q330" s="383"/>
      <c r="R330" s="383"/>
      <c r="S330" s="383"/>
      <c r="T330" s="383"/>
      <c r="U330" s="359">
        <v>26.4</v>
      </c>
      <c r="V330" s="359">
        <v>14.17</v>
      </c>
      <c r="W330" s="360">
        <v>0.53678000000000003</v>
      </c>
      <c r="X330" s="384"/>
      <c r="Y330" s="384"/>
      <c r="Z330" s="384"/>
      <c r="AA330" s="384"/>
      <c r="AB330" s="384"/>
      <c r="AC330" s="384"/>
      <c r="AD330" s="302">
        <v>0</v>
      </c>
      <c r="AE330" s="300"/>
    </row>
    <row r="331" spans="1:31" s="299" customFormat="1" ht="21.75" customHeight="1" x14ac:dyDescent="0.2">
      <c r="A331" s="300"/>
      <c r="B331" s="382" t="s">
        <v>515</v>
      </c>
      <c r="C331" s="382"/>
      <c r="D331" s="382"/>
      <c r="E331" s="382"/>
      <c r="F331" s="382"/>
      <c r="G331" s="382"/>
      <c r="H331" s="382"/>
      <c r="I331" s="382"/>
      <c r="J331" s="382"/>
      <c r="K331" s="382"/>
      <c r="L331" s="382"/>
      <c r="M331" s="343">
        <v>4</v>
      </c>
      <c r="N331" s="343">
        <v>5</v>
      </c>
      <c r="O331" s="344" t="s">
        <v>450</v>
      </c>
      <c r="P331" s="345" t="s">
        <v>514</v>
      </c>
      <c r="Q331" s="383"/>
      <c r="R331" s="383"/>
      <c r="S331" s="383"/>
      <c r="T331" s="383"/>
      <c r="U331" s="359">
        <v>26.4</v>
      </c>
      <c r="V331" s="359">
        <v>14.17</v>
      </c>
      <c r="W331" s="360">
        <v>0.53678000000000003</v>
      </c>
      <c r="X331" s="384"/>
      <c r="Y331" s="384"/>
      <c r="Z331" s="384"/>
      <c r="AA331" s="384"/>
      <c r="AB331" s="384"/>
      <c r="AC331" s="384"/>
      <c r="AD331" s="302">
        <v>0</v>
      </c>
      <c r="AE331" s="300"/>
    </row>
    <row r="332" spans="1:31" s="299" customFormat="1" ht="21.75" customHeight="1" x14ac:dyDescent="0.2">
      <c r="A332" s="300"/>
      <c r="B332" s="382" t="s">
        <v>426</v>
      </c>
      <c r="C332" s="382"/>
      <c r="D332" s="382"/>
      <c r="E332" s="382"/>
      <c r="F332" s="382"/>
      <c r="G332" s="382"/>
      <c r="H332" s="382"/>
      <c r="I332" s="382"/>
      <c r="J332" s="382"/>
      <c r="K332" s="382"/>
      <c r="L332" s="382"/>
      <c r="M332" s="343">
        <v>4</v>
      </c>
      <c r="N332" s="343">
        <v>5</v>
      </c>
      <c r="O332" s="344" t="s">
        <v>425</v>
      </c>
      <c r="P332" s="345">
        <v>0</v>
      </c>
      <c r="Q332" s="383"/>
      <c r="R332" s="383"/>
      <c r="S332" s="383"/>
      <c r="T332" s="383"/>
      <c r="U332" s="359">
        <v>316.41899999999998</v>
      </c>
      <c r="V332" s="359">
        <v>287.88</v>
      </c>
      <c r="W332" s="360">
        <v>0.90981999999999996</v>
      </c>
      <c r="X332" s="384"/>
      <c r="Y332" s="384"/>
      <c r="Z332" s="384"/>
      <c r="AA332" s="384"/>
      <c r="AB332" s="384"/>
      <c r="AC332" s="384"/>
      <c r="AD332" s="302">
        <v>0</v>
      </c>
      <c r="AE332" s="300"/>
    </row>
    <row r="333" spans="1:31" s="299" customFormat="1" ht="12.75" customHeight="1" x14ac:dyDescent="0.2">
      <c r="A333" s="300"/>
      <c r="B333" s="382" t="s">
        <v>424</v>
      </c>
      <c r="C333" s="382"/>
      <c r="D333" s="382"/>
      <c r="E333" s="382"/>
      <c r="F333" s="382"/>
      <c r="G333" s="382"/>
      <c r="H333" s="382"/>
      <c r="I333" s="382"/>
      <c r="J333" s="382"/>
      <c r="K333" s="382"/>
      <c r="L333" s="382"/>
      <c r="M333" s="343">
        <v>4</v>
      </c>
      <c r="N333" s="343">
        <v>5</v>
      </c>
      <c r="O333" s="344" t="s">
        <v>423</v>
      </c>
      <c r="P333" s="345">
        <v>0</v>
      </c>
      <c r="Q333" s="383"/>
      <c r="R333" s="383"/>
      <c r="S333" s="383"/>
      <c r="T333" s="383"/>
      <c r="U333" s="359">
        <v>316.41899999999998</v>
      </c>
      <c r="V333" s="359">
        <v>287.88</v>
      </c>
      <c r="W333" s="360">
        <v>0.90981999999999996</v>
      </c>
      <c r="X333" s="384"/>
      <c r="Y333" s="384"/>
      <c r="Z333" s="384"/>
      <c r="AA333" s="384"/>
      <c r="AB333" s="384"/>
      <c r="AC333" s="384"/>
      <c r="AD333" s="302">
        <v>0</v>
      </c>
      <c r="AE333" s="300"/>
    </row>
    <row r="334" spans="1:31" s="299" customFormat="1" ht="12.75" customHeight="1" x14ac:dyDescent="0.2">
      <c r="A334" s="300"/>
      <c r="B334" s="382" t="s">
        <v>273</v>
      </c>
      <c r="C334" s="382"/>
      <c r="D334" s="382"/>
      <c r="E334" s="382"/>
      <c r="F334" s="382"/>
      <c r="G334" s="382"/>
      <c r="H334" s="382"/>
      <c r="I334" s="382"/>
      <c r="J334" s="382"/>
      <c r="K334" s="382"/>
      <c r="L334" s="382"/>
      <c r="M334" s="343">
        <v>4</v>
      </c>
      <c r="N334" s="343">
        <v>5</v>
      </c>
      <c r="O334" s="344" t="s">
        <v>422</v>
      </c>
      <c r="P334" s="345">
        <v>0</v>
      </c>
      <c r="Q334" s="383"/>
      <c r="R334" s="383"/>
      <c r="S334" s="383"/>
      <c r="T334" s="383"/>
      <c r="U334" s="359">
        <v>254.81899999999999</v>
      </c>
      <c r="V334" s="359">
        <v>254.82</v>
      </c>
      <c r="W334" s="360">
        <v>1</v>
      </c>
      <c r="X334" s="384"/>
      <c r="Y334" s="384"/>
      <c r="Z334" s="384"/>
      <c r="AA334" s="384"/>
      <c r="AB334" s="384"/>
      <c r="AC334" s="384"/>
      <c r="AD334" s="302">
        <v>0</v>
      </c>
      <c r="AE334" s="300"/>
    </row>
    <row r="335" spans="1:31" s="299" customFormat="1" ht="32.25" customHeight="1" x14ac:dyDescent="0.2">
      <c r="A335" s="300"/>
      <c r="B335" s="382" t="s">
        <v>198</v>
      </c>
      <c r="C335" s="382"/>
      <c r="D335" s="382"/>
      <c r="E335" s="382"/>
      <c r="F335" s="382"/>
      <c r="G335" s="382"/>
      <c r="H335" s="382"/>
      <c r="I335" s="382"/>
      <c r="J335" s="382"/>
      <c r="K335" s="382"/>
      <c r="L335" s="382"/>
      <c r="M335" s="343">
        <v>4</v>
      </c>
      <c r="N335" s="343">
        <v>5</v>
      </c>
      <c r="O335" s="344" t="s">
        <v>422</v>
      </c>
      <c r="P335" s="345" t="s">
        <v>197</v>
      </c>
      <c r="Q335" s="383"/>
      <c r="R335" s="383"/>
      <c r="S335" s="383"/>
      <c r="T335" s="383"/>
      <c r="U335" s="359">
        <v>254.81899999999999</v>
      </c>
      <c r="V335" s="359">
        <v>254.82</v>
      </c>
      <c r="W335" s="360">
        <v>1</v>
      </c>
      <c r="X335" s="384"/>
      <c r="Y335" s="384"/>
      <c r="Z335" s="384"/>
      <c r="AA335" s="384"/>
      <c r="AB335" s="384"/>
      <c r="AC335" s="384"/>
      <c r="AD335" s="302">
        <v>0</v>
      </c>
      <c r="AE335" s="300"/>
    </row>
    <row r="336" spans="1:31" s="299" customFormat="1" ht="74.25" customHeight="1" x14ac:dyDescent="0.2">
      <c r="A336" s="300"/>
      <c r="B336" s="382" t="s">
        <v>196</v>
      </c>
      <c r="C336" s="382"/>
      <c r="D336" s="382"/>
      <c r="E336" s="382"/>
      <c r="F336" s="382"/>
      <c r="G336" s="382"/>
      <c r="H336" s="382"/>
      <c r="I336" s="382"/>
      <c r="J336" s="382"/>
      <c r="K336" s="382"/>
      <c r="L336" s="382"/>
      <c r="M336" s="343">
        <v>4</v>
      </c>
      <c r="N336" s="343">
        <v>5</v>
      </c>
      <c r="O336" s="344" t="s">
        <v>422</v>
      </c>
      <c r="P336" s="345" t="s">
        <v>195</v>
      </c>
      <c r="Q336" s="383"/>
      <c r="R336" s="383"/>
      <c r="S336" s="383"/>
      <c r="T336" s="383"/>
      <c r="U336" s="359">
        <v>254.81899999999999</v>
      </c>
      <c r="V336" s="359">
        <v>254.82</v>
      </c>
      <c r="W336" s="360">
        <v>1</v>
      </c>
      <c r="X336" s="384"/>
      <c r="Y336" s="384"/>
      <c r="Z336" s="384"/>
      <c r="AA336" s="384"/>
      <c r="AB336" s="384"/>
      <c r="AC336" s="384"/>
      <c r="AD336" s="302">
        <v>0</v>
      </c>
      <c r="AE336" s="300"/>
    </row>
    <row r="337" spans="1:31" s="299" customFormat="1" ht="42.75" customHeight="1" x14ac:dyDescent="0.2">
      <c r="A337" s="300"/>
      <c r="B337" s="382" t="s">
        <v>194</v>
      </c>
      <c r="C337" s="382"/>
      <c r="D337" s="382"/>
      <c r="E337" s="382"/>
      <c r="F337" s="382"/>
      <c r="G337" s="382"/>
      <c r="H337" s="382"/>
      <c r="I337" s="382"/>
      <c r="J337" s="382"/>
      <c r="K337" s="382"/>
      <c r="L337" s="382"/>
      <c r="M337" s="343">
        <v>4</v>
      </c>
      <c r="N337" s="343">
        <v>5</v>
      </c>
      <c r="O337" s="344" t="s">
        <v>422</v>
      </c>
      <c r="P337" s="345" t="s">
        <v>193</v>
      </c>
      <c r="Q337" s="383"/>
      <c r="R337" s="383"/>
      <c r="S337" s="383"/>
      <c r="T337" s="383"/>
      <c r="U337" s="359">
        <v>159.63999999999999</v>
      </c>
      <c r="V337" s="359">
        <v>159.63999999999999</v>
      </c>
      <c r="W337" s="360">
        <v>1</v>
      </c>
      <c r="X337" s="384"/>
      <c r="Y337" s="384"/>
      <c r="Z337" s="384"/>
      <c r="AA337" s="384"/>
      <c r="AB337" s="384"/>
      <c r="AC337" s="384"/>
      <c r="AD337" s="302">
        <v>-26.96</v>
      </c>
      <c r="AE337" s="300"/>
    </row>
    <row r="338" spans="1:31" s="299" customFormat="1" ht="42.75" customHeight="1" x14ac:dyDescent="0.2">
      <c r="A338" s="300"/>
      <c r="B338" s="382" t="s">
        <v>192</v>
      </c>
      <c r="C338" s="382"/>
      <c r="D338" s="382"/>
      <c r="E338" s="382"/>
      <c r="F338" s="382"/>
      <c r="G338" s="382"/>
      <c r="H338" s="382"/>
      <c r="I338" s="382"/>
      <c r="J338" s="382"/>
      <c r="K338" s="382"/>
      <c r="L338" s="382"/>
      <c r="M338" s="343">
        <v>4</v>
      </c>
      <c r="N338" s="343">
        <v>5</v>
      </c>
      <c r="O338" s="344" t="s">
        <v>422</v>
      </c>
      <c r="P338" s="345" t="s">
        <v>190</v>
      </c>
      <c r="Q338" s="383"/>
      <c r="R338" s="383"/>
      <c r="S338" s="383"/>
      <c r="T338" s="383"/>
      <c r="U338" s="359">
        <v>95.179000000000002</v>
      </c>
      <c r="V338" s="359">
        <v>95.18</v>
      </c>
      <c r="W338" s="360">
        <v>1</v>
      </c>
      <c r="X338" s="384"/>
      <c r="Y338" s="384"/>
      <c r="Z338" s="384"/>
      <c r="AA338" s="384"/>
      <c r="AB338" s="384"/>
      <c r="AC338" s="384"/>
      <c r="AD338" s="302">
        <v>-26.96</v>
      </c>
      <c r="AE338" s="300"/>
    </row>
    <row r="339" spans="1:31" s="299" customFormat="1" ht="21.75" customHeight="1" x14ac:dyDescent="0.2">
      <c r="A339" s="300"/>
      <c r="B339" s="382" t="s">
        <v>174</v>
      </c>
      <c r="C339" s="382"/>
      <c r="D339" s="382"/>
      <c r="E339" s="382"/>
      <c r="F339" s="382"/>
      <c r="G339" s="382"/>
      <c r="H339" s="382"/>
      <c r="I339" s="382"/>
      <c r="J339" s="382"/>
      <c r="K339" s="382"/>
      <c r="L339" s="382"/>
      <c r="M339" s="343">
        <v>4</v>
      </c>
      <c r="N339" s="343">
        <v>5</v>
      </c>
      <c r="O339" s="344" t="s">
        <v>449</v>
      </c>
      <c r="P339" s="345">
        <v>0</v>
      </c>
      <c r="Q339" s="383"/>
      <c r="R339" s="383"/>
      <c r="S339" s="383"/>
      <c r="T339" s="383"/>
      <c r="U339" s="359">
        <v>61.6</v>
      </c>
      <c r="V339" s="359">
        <v>33.06</v>
      </c>
      <c r="W339" s="360">
        <v>0.53678000000000003</v>
      </c>
      <c r="X339" s="384"/>
      <c r="Y339" s="384"/>
      <c r="Z339" s="384"/>
      <c r="AA339" s="384"/>
      <c r="AB339" s="384"/>
      <c r="AC339" s="384"/>
      <c r="AD339" s="302">
        <v>-26.96</v>
      </c>
      <c r="AE339" s="300"/>
    </row>
    <row r="340" spans="1:31" s="299" customFormat="1" ht="21.75" customHeight="1" x14ac:dyDescent="0.2">
      <c r="A340" s="300"/>
      <c r="B340" s="382" t="s">
        <v>173</v>
      </c>
      <c r="C340" s="382"/>
      <c r="D340" s="382"/>
      <c r="E340" s="382"/>
      <c r="F340" s="382"/>
      <c r="G340" s="382"/>
      <c r="H340" s="382"/>
      <c r="I340" s="382"/>
      <c r="J340" s="382"/>
      <c r="K340" s="382"/>
      <c r="L340" s="382"/>
      <c r="M340" s="343">
        <v>4</v>
      </c>
      <c r="N340" s="343">
        <v>5</v>
      </c>
      <c r="O340" s="344" t="s">
        <v>449</v>
      </c>
      <c r="P340" s="345" t="s">
        <v>172</v>
      </c>
      <c r="Q340" s="383"/>
      <c r="R340" s="383"/>
      <c r="S340" s="383"/>
      <c r="T340" s="383"/>
      <c r="U340" s="359">
        <v>61.6</v>
      </c>
      <c r="V340" s="359">
        <v>33.06</v>
      </c>
      <c r="W340" s="360">
        <v>0.53678000000000003</v>
      </c>
      <c r="X340" s="384"/>
      <c r="Y340" s="384"/>
      <c r="Z340" s="384"/>
      <c r="AA340" s="384"/>
      <c r="AB340" s="384"/>
      <c r="AC340" s="384"/>
      <c r="AD340" s="302">
        <v>-26.96</v>
      </c>
      <c r="AE340" s="300"/>
    </row>
    <row r="341" spans="1:31" s="299" customFormat="1" ht="12.75" customHeight="1" x14ac:dyDescent="0.2">
      <c r="A341" s="300"/>
      <c r="B341" s="382" t="s">
        <v>171</v>
      </c>
      <c r="C341" s="382"/>
      <c r="D341" s="382"/>
      <c r="E341" s="382"/>
      <c r="F341" s="382"/>
      <c r="G341" s="382"/>
      <c r="H341" s="382"/>
      <c r="I341" s="382"/>
      <c r="J341" s="382"/>
      <c r="K341" s="382"/>
      <c r="L341" s="382"/>
      <c r="M341" s="343">
        <v>4</v>
      </c>
      <c r="N341" s="343">
        <v>5</v>
      </c>
      <c r="O341" s="344" t="s">
        <v>449</v>
      </c>
      <c r="P341" s="345" t="s">
        <v>170</v>
      </c>
      <c r="Q341" s="383"/>
      <c r="R341" s="383"/>
      <c r="S341" s="383"/>
      <c r="T341" s="383"/>
      <c r="U341" s="359">
        <v>61.6</v>
      </c>
      <c r="V341" s="359">
        <v>33.06</v>
      </c>
      <c r="W341" s="360">
        <v>0.53678000000000003</v>
      </c>
      <c r="X341" s="384"/>
      <c r="Y341" s="384"/>
      <c r="Z341" s="384"/>
      <c r="AA341" s="384"/>
      <c r="AB341" s="384"/>
      <c r="AC341" s="384"/>
      <c r="AD341" s="302">
        <v>-26.96</v>
      </c>
      <c r="AE341" s="300"/>
    </row>
    <row r="342" spans="1:31" s="299" customFormat="1" ht="21.75" customHeight="1" x14ac:dyDescent="0.2">
      <c r="A342" s="300"/>
      <c r="B342" s="382" t="s">
        <v>515</v>
      </c>
      <c r="C342" s="382"/>
      <c r="D342" s="382"/>
      <c r="E342" s="382"/>
      <c r="F342" s="382"/>
      <c r="G342" s="382"/>
      <c r="H342" s="382"/>
      <c r="I342" s="382"/>
      <c r="J342" s="382"/>
      <c r="K342" s="382"/>
      <c r="L342" s="382"/>
      <c r="M342" s="343">
        <v>4</v>
      </c>
      <c r="N342" s="343">
        <v>5</v>
      </c>
      <c r="O342" s="344" t="s">
        <v>449</v>
      </c>
      <c r="P342" s="345" t="s">
        <v>514</v>
      </c>
      <c r="Q342" s="383"/>
      <c r="R342" s="383"/>
      <c r="S342" s="383"/>
      <c r="T342" s="383"/>
      <c r="U342" s="359">
        <v>61.6</v>
      </c>
      <c r="V342" s="359">
        <v>33.06</v>
      </c>
      <c r="W342" s="360">
        <v>0.53678000000000003</v>
      </c>
      <c r="X342" s="384"/>
      <c r="Y342" s="384"/>
      <c r="Z342" s="384"/>
      <c r="AA342" s="384"/>
      <c r="AB342" s="384"/>
      <c r="AC342" s="384"/>
      <c r="AD342" s="302">
        <v>368.24</v>
      </c>
      <c r="AE342" s="300"/>
    </row>
    <row r="343" spans="1:31" s="299" customFormat="1" ht="21.75" customHeight="1" x14ac:dyDescent="0.2">
      <c r="A343" s="300"/>
      <c r="B343" s="382" t="s">
        <v>139</v>
      </c>
      <c r="C343" s="382"/>
      <c r="D343" s="382"/>
      <c r="E343" s="382"/>
      <c r="F343" s="382"/>
      <c r="G343" s="382"/>
      <c r="H343" s="382"/>
      <c r="I343" s="382"/>
      <c r="J343" s="382"/>
      <c r="K343" s="382"/>
      <c r="L343" s="382"/>
      <c r="M343" s="343">
        <v>4</v>
      </c>
      <c r="N343" s="343">
        <v>5</v>
      </c>
      <c r="O343" s="344" t="s">
        <v>138</v>
      </c>
      <c r="P343" s="345">
        <v>0</v>
      </c>
      <c r="Q343" s="383"/>
      <c r="R343" s="383"/>
      <c r="S343" s="383"/>
      <c r="T343" s="383"/>
      <c r="U343" s="359">
        <v>396</v>
      </c>
      <c r="V343" s="359">
        <v>396</v>
      </c>
      <c r="W343" s="360">
        <v>1</v>
      </c>
      <c r="X343" s="384"/>
      <c r="Y343" s="384"/>
      <c r="Z343" s="384"/>
      <c r="AA343" s="384"/>
      <c r="AB343" s="384"/>
      <c r="AC343" s="384"/>
      <c r="AD343" s="302">
        <v>368.24</v>
      </c>
      <c r="AE343" s="300"/>
    </row>
    <row r="344" spans="1:31" s="299" customFormat="1" ht="21.75" customHeight="1" x14ac:dyDescent="0.2">
      <c r="A344" s="300"/>
      <c r="B344" s="382" t="s">
        <v>127</v>
      </c>
      <c r="C344" s="382"/>
      <c r="D344" s="382"/>
      <c r="E344" s="382"/>
      <c r="F344" s="382"/>
      <c r="G344" s="382"/>
      <c r="H344" s="382"/>
      <c r="I344" s="382"/>
      <c r="J344" s="382"/>
      <c r="K344" s="382"/>
      <c r="L344" s="382"/>
      <c r="M344" s="343">
        <v>4</v>
      </c>
      <c r="N344" s="343">
        <v>5</v>
      </c>
      <c r="O344" s="344" t="s">
        <v>631</v>
      </c>
      <c r="P344" s="345">
        <v>0</v>
      </c>
      <c r="Q344" s="383"/>
      <c r="R344" s="383"/>
      <c r="S344" s="383"/>
      <c r="T344" s="383"/>
      <c r="U344" s="359">
        <v>396</v>
      </c>
      <c r="V344" s="359">
        <v>396</v>
      </c>
      <c r="W344" s="360">
        <v>1</v>
      </c>
      <c r="X344" s="384"/>
      <c r="Y344" s="384"/>
      <c r="Z344" s="384"/>
      <c r="AA344" s="384"/>
      <c r="AB344" s="384"/>
      <c r="AC344" s="384"/>
      <c r="AD344" s="302">
        <v>368.24</v>
      </c>
      <c r="AE344" s="300"/>
    </row>
    <row r="345" spans="1:31" s="299" customFormat="1" ht="21.75" customHeight="1" x14ac:dyDescent="0.2">
      <c r="A345" s="300"/>
      <c r="B345" s="382" t="s">
        <v>134</v>
      </c>
      <c r="C345" s="382"/>
      <c r="D345" s="382"/>
      <c r="E345" s="382"/>
      <c r="F345" s="382"/>
      <c r="G345" s="382"/>
      <c r="H345" s="382"/>
      <c r="I345" s="382"/>
      <c r="J345" s="382"/>
      <c r="K345" s="382"/>
      <c r="L345" s="382"/>
      <c r="M345" s="343">
        <v>4</v>
      </c>
      <c r="N345" s="343">
        <v>5</v>
      </c>
      <c r="O345" s="344" t="s">
        <v>631</v>
      </c>
      <c r="P345" s="345" t="s">
        <v>133</v>
      </c>
      <c r="Q345" s="383"/>
      <c r="R345" s="383"/>
      <c r="S345" s="383"/>
      <c r="T345" s="383"/>
      <c r="U345" s="359">
        <v>396</v>
      </c>
      <c r="V345" s="359">
        <v>396</v>
      </c>
      <c r="W345" s="360">
        <v>1</v>
      </c>
      <c r="X345" s="384"/>
      <c r="Y345" s="384"/>
      <c r="Z345" s="384"/>
      <c r="AA345" s="384"/>
      <c r="AB345" s="384"/>
      <c r="AC345" s="384"/>
      <c r="AD345" s="302">
        <v>285.39999999999998</v>
      </c>
      <c r="AE345" s="300"/>
    </row>
    <row r="346" spans="1:31" s="299" customFormat="1" ht="21.75" customHeight="1" x14ac:dyDescent="0.2">
      <c r="A346" s="300"/>
      <c r="B346" s="382" t="s">
        <v>401</v>
      </c>
      <c r="C346" s="382"/>
      <c r="D346" s="382"/>
      <c r="E346" s="382"/>
      <c r="F346" s="382"/>
      <c r="G346" s="382"/>
      <c r="H346" s="382"/>
      <c r="I346" s="382"/>
      <c r="J346" s="382"/>
      <c r="K346" s="382"/>
      <c r="L346" s="382"/>
      <c r="M346" s="343">
        <v>4</v>
      </c>
      <c r="N346" s="343">
        <v>5</v>
      </c>
      <c r="O346" s="344" t="s">
        <v>631</v>
      </c>
      <c r="P346" s="345" t="s">
        <v>400</v>
      </c>
      <c r="Q346" s="383"/>
      <c r="R346" s="383"/>
      <c r="S346" s="383"/>
      <c r="T346" s="383"/>
      <c r="U346" s="359">
        <v>396</v>
      </c>
      <c r="V346" s="359">
        <v>396</v>
      </c>
      <c r="W346" s="360">
        <v>1</v>
      </c>
      <c r="X346" s="384"/>
      <c r="Y346" s="384"/>
      <c r="Z346" s="384"/>
      <c r="AA346" s="384"/>
      <c r="AB346" s="384"/>
      <c r="AC346" s="384"/>
      <c r="AD346" s="302">
        <v>285.39999999999998</v>
      </c>
      <c r="AE346" s="300"/>
    </row>
    <row r="347" spans="1:31" s="299" customFormat="1" ht="21.75" customHeight="1" x14ac:dyDescent="0.2">
      <c r="A347" s="300"/>
      <c r="B347" s="375" t="s">
        <v>399</v>
      </c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54">
        <v>4</v>
      </c>
      <c r="N347" s="354">
        <v>9</v>
      </c>
      <c r="O347" s="355">
        <v>0</v>
      </c>
      <c r="P347" s="356">
        <v>0</v>
      </c>
      <c r="Q347" s="376"/>
      <c r="R347" s="376"/>
      <c r="S347" s="376"/>
      <c r="T347" s="376"/>
      <c r="U347" s="357">
        <v>19910.115000000002</v>
      </c>
      <c r="V347" s="357">
        <v>0</v>
      </c>
      <c r="W347" s="358">
        <v>0</v>
      </c>
      <c r="X347" s="384"/>
      <c r="Y347" s="384"/>
      <c r="Z347" s="384"/>
      <c r="AA347" s="384"/>
      <c r="AB347" s="384"/>
      <c r="AC347" s="384"/>
      <c r="AD347" s="302">
        <v>73.239999999999995</v>
      </c>
      <c r="AE347" s="300"/>
    </row>
    <row r="348" spans="1:31" s="299" customFormat="1" ht="12.75" customHeight="1" x14ac:dyDescent="0.2">
      <c r="A348" s="300"/>
      <c r="B348" s="382" t="s">
        <v>398</v>
      </c>
      <c r="C348" s="382"/>
      <c r="D348" s="382"/>
      <c r="E348" s="382"/>
      <c r="F348" s="382"/>
      <c r="G348" s="382"/>
      <c r="H348" s="382"/>
      <c r="I348" s="382"/>
      <c r="J348" s="382"/>
      <c r="K348" s="382"/>
      <c r="L348" s="382"/>
      <c r="M348" s="343">
        <v>4</v>
      </c>
      <c r="N348" s="343">
        <v>9</v>
      </c>
      <c r="O348" s="344" t="s">
        <v>397</v>
      </c>
      <c r="P348" s="345">
        <v>0</v>
      </c>
      <c r="Q348" s="383"/>
      <c r="R348" s="383"/>
      <c r="S348" s="383"/>
      <c r="T348" s="383"/>
      <c r="U348" s="359">
        <v>19910.115000000002</v>
      </c>
      <c r="V348" s="359">
        <v>0</v>
      </c>
      <c r="W348" s="360">
        <v>0</v>
      </c>
      <c r="X348" s="384"/>
      <c r="Y348" s="384"/>
      <c r="Z348" s="384"/>
      <c r="AA348" s="384"/>
      <c r="AB348" s="384"/>
      <c r="AC348" s="384"/>
      <c r="AD348" s="302">
        <v>212.16</v>
      </c>
      <c r="AE348" s="300"/>
    </row>
    <row r="349" spans="1:31" s="299" customFormat="1" ht="12.75" customHeight="1" x14ac:dyDescent="0.2">
      <c r="A349" s="300"/>
      <c r="B349" s="382" t="s">
        <v>632</v>
      </c>
      <c r="C349" s="382"/>
      <c r="D349" s="382"/>
      <c r="E349" s="382"/>
      <c r="F349" s="382"/>
      <c r="G349" s="382"/>
      <c r="H349" s="382"/>
      <c r="I349" s="382"/>
      <c r="J349" s="382"/>
      <c r="K349" s="382"/>
      <c r="L349" s="382"/>
      <c r="M349" s="343">
        <v>4</v>
      </c>
      <c r="N349" s="343">
        <v>9</v>
      </c>
      <c r="O349" s="344" t="s">
        <v>633</v>
      </c>
      <c r="P349" s="345">
        <v>0</v>
      </c>
      <c r="Q349" s="383"/>
      <c r="R349" s="383"/>
      <c r="S349" s="383"/>
      <c r="T349" s="383"/>
      <c r="U349" s="359">
        <v>14546.392</v>
      </c>
      <c r="V349" s="359">
        <v>0</v>
      </c>
      <c r="W349" s="360">
        <v>0</v>
      </c>
      <c r="X349" s="384"/>
      <c r="Y349" s="384"/>
      <c r="Z349" s="384"/>
      <c r="AA349" s="384"/>
      <c r="AB349" s="384"/>
      <c r="AC349" s="384"/>
      <c r="AD349" s="302">
        <v>82.84</v>
      </c>
      <c r="AE349" s="300"/>
    </row>
    <row r="350" spans="1:31" s="299" customFormat="1" ht="12.75" customHeight="1" x14ac:dyDescent="0.2">
      <c r="A350" s="300"/>
      <c r="B350" s="382" t="s">
        <v>173</v>
      </c>
      <c r="C350" s="382"/>
      <c r="D350" s="382"/>
      <c r="E350" s="382"/>
      <c r="F350" s="382"/>
      <c r="G350" s="382"/>
      <c r="H350" s="382"/>
      <c r="I350" s="382"/>
      <c r="J350" s="382"/>
      <c r="K350" s="382"/>
      <c r="L350" s="382"/>
      <c r="M350" s="343">
        <v>4</v>
      </c>
      <c r="N350" s="343">
        <v>9</v>
      </c>
      <c r="O350" s="344" t="s">
        <v>633</v>
      </c>
      <c r="P350" s="345" t="s">
        <v>172</v>
      </c>
      <c r="Q350" s="383"/>
      <c r="R350" s="383"/>
      <c r="S350" s="383"/>
      <c r="T350" s="383"/>
      <c r="U350" s="359">
        <v>14546.392</v>
      </c>
      <c r="V350" s="359">
        <v>0</v>
      </c>
      <c r="W350" s="360">
        <v>0</v>
      </c>
      <c r="X350" s="384"/>
      <c r="Y350" s="384"/>
      <c r="Z350" s="384"/>
      <c r="AA350" s="384"/>
      <c r="AB350" s="384"/>
      <c r="AC350" s="384"/>
      <c r="AD350" s="302">
        <v>82.84</v>
      </c>
      <c r="AE350" s="300"/>
    </row>
    <row r="351" spans="1:31" s="299" customFormat="1" ht="21.75" customHeight="1" x14ac:dyDescent="0.2">
      <c r="A351" s="300"/>
      <c r="B351" s="382" t="s">
        <v>171</v>
      </c>
      <c r="C351" s="382"/>
      <c r="D351" s="382"/>
      <c r="E351" s="382"/>
      <c r="F351" s="382"/>
      <c r="G351" s="382"/>
      <c r="H351" s="382"/>
      <c r="I351" s="382"/>
      <c r="J351" s="382"/>
      <c r="K351" s="382"/>
      <c r="L351" s="382"/>
      <c r="M351" s="343">
        <v>4</v>
      </c>
      <c r="N351" s="343">
        <v>9</v>
      </c>
      <c r="O351" s="344" t="s">
        <v>633</v>
      </c>
      <c r="P351" s="345" t="s">
        <v>170</v>
      </c>
      <c r="Q351" s="383"/>
      <c r="R351" s="383"/>
      <c r="S351" s="383"/>
      <c r="T351" s="383"/>
      <c r="U351" s="359">
        <v>14546.392</v>
      </c>
      <c r="V351" s="359">
        <v>0</v>
      </c>
      <c r="W351" s="360">
        <v>0</v>
      </c>
      <c r="X351" s="384"/>
      <c r="Y351" s="384"/>
      <c r="Z351" s="384"/>
      <c r="AA351" s="384"/>
      <c r="AB351" s="384"/>
      <c r="AC351" s="384"/>
      <c r="AD351" s="302">
        <v>82.84</v>
      </c>
      <c r="AE351" s="300"/>
    </row>
    <row r="352" spans="1:31" s="299" customFormat="1" ht="12.75" customHeight="1" x14ac:dyDescent="0.2">
      <c r="A352" s="300"/>
      <c r="B352" s="382" t="s">
        <v>169</v>
      </c>
      <c r="C352" s="382"/>
      <c r="D352" s="382"/>
      <c r="E352" s="382"/>
      <c r="F352" s="382"/>
      <c r="G352" s="382"/>
      <c r="H352" s="382"/>
      <c r="I352" s="382"/>
      <c r="J352" s="382"/>
      <c r="K352" s="382"/>
      <c r="L352" s="382"/>
      <c r="M352" s="343">
        <v>4</v>
      </c>
      <c r="N352" s="343">
        <v>9</v>
      </c>
      <c r="O352" s="344" t="s">
        <v>633</v>
      </c>
      <c r="P352" s="345" t="s">
        <v>168</v>
      </c>
      <c r="Q352" s="383"/>
      <c r="R352" s="383"/>
      <c r="S352" s="383"/>
      <c r="T352" s="383"/>
      <c r="U352" s="359">
        <v>14546.392</v>
      </c>
      <c r="V352" s="359">
        <v>0</v>
      </c>
      <c r="W352" s="360">
        <v>0</v>
      </c>
      <c r="X352" s="384"/>
      <c r="Y352" s="384"/>
      <c r="Z352" s="384"/>
      <c r="AA352" s="384"/>
      <c r="AB352" s="384"/>
      <c r="AC352" s="384"/>
      <c r="AD352" s="302">
        <v>0</v>
      </c>
      <c r="AE352" s="300"/>
    </row>
    <row r="353" spans="1:31" s="299" customFormat="1" ht="21.75" customHeight="1" x14ac:dyDescent="0.2">
      <c r="A353" s="300"/>
      <c r="B353" s="382" t="s">
        <v>396</v>
      </c>
      <c r="C353" s="382"/>
      <c r="D353" s="382"/>
      <c r="E353" s="382"/>
      <c r="F353" s="382"/>
      <c r="G353" s="382"/>
      <c r="H353" s="382"/>
      <c r="I353" s="382"/>
      <c r="J353" s="382"/>
      <c r="K353" s="382"/>
      <c r="L353" s="382"/>
      <c r="M353" s="343">
        <v>4</v>
      </c>
      <c r="N353" s="343">
        <v>9</v>
      </c>
      <c r="O353" s="344" t="s">
        <v>395</v>
      </c>
      <c r="P353" s="345">
        <v>0</v>
      </c>
      <c r="Q353" s="383"/>
      <c r="R353" s="383"/>
      <c r="S353" s="383"/>
      <c r="T353" s="383"/>
      <c r="U353" s="359">
        <v>5363.723</v>
      </c>
      <c r="V353" s="359">
        <v>0</v>
      </c>
      <c r="W353" s="360">
        <v>0</v>
      </c>
      <c r="X353" s="384"/>
      <c r="Y353" s="384"/>
      <c r="Z353" s="384"/>
      <c r="AA353" s="384"/>
      <c r="AB353" s="384"/>
      <c r="AC353" s="384"/>
      <c r="AD353" s="302">
        <v>0</v>
      </c>
      <c r="AE353" s="300"/>
    </row>
    <row r="354" spans="1:31" s="299" customFormat="1" ht="12.75" customHeight="1" x14ac:dyDescent="0.2">
      <c r="A354" s="300"/>
      <c r="B354" s="382" t="s">
        <v>173</v>
      </c>
      <c r="C354" s="382"/>
      <c r="D354" s="382"/>
      <c r="E354" s="382"/>
      <c r="F354" s="382"/>
      <c r="G354" s="382"/>
      <c r="H354" s="382"/>
      <c r="I354" s="382"/>
      <c r="J354" s="382"/>
      <c r="K354" s="382"/>
      <c r="L354" s="382"/>
      <c r="M354" s="343">
        <v>4</v>
      </c>
      <c r="N354" s="343">
        <v>9</v>
      </c>
      <c r="O354" s="344" t="s">
        <v>395</v>
      </c>
      <c r="P354" s="345" t="s">
        <v>172</v>
      </c>
      <c r="Q354" s="383"/>
      <c r="R354" s="383"/>
      <c r="S354" s="383"/>
      <c r="T354" s="383"/>
      <c r="U354" s="359">
        <v>4013.723</v>
      </c>
      <c r="V354" s="359">
        <v>0</v>
      </c>
      <c r="W354" s="360">
        <v>0</v>
      </c>
      <c r="X354" s="384"/>
      <c r="Y354" s="384"/>
      <c r="Z354" s="384"/>
      <c r="AA354" s="384"/>
      <c r="AB354" s="384"/>
      <c r="AC354" s="384"/>
      <c r="AD354" s="302">
        <v>0</v>
      </c>
      <c r="AE354" s="300"/>
    </row>
    <row r="355" spans="1:31" s="299" customFormat="1" ht="12.75" customHeight="1" x14ac:dyDescent="0.2">
      <c r="A355" s="300"/>
      <c r="B355" s="382" t="s">
        <v>171</v>
      </c>
      <c r="C355" s="382"/>
      <c r="D355" s="382"/>
      <c r="E355" s="382"/>
      <c r="F355" s="382"/>
      <c r="G355" s="382"/>
      <c r="H355" s="382"/>
      <c r="I355" s="382"/>
      <c r="J355" s="382"/>
      <c r="K355" s="382"/>
      <c r="L355" s="382"/>
      <c r="M355" s="343">
        <v>4</v>
      </c>
      <c r="N355" s="343">
        <v>9</v>
      </c>
      <c r="O355" s="344" t="s">
        <v>395</v>
      </c>
      <c r="P355" s="345" t="s">
        <v>170</v>
      </c>
      <c r="Q355" s="383"/>
      <c r="R355" s="383"/>
      <c r="S355" s="383"/>
      <c r="T355" s="383"/>
      <c r="U355" s="359">
        <v>4013.723</v>
      </c>
      <c r="V355" s="359">
        <v>0</v>
      </c>
      <c r="W355" s="360">
        <v>0</v>
      </c>
      <c r="X355" s="384"/>
      <c r="Y355" s="384"/>
      <c r="Z355" s="384"/>
      <c r="AA355" s="384"/>
      <c r="AB355" s="384"/>
      <c r="AC355" s="384"/>
      <c r="AD355" s="302">
        <v>0</v>
      </c>
      <c r="AE355" s="300"/>
    </row>
    <row r="356" spans="1:31" s="299" customFormat="1" ht="12.75" customHeight="1" x14ac:dyDescent="0.2">
      <c r="A356" s="300"/>
      <c r="B356" s="382" t="s">
        <v>169</v>
      </c>
      <c r="C356" s="382"/>
      <c r="D356" s="382"/>
      <c r="E356" s="382"/>
      <c r="F356" s="382"/>
      <c r="G356" s="382"/>
      <c r="H356" s="382"/>
      <c r="I356" s="382"/>
      <c r="J356" s="382"/>
      <c r="K356" s="382"/>
      <c r="L356" s="382"/>
      <c r="M356" s="343">
        <v>4</v>
      </c>
      <c r="N356" s="343">
        <v>9</v>
      </c>
      <c r="O356" s="344" t="s">
        <v>395</v>
      </c>
      <c r="P356" s="345" t="s">
        <v>168</v>
      </c>
      <c r="Q356" s="383"/>
      <c r="R356" s="383"/>
      <c r="S356" s="383"/>
      <c r="T356" s="383"/>
      <c r="U356" s="359">
        <v>4013.723</v>
      </c>
      <c r="V356" s="359">
        <v>0</v>
      </c>
      <c r="W356" s="360">
        <v>0</v>
      </c>
      <c r="X356" s="384"/>
      <c r="Y356" s="384"/>
      <c r="Z356" s="384"/>
      <c r="AA356" s="384"/>
      <c r="AB356" s="384"/>
      <c r="AC356" s="384"/>
      <c r="AD356" s="302">
        <v>223.71</v>
      </c>
      <c r="AE356" s="300"/>
    </row>
    <row r="357" spans="1:31" s="299" customFormat="1" ht="12.75" customHeight="1" x14ac:dyDescent="0.2">
      <c r="A357" s="300"/>
      <c r="B357" s="382" t="s">
        <v>134</v>
      </c>
      <c r="C357" s="382"/>
      <c r="D357" s="382"/>
      <c r="E357" s="382"/>
      <c r="F357" s="382"/>
      <c r="G357" s="382"/>
      <c r="H357" s="382"/>
      <c r="I357" s="382"/>
      <c r="J357" s="382"/>
      <c r="K357" s="382"/>
      <c r="L357" s="382"/>
      <c r="M357" s="343">
        <v>4</v>
      </c>
      <c r="N357" s="343">
        <v>9</v>
      </c>
      <c r="O357" s="344" t="s">
        <v>395</v>
      </c>
      <c r="P357" s="345" t="s">
        <v>133</v>
      </c>
      <c r="Q357" s="383"/>
      <c r="R357" s="383"/>
      <c r="S357" s="383"/>
      <c r="T357" s="383"/>
      <c r="U357" s="359">
        <v>1350</v>
      </c>
      <c r="V357" s="359">
        <v>0</v>
      </c>
      <c r="W357" s="360">
        <v>0</v>
      </c>
      <c r="X357" s="384"/>
      <c r="Y357" s="384"/>
      <c r="Z357" s="384"/>
      <c r="AA357" s="384"/>
      <c r="AB357" s="384"/>
      <c r="AC357" s="384"/>
      <c r="AD357" s="302">
        <v>0</v>
      </c>
      <c r="AE357" s="300"/>
    </row>
    <row r="358" spans="1:31" s="299" customFormat="1" ht="53.25" customHeight="1" x14ac:dyDescent="0.2">
      <c r="A358" s="300"/>
      <c r="B358" s="382" t="s">
        <v>132</v>
      </c>
      <c r="C358" s="382"/>
      <c r="D358" s="382"/>
      <c r="E358" s="382"/>
      <c r="F358" s="382"/>
      <c r="G358" s="382"/>
      <c r="H358" s="382"/>
      <c r="I358" s="382"/>
      <c r="J358" s="382"/>
      <c r="K358" s="382"/>
      <c r="L358" s="382"/>
      <c r="M358" s="343">
        <v>4</v>
      </c>
      <c r="N358" s="343">
        <v>9</v>
      </c>
      <c r="O358" s="344" t="s">
        <v>395</v>
      </c>
      <c r="P358" s="345" t="s">
        <v>130</v>
      </c>
      <c r="Q358" s="383"/>
      <c r="R358" s="383"/>
      <c r="S358" s="383"/>
      <c r="T358" s="383"/>
      <c r="U358" s="359">
        <v>1350</v>
      </c>
      <c r="V358" s="359">
        <v>0</v>
      </c>
      <c r="W358" s="360">
        <v>0</v>
      </c>
      <c r="X358" s="384"/>
      <c r="Y358" s="384"/>
      <c r="Z358" s="384"/>
      <c r="AA358" s="384"/>
      <c r="AB358" s="384"/>
      <c r="AC358" s="384"/>
      <c r="AD358" s="302">
        <v>0</v>
      </c>
      <c r="AE358" s="300"/>
    </row>
    <row r="359" spans="1:31" s="299" customFormat="1" ht="12.75" customHeight="1" x14ac:dyDescent="0.2">
      <c r="A359" s="300"/>
      <c r="B359" s="375" t="s">
        <v>548</v>
      </c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54">
        <v>4</v>
      </c>
      <c r="N359" s="354">
        <v>10</v>
      </c>
      <c r="O359" s="355">
        <v>0</v>
      </c>
      <c r="P359" s="356">
        <v>0</v>
      </c>
      <c r="Q359" s="376"/>
      <c r="R359" s="376"/>
      <c r="S359" s="376"/>
      <c r="T359" s="376"/>
      <c r="U359" s="357">
        <v>557.77</v>
      </c>
      <c r="V359" s="357">
        <v>196.73</v>
      </c>
      <c r="W359" s="358">
        <v>0.35271000000000002</v>
      </c>
      <c r="X359" s="384"/>
      <c r="Y359" s="384"/>
      <c r="Z359" s="384"/>
      <c r="AA359" s="384"/>
      <c r="AB359" s="384"/>
      <c r="AC359" s="384"/>
      <c r="AD359" s="302">
        <v>0</v>
      </c>
      <c r="AE359" s="300"/>
    </row>
    <row r="360" spans="1:31" s="299" customFormat="1" ht="21.75" customHeight="1" x14ac:dyDescent="0.2">
      <c r="A360" s="300"/>
      <c r="B360" s="382" t="s">
        <v>139</v>
      </c>
      <c r="C360" s="382"/>
      <c r="D360" s="382"/>
      <c r="E360" s="382"/>
      <c r="F360" s="382"/>
      <c r="G360" s="382"/>
      <c r="H360" s="382"/>
      <c r="I360" s="382"/>
      <c r="J360" s="382"/>
      <c r="K360" s="382"/>
      <c r="L360" s="382"/>
      <c r="M360" s="343">
        <v>4</v>
      </c>
      <c r="N360" s="343">
        <v>10</v>
      </c>
      <c r="O360" s="344" t="s">
        <v>138</v>
      </c>
      <c r="P360" s="345">
        <v>0</v>
      </c>
      <c r="Q360" s="383"/>
      <c r="R360" s="383"/>
      <c r="S360" s="383"/>
      <c r="T360" s="383"/>
      <c r="U360" s="359">
        <v>557.77</v>
      </c>
      <c r="V360" s="359">
        <v>196.73</v>
      </c>
      <c r="W360" s="360">
        <v>0.35271000000000002</v>
      </c>
      <c r="X360" s="384"/>
      <c r="Y360" s="384"/>
      <c r="Z360" s="384"/>
      <c r="AA360" s="384"/>
      <c r="AB360" s="384"/>
      <c r="AC360" s="384"/>
      <c r="AD360" s="302">
        <v>0</v>
      </c>
      <c r="AE360" s="300"/>
    </row>
    <row r="361" spans="1:31" s="299" customFormat="1" ht="21.75" customHeight="1" x14ac:dyDescent="0.2">
      <c r="A361" s="300"/>
      <c r="B361" s="382" t="s">
        <v>540</v>
      </c>
      <c r="C361" s="382"/>
      <c r="D361" s="382"/>
      <c r="E361" s="382"/>
      <c r="F361" s="382"/>
      <c r="G361" s="382"/>
      <c r="H361" s="382"/>
      <c r="I361" s="382"/>
      <c r="J361" s="382"/>
      <c r="K361" s="382"/>
      <c r="L361" s="382"/>
      <c r="M361" s="343">
        <v>4</v>
      </c>
      <c r="N361" s="343">
        <v>10</v>
      </c>
      <c r="O361" s="344" t="s">
        <v>549</v>
      </c>
      <c r="P361" s="345">
        <v>0</v>
      </c>
      <c r="Q361" s="383"/>
      <c r="R361" s="383"/>
      <c r="S361" s="383"/>
      <c r="T361" s="383"/>
      <c r="U361" s="359">
        <v>557.77</v>
      </c>
      <c r="V361" s="359">
        <v>196.73</v>
      </c>
      <c r="W361" s="360">
        <v>0.35271000000000002</v>
      </c>
      <c r="X361" s="384"/>
      <c r="Y361" s="384"/>
      <c r="Z361" s="384"/>
      <c r="AA361" s="384"/>
      <c r="AB361" s="384"/>
      <c r="AC361" s="384"/>
      <c r="AD361" s="302">
        <v>223.71</v>
      </c>
      <c r="AE361" s="300"/>
    </row>
    <row r="362" spans="1:31" s="299" customFormat="1" ht="53.25" customHeight="1" x14ac:dyDescent="0.2">
      <c r="A362" s="300"/>
      <c r="B362" s="382" t="s">
        <v>134</v>
      </c>
      <c r="C362" s="382"/>
      <c r="D362" s="382"/>
      <c r="E362" s="382"/>
      <c r="F362" s="382"/>
      <c r="G362" s="382"/>
      <c r="H362" s="382"/>
      <c r="I362" s="382"/>
      <c r="J362" s="382"/>
      <c r="K362" s="382"/>
      <c r="L362" s="382"/>
      <c r="M362" s="343">
        <v>4</v>
      </c>
      <c r="N362" s="343">
        <v>10</v>
      </c>
      <c r="O362" s="344" t="s">
        <v>549</v>
      </c>
      <c r="P362" s="345" t="s">
        <v>133</v>
      </c>
      <c r="Q362" s="383"/>
      <c r="R362" s="383"/>
      <c r="S362" s="383"/>
      <c r="T362" s="383"/>
      <c r="U362" s="359">
        <v>557.77</v>
      </c>
      <c r="V362" s="359">
        <v>196.73</v>
      </c>
      <c r="W362" s="360">
        <v>0.35271000000000002</v>
      </c>
      <c r="X362" s="384"/>
      <c r="Y362" s="384"/>
      <c r="Z362" s="384"/>
      <c r="AA362" s="384"/>
      <c r="AB362" s="384"/>
      <c r="AC362" s="384"/>
      <c r="AD362" s="302">
        <v>223.71</v>
      </c>
      <c r="AE362" s="300"/>
    </row>
    <row r="363" spans="1:31" s="299" customFormat="1" ht="12.75" customHeight="1" x14ac:dyDescent="0.2">
      <c r="A363" s="300"/>
      <c r="B363" s="382" t="s">
        <v>526</v>
      </c>
      <c r="C363" s="382"/>
      <c r="D363" s="382"/>
      <c r="E363" s="382"/>
      <c r="F363" s="382"/>
      <c r="G363" s="382"/>
      <c r="H363" s="382"/>
      <c r="I363" s="382"/>
      <c r="J363" s="382"/>
      <c r="K363" s="382"/>
      <c r="L363" s="382"/>
      <c r="M363" s="343">
        <v>4</v>
      </c>
      <c r="N363" s="343">
        <v>10</v>
      </c>
      <c r="O363" s="344" t="s">
        <v>549</v>
      </c>
      <c r="P363" s="345" t="s">
        <v>525</v>
      </c>
      <c r="Q363" s="383"/>
      <c r="R363" s="383"/>
      <c r="S363" s="383"/>
      <c r="T363" s="383"/>
      <c r="U363" s="359">
        <v>557.77</v>
      </c>
      <c r="V363" s="359">
        <v>196.73</v>
      </c>
      <c r="W363" s="360">
        <v>0.35271000000000002</v>
      </c>
      <c r="X363" s="384"/>
      <c r="Y363" s="384"/>
      <c r="Z363" s="384"/>
      <c r="AA363" s="384"/>
      <c r="AB363" s="384"/>
      <c r="AC363" s="384"/>
      <c r="AD363" s="302">
        <v>223.71</v>
      </c>
      <c r="AE363" s="300"/>
    </row>
    <row r="364" spans="1:31" s="299" customFormat="1" ht="12.75" customHeight="1" x14ac:dyDescent="0.2">
      <c r="A364" s="300"/>
      <c r="B364" s="382" t="s">
        <v>524</v>
      </c>
      <c r="C364" s="382"/>
      <c r="D364" s="382"/>
      <c r="E364" s="382"/>
      <c r="F364" s="382"/>
      <c r="G364" s="382"/>
      <c r="H364" s="382"/>
      <c r="I364" s="382"/>
      <c r="J364" s="382"/>
      <c r="K364" s="382"/>
      <c r="L364" s="382"/>
      <c r="M364" s="343">
        <v>4</v>
      </c>
      <c r="N364" s="343">
        <v>10</v>
      </c>
      <c r="O364" s="344" t="s">
        <v>549</v>
      </c>
      <c r="P364" s="345" t="s">
        <v>523</v>
      </c>
      <c r="Q364" s="383"/>
      <c r="R364" s="383"/>
      <c r="S364" s="383"/>
      <c r="T364" s="383"/>
      <c r="U364" s="359">
        <v>557.77</v>
      </c>
      <c r="V364" s="359">
        <v>196.73</v>
      </c>
      <c r="W364" s="360">
        <v>0.35271000000000002</v>
      </c>
      <c r="X364" s="384"/>
      <c r="Y364" s="384"/>
      <c r="Z364" s="384"/>
      <c r="AA364" s="384"/>
      <c r="AB364" s="384"/>
      <c r="AC364" s="384"/>
      <c r="AD364" s="302">
        <v>177.2</v>
      </c>
      <c r="AE364" s="300"/>
    </row>
    <row r="365" spans="1:31" s="299" customFormat="1" ht="32.25" customHeight="1" x14ac:dyDescent="0.2">
      <c r="A365" s="300"/>
      <c r="B365" s="375" t="s">
        <v>394</v>
      </c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54">
        <v>4</v>
      </c>
      <c r="N365" s="354">
        <v>12</v>
      </c>
      <c r="O365" s="355">
        <v>0</v>
      </c>
      <c r="P365" s="356">
        <v>0</v>
      </c>
      <c r="Q365" s="376"/>
      <c r="R365" s="376"/>
      <c r="S365" s="376"/>
      <c r="T365" s="376"/>
      <c r="U365" s="357">
        <v>13721.583000000001</v>
      </c>
      <c r="V365" s="357">
        <v>6756.27</v>
      </c>
      <c r="W365" s="358">
        <v>0.49237999999999998</v>
      </c>
      <c r="X365" s="384"/>
      <c r="Y365" s="384"/>
      <c r="Z365" s="384"/>
      <c r="AA365" s="384"/>
      <c r="AB365" s="384"/>
      <c r="AC365" s="384"/>
      <c r="AD365" s="302">
        <v>46.51</v>
      </c>
      <c r="AE365" s="300"/>
    </row>
    <row r="366" spans="1:31" s="299" customFormat="1" ht="12.75" customHeight="1" x14ac:dyDescent="0.2">
      <c r="A366" s="300"/>
      <c r="B366" s="382" t="s">
        <v>393</v>
      </c>
      <c r="C366" s="382"/>
      <c r="D366" s="382"/>
      <c r="E366" s="382"/>
      <c r="F366" s="382"/>
      <c r="G366" s="382"/>
      <c r="H366" s="382"/>
      <c r="I366" s="382"/>
      <c r="J366" s="382"/>
      <c r="K366" s="382"/>
      <c r="L366" s="382"/>
      <c r="M366" s="343">
        <v>4</v>
      </c>
      <c r="N366" s="343">
        <v>12</v>
      </c>
      <c r="O366" s="344" t="s">
        <v>392</v>
      </c>
      <c r="P366" s="345">
        <v>0</v>
      </c>
      <c r="Q366" s="383"/>
      <c r="R366" s="383"/>
      <c r="S366" s="383"/>
      <c r="T366" s="383"/>
      <c r="U366" s="359">
        <v>660</v>
      </c>
      <c r="V366" s="359">
        <v>454.79</v>
      </c>
      <c r="W366" s="360">
        <v>0.68908000000000003</v>
      </c>
      <c r="X366" s="384"/>
      <c r="Y366" s="384"/>
      <c r="Z366" s="384"/>
      <c r="AA366" s="384"/>
      <c r="AB366" s="384"/>
      <c r="AC366" s="384"/>
      <c r="AD366" s="302">
        <v>1428.96</v>
      </c>
      <c r="AE366" s="300"/>
    </row>
    <row r="367" spans="1:31" s="299" customFormat="1" ht="21.75" customHeight="1" x14ac:dyDescent="0.2">
      <c r="A367" s="300"/>
      <c r="B367" s="382" t="s">
        <v>612</v>
      </c>
      <c r="C367" s="382"/>
      <c r="D367" s="382"/>
      <c r="E367" s="382"/>
      <c r="F367" s="382"/>
      <c r="G367" s="382"/>
      <c r="H367" s="382"/>
      <c r="I367" s="382"/>
      <c r="J367" s="382"/>
      <c r="K367" s="382"/>
      <c r="L367" s="382"/>
      <c r="M367" s="343">
        <v>4</v>
      </c>
      <c r="N367" s="343">
        <v>12</v>
      </c>
      <c r="O367" s="344" t="s">
        <v>613</v>
      </c>
      <c r="P367" s="345">
        <v>0</v>
      </c>
      <c r="Q367" s="383"/>
      <c r="R367" s="383"/>
      <c r="S367" s="383"/>
      <c r="T367" s="383"/>
      <c r="U367" s="359">
        <v>660</v>
      </c>
      <c r="V367" s="359">
        <v>454.79</v>
      </c>
      <c r="W367" s="360">
        <v>0.68908000000000003</v>
      </c>
      <c r="X367" s="384"/>
      <c r="Y367" s="384"/>
      <c r="Z367" s="384"/>
      <c r="AA367" s="384"/>
      <c r="AB367" s="384"/>
      <c r="AC367" s="384"/>
      <c r="AD367" s="302">
        <v>1428.96</v>
      </c>
      <c r="AE367" s="300"/>
    </row>
    <row r="368" spans="1:31" s="299" customFormat="1" ht="53.25" customHeight="1" x14ac:dyDescent="0.2">
      <c r="A368" s="300"/>
      <c r="B368" s="382" t="s">
        <v>173</v>
      </c>
      <c r="C368" s="382"/>
      <c r="D368" s="382"/>
      <c r="E368" s="382"/>
      <c r="F368" s="382"/>
      <c r="G368" s="382"/>
      <c r="H368" s="382"/>
      <c r="I368" s="382"/>
      <c r="J368" s="382"/>
      <c r="K368" s="382"/>
      <c r="L368" s="382"/>
      <c r="M368" s="343">
        <v>4</v>
      </c>
      <c r="N368" s="343">
        <v>12</v>
      </c>
      <c r="O368" s="344" t="s">
        <v>613</v>
      </c>
      <c r="P368" s="345" t="s">
        <v>172</v>
      </c>
      <c r="Q368" s="383"/>
      <c r="R368" s="383"/>
      <c r="S368" s="383"/>
      <c r="T368" s="383"/>
      <c r="U368" s="359">
        <v>660</v>
      </c>
      <c r="V368" s="359">
        <v>454.79</v>
      </c>
      <c r="W368" s="360">
        <v>0.68908000000000003</v>
      </c>
      <c r="X368" s="384"/>
      <c r="Y368" s="384"/>
      <c r="Z368" s="384"/>
      <c r="AA368" s="384"/>
      <c r="AB368" s="384"/>
      <c r="AC368" s="384"/>
      <c r="AD368" s="302">
        <v>1428.96</v>
      </c>
      <c r="AE368" s="300"/>
    </row>
    <row r="369" spans="1:31" s="299" customFormat="1" ht="12.75" customHeight="1" x14ac:dyDescent="0.2">
      <c r="A369" s="300"/>
      <c r="B369" s="382" t="s">
        <v>171</v>
      </c>
      <c r="C369" s="382"/>
      <c r="D369" s="382"/>
      <c r="E369" s="382"/>
      <c r="F369" s="382"/>
      <c r="G369" s="382"/>
      <c r="H369" s="382"/>
      <c r="I369" s="382"/>
      <c r="J369" s="382"/>
      <c r="K369" s="382"/>
      <c r="L369" s="382"/>
      <c r="M369" s="343">
        <v>4</v>
      </c>
      <c r="N369" s="343">
        <v>12</v>
      </c>
      <c r="O369" s="344" t="s">
        <v>613</v>
      </c>
      <c r="P369" s="345" t="s">
        <v>170</v>
      </c>
      <c r="Q369" s="383"/>
      <c r="R369" s="383"/>
      <c r="S369" s="383"/>
      <c r="T369" s="383"/>
      <c r="U369" s="359">
        <v>660</v>
      </c>
      <c r="V369" s="359">
        <v>454.79</v>
      </c>
      <c r="W369" s="360">
        <v>0.68908000000000003</v>
      </c>
      <c r="X369" s="384"/>
      <c r="Y369" s="384"/>
      <c r="Z369" s="384"/>
      <c r="AA369" s="384"/>
      <c r="AB369" s="384"/>
      <c r="AC369" s="384"/>
      <c r="AD369" s="302">
        <v>1428.96</v>
      </c>
      <c r="AE369" s="300"/>
    </row>
    <row r="370" spans="1:31" s="299" customFormat="1" ht="12.75" customHeight="1" x14ac:dyDescent="0.2">
      <c r="A370" s="300"/>
      <c r="B370" s="382" t="s">
        <v>188</v>
      </c>
      <c r="C370" s="382"/>
      <c r="D370" s="382"/>
      <c r="E370" s="382"/>
      <c r="F370" s="382"/>
      <c r="G370" s="382"/>
      <c r="H370" s="382"/>
      <c r="I370" s="382"/>
      <c r="J370" s="382"/>
      <c r="K370" s="382"/>
      <c r="L370" s="382"/>
      <c r="M370" s="343">
        <v>4</v>
      </c>
      <c r="N370" s="343">
        <v>12</v>
      </c>
      <c r="O370" s="344" t="s">
        <v>613</v>
      </c>
      <c r="P370" s="345" t="s">
        <v>187</v>
      </c>
      <c r="Q370" s="383"/>
      <c r="R370" s="383"/>
      <c r="S370" s="383"/>
      <c r="T370" s="383"/>
      <c r="U370" s="359">
        <v>448.42500000000001</v>
      </c>
      <c r="V370" s="359">
        <v>434.79</v>
      </c>
      <c r="W370" s="360">
        <v>0.96960000000000002</v>
      </c>
      <c r="X370" s="384"/>
      <c r="Y370" s="384"/>
      <c r="Z370" s="384"/>
      <c r="AA370" s="384"/>
      <c r="AB370" s="384"/>
      <c r="AC370" s="384"/>
      <c r="AD370" s="302">
        <v>1183.08</v>
      </c>
      <c r="AE370" s="300"/>
    </row>
    <row r="371" spans="1:31" s="299" customFormat="1" ht="32.25" customHeight="1" x14ac:dyDescent="0.2">
      <c r="A371" s="300"/>
      <c r="B371" s="382" t="s">
        <v>169</v>
      </c>
      <c r="C371" s="382"/>
      <c r="D371" s="382"/>
      <c r="E371" s="382"/>
      <c r="F371" s="382"/>
      <c r="G371" s="382"/>
      <c r="H371" s="382"/>
      <c r="I371" s="382"/>
      <c r="J371" s="382"/>
      <c r="K371" s="382"/>
      <c r="L371" s="382"/>
      <c r="M371" s="343">
        <v>4</v>
      </c>
      <c r="N371" s="343">
        <v>12</v>
      </c>
      <c r="O371" s="344" t="s">
        <v>613</v>
      </c>
      <c r="P371" s="345" t="s">
        <v>168</v>
      </c>
      <c r="Q371" s="383"/>
      <c r="R371" s="383"/>
      <c r="S371" s="383"/>
      <c r="T371" s="383"/>
      <c r="U371" s="359">
        <v>211.57499999999999</v>
      </c>
      <c r="V371" s="359">
        <v>20</v>
      </c>
      <c r="W371" s="360">
        <v>9.4530000000000003E-2</v>
      </c>
      <c r="X371" s="384"/>
      <c r="Y371" s="384"/>
      <c r="Z371" s="384"/>
      <c r="AA371" s="384"/>
      <c r="AB371" s="384"/>
      <c r="AC371" s="384"/>
      <c r="AD371" s="302">
        <v>245.88</v>
      </c>
      <c r="AE371" s="300"/>
    </row>
    <row r="372" spans="1:31" s="299" customFormat="1" ht="12.75" customHeight="1" x14ac:dyDescent="0.2">
      <c r="A372" s="300"/>
      <c r="B372" s="382" t="s">
        <v>391</v>
      </c>
      <c r="C372" s="382"/>
      <c r="D372" s="382"/>
      <c r="E372" s="382"/>
      <c r="F372" s="382"/>
      <c r="G372" s="382"/>
      <c r="H372" s="382"/>
      <c r="I372" s="382"/>
      <c r="J372" s="382"/>
      <c r="K372" s="382"/>
      <c r="L372" s="382"/>
      <c r="M372" s="343">
        <v>4</v>
      </c>
      <c r="N372" s="343">
        <v>12</v>
      </c>
      <c r="O372" s="344" t="s">
        <v>390</v>
      </c>
      <c r="P372" s="345">
        <v>0</v>
      </c>
      <c r="Q372" s="383"/>
      <c r="R372" s="383"/>
      <c r="S372" s="383"/>
      <c r="T372" s="383"/>
      <c r="U372" s="359">
        <v>3073.4250000000002</v>
      </c>
      <c r="V372" s="359">
        <v>840</v>
      </c>
      <c r="W372" s="360">
        <v>0.27331</v>
      </c>
      <c r="X372" s="374"/>
      <c r="Y372" s="374"/>
      <c r="Z372" s="374"/>
      <c r="AA372" s="374"/>
      <c r="AB372" s="374"/>
      <c r="AC372" s="374"/>
      <c r="AD372" s="302">
        <v>51.89</v>
      </c>
      <c r="AE372" s="300"/>
    </row>
    <row r="373" spans="1:31" s="299" customFormat="1" ht="12.75" customHeight="1" x14ac:dyDescent="0.2">
      <c r="A373" s="300"/>
      <c r="B373" s="382" t="s">
        <v>389</v>
      </c>
      <c r="C373" s="382"/>
      <c r="D373" s="382"/>
      <c r="E373" s="382"/>
      <c r="F373" s="382"/>
      <c r="G373" s="382"/>
      <c r="H373" s="382"/>
      <c r="I373" s="382"/>
      <c r="J373" s="382"/>
      <c r="K373" s="382"/>
      <c r="L373" s="382"/>
      <c r="M373" s="343">
        <v>4</v>
      </c>
      <c r="N373" s="343">
        <v>12</v>
      </c>
      <c r="O373" s="344" t="s">
        <v>388</v>
      </c>
      <c r="P373" s="345">
        <v>0</v>
      </c>
      <c r="Q373" s="383"/>
      <c r="R373" s="383"/>
      <c r="S373" s="383"/>
      <c r="T373" s="383"/>
      <c r="U373" s="359">
        <v>3073.4250000000002</v>
      </c>
      <c r="V373" s="359">
        <v>840</v>
      </c>
      <c r="W373" s="360">
        <v>0.27331</v>
      </c>
      <c r="X373" s="377"/>
      <c r="Y373" s="377"/>
      <c r="Z373" s="377"/>
      <c r="AA373" s="377"/>
      <c r="AB373" s="377"/>
      <c r="AC373" s="377"/>
      <c r="AD373" s="302">
        <v>0</v>
      </c>
      <c r="AE373" s="300"/>
    </row>
    <row r="374" spans="1:31" s="299" customFormat="1" ht="21.75" customHeight="1" x14ac:dyDescent="0.2">
      <c r="A374" s="300"/>
      <c r="B374" s="382" t="s">
        <v>173</v>
      </c>
      <c r="C374" s="382"/>
      <c r="D374" s="382"/>
      <c r="E374" s="382"/>
      <c r="F374" s="382"/>
      <c r="G374" s="382"/>
      <c r="H374" s="382"/>
      <c r="I374" s="382"/>
      <c r="J374" s="382"/>
      <c r="K374" s="382"/>
      <c r="L374" s="382"/>
      <c r="M374" s="343">
        <v>4</v>
      </c>
      <c r="N374" s="343">
        <v>12</v>
      </c>
      <c r="O374" s="344" t="s">
        <v>388</v>
      </c>
      <c r="P374" s="345" t="s">
        <v>172</v>
      </c>
      <c r="Q374" s="383"/>
      <c r="R374" s="383"/>
      <c r="S374" s="383"/>
      <c r="T374" s="383"/>
      <c r="U374" s="359">
        <v>3073.4250000000002</v>
      </c>
      <c r="V374" s="359">
        <v>840</v>
      </c>
      <c r="W374" s="360">
        <v>0.27331</v>
      </c>
      <c r="X374" s="384"/>
      <c r="Y374" s="384"/>
      <c r="Z374" s="384"/>
      <c r="AA374" s="384"/>
      <c r="AB374" s="384"/>
      <c r="AC374" s="384"/>
      <c r="AD374" s="302">
        <v>0</v>
      </c>
      <c r="AE374" s="300"/>
    </row>
    <row r="375" spans="1:31" s="299" customFormat="1" ht="21.75" customHeight="1" x14ac:dyDescent="0.2">
      <c r="A375" s="300"/>
      <c r="B375" s="382" t="s">
        <v>171</v>
      </c>
      <c r="C375" s="382"/>
      <c r="D375" s="382"/>
      <c r="E375" s="382"/>
      <c r="F375" s="382"/>
      <c r="G375" s="382"/>
      <c r="H375" s="382"/>
      <c r="I375" s="382"/>
      <c r="J375" s="382"/>
      <c r="K375" s="382"/>
      <c r="L375" s="382"/>
      <c r="M375" s="343">
        <v>4</v>
      </c>
      <c r="N375" s="343">
        <v>12</v>
      </c>
      <c r="O375" s="344" t="s">
        <v>388</v>
      </c>
      <c r="P375" s="345" t="s">
        <v>170</v>
      </c>
      <c r="Q375" s="383"/>
      <c r="R375" s="383"/>
      <c r="S375" s="383"/>
      <c r="T375" s="383"/>
      <c r="U375" s="359">
        <v>3073.4250000000002</v>
      </c>
      <c r="V375" s="359">
        <v>840</v>
      </c>
      <c r="W375" s="360">
        <v>0.27331</v>
      </c>
      <c r="X375" s="384"/>
      <c r="Y375" s="384"/>
      <c r="Z375" s="384"/>
      <c r="AA375" s="384"/>
      <c r="AB375" s="384"/>
      <c r="AC375" s="384"/>
      <c r="AD375" s="302">
        <v>0</v>
      </c>
      <c r="AE375" s="300"/>
    </row>
    <row r="376" spans="1:31" s="299" customFormat="1" ht="21.75" customHeight="1" x14ac:dyDescent="0.2">
      <c r="A376" s="300"/>
      <c r="B376" s="382" t="s">
        <v>188</v>
      </c>
      <c r="C376" s="382"/>
      <c r="D376" s="382"/>
      <c r="E376" s="382"/>
      <c r="F376" s="382"/>
      <c r="G376" s="382"/>
      <c r="H376" s="382"/>
      <c r="I376" s="382"/>
      <c r="J376" s="382"/>
      <c r="K376" s="382"/>
      <c r="L376" s="382"/>
      <c r="M376" s="343">
        <v>4</v>
      </c>
      <c r="N376" s="343">
        <v>12</v>
      </c>
      <c r="O376" s="344" t="s">
        <v>388</v>
      </c>
      <c r="P376" s="345" t="s">
        <v>187</v>
      </c>
      <c r="Q376" s="383"/>
      <c r="R376" s="383"/>
      <c r="S376" s="383"/>
      <c r="T376" s="383"/>
      <c r="U376" s="359">
        <v>416.29399999999998</v>
      </c>
      <c r="V376" s="359">
        <v>0</v>
      </c>
      <c r="W376" s="360">
        <v>0</v>
      </c>
      <c r="X376" s="384"/>
      <c r="Y376" s="384"/>
      <c r="Z376" s="384"/>
      <c r="AA376" s="384"/>
      <c r="AB376" s="384"/>
      <c r="AC376" s="384"/>
      <c r="AD376" s="302">
        <v>0</v>
      </c>
      <c r="AE376" s="300"/>
    </row>
    <row r="377" spans="1:31" s="299" customFormat="1" ht="12.75" customHeight="1" x14ac:dyDescent="0.2">
      <c r="A377" s="300"/>
      <c r="B377" s="382" t="s">
        <v>169</v>
      </c>
      <c r="C377" s="382"/>
      <c r="D377" s="382"/>
      <c r="E377" s="382"/>
      <c r="F377" s="382"/>
      <c r="G377" s="382"/>
      <c r="H377" s="382"/>
      <c r="I377" s="382"/>
      <c r="J377" s="382"/>
      <c r="K377" s="382"/>
      <c r="L377" s="382"/>
      <c r="M377" s="343">
        <v>4</v>
      </c>
      <c r="N377" s="343">
        <v>12</v>
      </c>
      <c r="O377" s="344" t="s">
        <v>388</v>
      </c>
      <c r="P377" s="345" t="s">
        <v>168</v>
      </c>
      <c r="Q377" s="383"/>
      <c r="R377" s="383"/>
      <c r="S377" s="383"/>
      <c r="T377" s="383"/>
      <c r="U377" s="359">
        <v>2657.1309999999999</v>
      </c>
      <c r="V377" s="359">
        <v>840</v>
      </c>
      <c r="W377" s="360">
        <v>0.31613000000000002</v>
      </c>
      <c r="X377" s="384"/>
      <c r="Y377" s="384"/>
      <c r="Z377" s="384"/>
      <c r="AA377" s="384"/>
      <c r="AB377" s="384"/>
      <c r="AC377" s="384"/>
      <c r="AD377" s="302">
        <v>0</v>
      </c>
      <c r="AE377" s="300"/>
    </row>
    <row r="378" spans="1:31" s="299" customFormat="1" ht="32.25" customHeight="1" x14ac:dyDescent="0.2">
      <c r="A378" s="300"/>
      <c r="B378" s="382" t="s">
        <v>528</v>
      </c>
      <c r="C378" s="382"/>
      <c r="D378" s="382"/>
      <c r="E378" s="382"/>
      <c r="F378" s="382"/>
      <c r="G378" s="382"/>
      <c r="H378" s="382"/>
      <c r="I378" s="382"/>
      <c r="J378" s="382"/>
      <c r="K378" s="382"/>
      <c r="L378" s="382"/>
      <c r="M378" s="343">
        <v>4</v>
      </c>
      <c r="N378" s="343">
        <v>12</v>
      </c>
      <c r="O378" s="344" t="s">
        <v>387</v>
      </c>
      <c r="P378" s="345">
        <v>0</v>
      </c>
      <c r="Q378" s="383"/>
      <c r="R378" s="383"/>
      <c r="S378" s="383"/>
      <c r="T378" s="383"/>
      <c r="U378" s="359">
        <v>4079.2730000000001</v>
      </c>
      <c r="V378" s="359">
        <v>1518.39</v>
      </c>
      <c r="W378" s="360">
        <v>0.37222</v>
      </c>
      <c r="X378" s="384"/>
      <c r="Y378" s="384"/>
      <c r="Z378" s="384"/>
      <c r="AA378" s="384"/>
      <c r="AB378" s="384"/>
      <c r="AC378" s="384"/>
      <c r="AD378" s="302">
        <v>0</v>
      </c>
      <c r="AE378" s="300"/>
    </row>
    <row r="379" spans="1:31" s="299" customFormat="1" ht="12.75" customHeight="1" x14ac:dyDescent="0.2">
      <c r="A379" s="300"/>
      <c r="B379" s="382" t="s">
        <v>527</v>
      </c>
      <c r="C379" s="382"/>
      <c r="D379" s="382"/>
      <c r="E379" s="382"/>
      <c r="F379" s="382"/>
      <c r="G379" s="382"/>
      <c r="H379" s="382"/>
      <c r="I379" s="382"/>
      <c r="J379" s="382"/>
      <c r="K379" s="382"/>
      <c r="L379" s="382"/>
      <c r="M379" s="343">
        <v>4</v>
      </c>
      <c r="N379" s="343">
        <v>12</v>
      </c>
      <c r="O379" s="344" t="s">
        <v>386</v>
      </c>
      <c r="P379" s="345">
        <v>0</v>
      </c>
      <c r="Q379" s="383"/>
      <c r="R379" s="383"/>
      <c r="S379" s="383"/>
      <c r="T379" s="383"/>
      <c r="U379" s="359">
        <v>4079.2730000000001</v>
      </c>
      <c r="V379" s="359">
        <v>1518.39</v>
      </c>
      <c r="W379" s="360">
        <v>0.37222</v>
      </c>
      <c r="X379" s="384"/>
      <c r="Y379" s="384"/>
      <c r="Z379" s="384"/>
      <c r="AA379" s="384"/>
      <c r="AB379" s="384"/>
      <c r="AC379" s="384"/>
      <c r="AD379" s="302">
        <v>0</v>
      </c>
      <c r="AE379" s="300"/>
    </row>
    <row r="380" spans="1:31" s="299" customFormat="1" ht="21.75" customHeight="1" x14ac:dyDescent="0.2">
      <c r="A380" s="300"/>
      <c r="B380" s="382" t="s">
        <v>527</v>
      </c>
      <c r="C380" s="382"/>
      <c r="D380" s="382"/>
      <c r="E380" s="382"/>
      <c r="F380" s="382"/>
      <c r="G380" s="382"/>
      <c r="H380" s="382"/>
      <c r="I380" s="382"/>
      <c r="J380" s="382"/>
      <c r="K380" s="382"/>
      <c r="L380" s="382"/>
      <c r="M380" s="343">
        <v>4</v>
      </c>
      <c r="N380" s="343">
        <v>12</v>
      </c>
      <c r="O380" s="344" t="s">
        <v>385</v>
      </c>
      <c r="P380" s="345">
        <v>0</v>
      </c>
      <c r="Q380" s="383"/>
      <c r="R380" s="383"/>
      <c r="S380" s="383"/>
      <c r="T380" s="383"/>
      <c r="U380" s="359">
        <v>4079.2730000000001</v>
      </c>
      <c r="V380" s="359">
        <v>1518.39</v>
      </c>
      <c r="W380" s="360">
        <v>0.37222</v>
      </c>
      <c r="X380" s="384"/>
      <c r="Y380" s="384"/>
      <c r="Z380" s="384"/>
      <c r="AA380" s="384"/>
      <c r="AB380" s="384"/>
      <c r="AC380" s="384"/>
      <c r="AD380" s="302">
        <v>0</v>
      </c>
      <c r="AE380" s="300"/>
    </row>
    <row r="381" spans="1:31" s="299" customFormat="1" ht="12.75" customHeight="1" x14ac:dyDescent="0.2">
      <c r="A381" s="300"/>
      <c r="B381" s="382" t="s">
        <v>173</v>
      </c>
      <c r="C381" s="382"/>
      <c r="D381" s="382"/>
      <c r="E381" s="382"/>
      <c r="F381" s="382"/>
      <c r="G381" s="382"/>
      <c r="H381" s="382"/>
      <c r="I381" s="382"/>
      <c r="J381" s="382"/>
      <c r="K381" s="382"/>
      <c r="L381" s="382"/>
      <c r="M381" s="343">
        <v>4</v>
      </c>
      <c r="N381" s="343">
        <v>12</v>
      </c>
      <c r="O381" s="344" t="s">
        <v>385</v>
      </c>
      <c r="P381" s="345" t="s">
        <v>172</v>
      </c>
      <c r="Q381" s="383"/>
      <c r="R381" s="383"/>
      <c r="S381" s="383"/>
      <c r="T381" s="383"/>
      <c r="U381" s="359">
        <v>3228.7629999999999</v>
      </c>
      <c r="V381" s="359">
        <v>1139.51</v>
      </c>
      <c r="W381" s="360">
        <v>0.35292000000000001</v>
      </c>
      <c r="X381" s="384"/>
      <c r="Y381" s="384"/>
      <c r="Z381" s="384"/>
      <c r="AA381" s="384"/>
      <c r="AB381" s="384"/>
      <c r="AC381" s="384"/>
      <c r="AD381" s="302">
        <v>0</v>
      </c>
      <c r="AE381" s="300"/>
    </row>
    <row r="382" spans="1:31" s="299" customFormat="1" ht="32.25" customHeight="1" x14ac:dyDescent="0.2">
      <c r="A382" s="300"/>
      <c r="B382" s="382" t="s">
        <v>171</v>
      </c>
      <c r="C382" s="382"/>
      <c r="D382" s="382"/>
      <c r="E382" s="382"/>
      <c r="F382" s="382"/>
      <c r="G382" s="382"/>
      <c r="H382" s="382"/>
      <c r="I382" s="382"/>
      <c r="J382" s="382"/>
      <c r="K382" s="382"/>
      <c r="L382" s="382"/>
      <c r="M382" s="343">
        <v>4</v>
      </c>
      <c r="N382" s="343">
        <v>12</v>
      </c>
      <c r="O382" s="344" t="s">
        <v>385</v>
      </c>
      <c r="P382" s="345" t="s">
        <v>170</v>
      </c>
      <c r="Q382" s="383"/>
      <c r="R382" s="383"/>
      <c r="S382" s="383"/>
      <c r="T382" s="383"/>
      <c r="U382" s="359">
        <v>3228.7629999999999</v>
      </c>
      <c r="V382" s="359">
        <v>1139.51</v>
      </c>
      <c r="W382" s="360">
        <v>0.35292000000000001</v>
      </c>
      <c r="X382" s="384"/>
      <c r="Y382" s="384"/>
      <c r="Z382" s="384"/>
      <c r="AA382" s="384"/>
      <c r="AB382" s="384"/>
      <c r="AC382" s="384"/>
      <c r="AD382" s="302">
        <v>0</v>
      </c>
      <c r="AE382" s="300"/>
    </row>
    <row r="383" spans="1:31" s="299" customFormat="1" ht="12.75" customHeight="1" x14ac:dyDescent="0.2">
      <c r="A383" s="300"/>
      <c r="B383" s="382" t="s">
        <v>188</v>
      </c>
      <c r="C383" s="382"/>
      <c r="D383" s="382"/>
      <c r="E383" s="382"/>
      <c r="F383" s="382"/>
      <c r="G383" s="382"/>
      <c r="H383" s="382"/>
      <c r="I383" s="382"/>
      <c r="J383" s="382"/>
      <c r="K383" s="382"/>
      <c r="L383" s="382"/>
      <c r="M383" s="343">
        <v>4</v>
      </c>
      <c r="N383" s="343">
        <v>12</v>
      </c>
      <c r="O383" s="344" t="s">
        <v>385</v>
      </c>
      <c r="P383" s="345" t="s">
        <v>187</v>
      </c>
      <c r="Q383" s="383"/>
      <c r="R383" s="383"/>
      <c r="S383" s="383"/>
      <c r="T383" s="383"/>
      <c r="U383" s="359">
        <v>300</v>
      </c>
      <c r="V383" s="359">
        <v>145.91</v>
      </c>
      <c r="W383" s="360">
        <v>0.48635</v>
      </c>
      <c r="X383" s="377"/>
      <c r="Y383" s="377"/>
      <c r="Z383" s="377"/>
      <c r="AA383" s="377"/>
      <c r="AB383" s="377"/>
      <c r="AC383" s="377"/>
      <c r="AD383" s="302">
        <v>0</v>
      </c>
      <c r="AE383" s="300"/>
    </row>
    <row r="384" spans="1:31" s="299" customFormat="1" ht="21.75" customHeight="1" x14ac:dyDescent="0.2">
      <c r="A384" s="300"/>
      <c r="B384" s="382" t="s">
        <v>169</v>
      </c>
      <c r="C384" s="382"/>
      <c r="D384" s="382"/>
      <c r="E384" s="382"/>
      <c r="F384" s="382"/>
      <c r="G384" s="382"/>
      <c r="H384" s="382"/>
      <c r="I384" s="382"/>
      <c r="J384" s="382"/>
      <c r="K384" s="382"/>
      <c r="L384" s="382"/>
      <c r="M384" s="343">
        <v>4</v>
      </c>
      <c r="N384" s="343">
        <v>12</v>
      </c>
      <c r="O384" s="344" t="s">
        <v>385</v>
      </c>
      <c r="P384" s="345" t="s">
        <v>168</v>
      </c>
      <c r="Q384" s="383"/>
      <c r="R384" s="383"/>
      <c r="S384" s="383"/>
      <c r="T384" s="383"/>
      <c r="U384" s="359">
        <v>2928.7629999999999</v>
      </c>
      <c r="V384" s="359">
        <v>993.6</v>
      </c>
      <c r="W384" s="360">
        <v>0.33926000000000001</v>
      </c>
      <c r="X384" s="384"/>
      <c r="Y384" s="384"/>
      <c r="Z384" s="384"/>
      <c r="AA384" s="384"/>
      <c r="AB384" s="384"/>
      <c r="AC384" s="384"/>
      <c r="AD384" s="302">
        <v>0</v>
      </c>
      <c r="AE384" s="300"/>
    </row>
    <row r="385" spans="1:31" s="299" customFormat="1" ht="21.75" customHeight="1" x14ac:dyDescent="0.2">
      <c r="A385" s="300"/>
      <c r="B385" s="382" t="s">
        <v>211</v>
      </c>
      <c r="C385" s="382"/>
      <c r="D385" s="382"/>
      <c r="E385" s="382"/>
      <c r="F385" s="382"/>
      <c r="G385" s="382"/>
      <c r="H385" s="382"/>
      <c r="I385" s="382"/>
      <c r="J385" s="382"/>
      <c r="K385" s="382"/>
      <c r="L385" s="382"/>
      <c r="M385" s="343">
        <v>4</v>
      </c>
      <c r="N385" s="343">
        <v>12</v>
      </c>
      <c r="O385" s="344" t="s">
        <v>385</v>
      </c>
      <c r="P385" s="345" t="s">
        <v>210</v>
      </c>
      <c r="Q385" s="383"/>
      <c r="R385" s="383"/>
      <c r="S385" s="383"/>
      <c r="T385" s="383"/>
      <c r="U385" s="359">
        <v>850.51</v>
      </c>
      <c r="V385" s="359">
        <v>378.88</v>
      </c>
      <c r="W385" s="360">
        <v>0.44546999999999998</v>
      </c>
      <c r="X385" s="384"/>
      <c r="Y385" s="384"/>
      <c r="Z385" s="384"/>
      <c r="AA385" s="384"/>
      <c r="AB385" s="384"/>
      <c r="AC385" s="384"/>
      <c r="AD385" s="302">
        <v>0</v>
      </c>
      <c r="AE385" s="300"/>
    </row>
    <row r="386" spans="1:31" s="299" customFormat="1" ht="21.75" customHeight="1" x14ac:dyDescent="0.2">
      <c r="A386" s="300"/>
      <c r="B386" s="382" t="s">
        <v>634</v>
      </c>
      <c r="C386" s="382"/>
      <c r="D386" s="382"/>
      <c r="E386" s="382"/>
      <c r="F386" s="382"/>
      <c r="G386" s="382"/>
      <c r="H386" s="382"/>
      <c r="I386" s="382"/>
      <c r="J386" s="382"/>
      <c r="K386" s="382"/>
      <c r="L386" s="382"/>
      <c r="M386" s="343">
        <v>4</v>
      </c>
      <c r="N386" s="343">
        <v>12</v>
      </c>
      <c r="O386" s="344" t="s">
        <v>385</v>
      </c>
      <c r="P386" s="345" t="s">
        <v>635</v>
      </c>
      <c r="Q386" s="383"/>
      <c r="R386" s="383"/>
      <c r="S386" s="383"/>
      <c r="T386" s="383"/>
      <c r="U386" s="359">
        <v>365.71</v>
      </c>
      <c r="V386" s="359">
        <v>353.78</v>
      </c>
      <c r="W386" s="360">
        <v>0.96736999999999995</v>
      </c>
      <c r="X386" s="384"/>
      <c r="Y386" s="384"/>
      <c r="Z386" s="384"/>
      <c r="AA386" s="384"/>
      <c r="AB386" s="384"/>
      <c r="AC386" s="384"/>
      <c r="AD386" s="302">
        <v>0</v>
      </c>
      <c r="AE386" s="300"/>
    </row>
    <row r="387" spans="1:31" s="299" customFormat="1" ht="21.75" customHeight="1" x14ac:dyDescent="0.2">
      <c r="A387" s="300"/>
      <c r="B387" s="382" t="s">
        <v>636</v>
      </c>
      <c r="C387" s="382"/>
      <c r="D387" s="382"/>
      <c r="E387" s="382"/>
      <c r="F387" s="382"/>
      <c r="G387" s="382"/>
      <c r="H387" s="382"/>
      <c r="I387" s="382"/>
      <c r="J387" s="382"/>
      <c r="K387" s="382"/>
      <c r="L387" s="382"/>
      <c r="M387" s="343">
        <v>4</v>
      </c>
      <c r="N387" s="343">
        <v>12</v>
      </c>
      <c r="O387" s="344" t="s">
        <v>385</v>
      </c>
      <c r="P387" s="345" t="s">
        <v>637</v>
      </c>
      <c r="Q387" s="383"/>
      <c r="R387" s="383"/>
      <c r="S387" s="383"/>
      <c r="T387" s="383"/>
      <c r="U387" s="359">
        <v>365.71</v>
      </c>
      <c r="V387" s="359">
        <v>353.78</v>
      </c>
      <c r="W387" s="360">
        <v>0.96736999999999995</v>
      </c>
      <c r="X387" s="384"/>
      <c r="Y387" s="384"/>
      <c r="Z387" s="384"/>
      <c r="AA387" s="384"/>
      <c r="AB387" s="384"/>
      <c r="AC387" s="384"/>
      <c r="AD387" s="302">
        <v>0</v>
      </c>
      <c r="AE387" s="300"/>
    </row>
    <row r="388" spans="1:31" s="299" customFormat="1" ht="12.75" customHeight="1" x14ac:dyDescent="0.2">
      <c r="A388" s="300"/>
      <c r="B388" s="382" t="s">
        <v>209</v>
      </c>
      <c r="C388" s="382"/>
      <c r="D388" s="382"/>
      <c r="E388" s="382"/>
      <c r="F388" s="382"/>
      <c r="G388" s="382"/>
      <c r="H388" s="382"/>
      <c r="I388" s="382"/>
      <c r="J388" s="382"/>
      <c r="K388" s="382"/>
      <c r="L388" s="382"/>
      <c r="M388" s="343">
        <v>4</v>
      </c>
      <c r="N388" s="343">
        <v>12</v>
      </c>
      <c r="O388" s="344" t="s">
        <v>385</v>
      </c>
      <c r="P388" s="345" t="s">
        <v>208</v>
      </c>
      <c r="Q388" s="383"/>
      <c r="R388" s="383"/>
      <c r="S388" s="383"/>
      <c r="T388" s="383"/>
      <c r="U388" s="359">
        <v>484.8</v>
      </c>
      <c r="V388" s="359">
        <v>25.1</v>
      </c>
      <c r="W388" s="360">
        <v>5.1769999999999997E-2</v>
      </c>
      <c r="X388" s="384"/>
      <c r="Y388" s="384"/>
      <c r="Z388" s="384"/>
      <c r="AA388" s="384"/>
      <c r="AB388" s="384"/>
      <c r="AC388" s="384"/>
      <c r="AD388" s="302">
        <v>0</v>
      </c>
      <c r="AE388" s="300"/>
    </row>
    <row r="389" spans="1:31" s="299" customFormat="1" ht="21.75" customHeight="1" x14ac:dyDescent="0.2">
      <c r="A389" s="300"/>
      <c r="B389" s="382" t="s">
        <v>315</v>
      </c>
      <c r="C389" s="382"/>
      <c r="D389" s="382"/>
      <c r="E389" s="382"/>
      <c r="F389" s="382"/>
      <c r="G389" s="382"/>
      <c r="H389" s="382"/>
      <c r="I389" s="382"/>
      <c r="J389" s="382"/>
      <c r="K389" s="382"/>
      <c r="L389" s="382"/>
      <c r="M389" s="343">
        <v>4</v>
      </c>
      <c r="N389" s="343">
        <v>12</v>
      </c>
      <c r="O389" s="344" t="s">
        <v>385</v>
      </c>
      <c r="P389" s="345" t="s">
        <v>314</v>
      </c>
      <c r="Q389" s="383"/>
      <c r="R389" s="383"/>
      <c r="S389" s="383"/>
      <c r="T389" s="383"/>
      <c r="U389" s="359">
        <v>215.2</v>
      </c>
      <c r="V389" s="359">
        <v>0</v>
      </c>
      <c r="W389" s="360">
        <v>0</v>
      </c>
      <c r="X389" s="384"/>
      <c r="Y389" s="384"/>
      <c r="Z389" s="384"/>
      <c r="AA389" s="384"/>
      <c r="AB389" s="384"/>
      <c r="AC389" s="384"/>
      <c r="AD389" s="302">
        <v>0</v>
      </c>
      <c r="AE389" s="300"/>
    </row>
    <row r="390" spans="1:31" s="299" customFormat="1" ht="32.25" customHeight="1" x14ac:dyDescent="0.2">
      <c r="A390" s="300"/>
      <c r="B390" s="382" t="s">
        <v>207</v>
      </c>
      <c r="C390" s="382"/>
      <c r="D390" s="382"/>
      <c r="E390" s="382"/>
      <c r="F390" s="382"/>
      <c r="G390" s="382"/>
      <c r="H390" s="382"/>
      <c r="I390" s="382"/>
      <c r="J390" s="382"/>
      <c r="K390" s="382"/>
      <c r="L390" s="382"/>
      <c r="M390" s="343">
        <v>4</v>
      </c>
      <c r="N390" s="343">
        <v>12</v>
      </c>
      <c r="O390" s="344" t="s">
        <v>385</v>
      </c>
      <c r="P390" s="345" t="s">
        <v>206</v>
      </c>
      <c r="Q390" s="383"/>
      <c r="R390" s="383"/>
      <c r="S390" s="383"/>
      <c r="T390" s="383"/>
      <c r="U390" s="359">
        <v>39.6</v>
      </c>
      <c r="V390" s="359">
        <v>25.1</v>
      </c>
      <c r="W390" s="360">
        <v>0.63383999999999996</v>
      </c>
      <c r="X390" s="384"/>
      <c r="Y390" s="384"/>
      <c r="Z390" s="384"/>
      <c r="AA390" s="384"/>
      <c r="AB390" s="384"/>
      <c r="AC390" s="384"/>
      <c r="AD390" s="302">
        <v>0</v>
      </c>
      <c r="AE390" s="300"/>
    </row>
    <row r="391" spans="1:31" s="299" customFormat="1" ht="21.75" customHeight="1" x14ac:dyDescent="0.2">
      <c r="A391" s="300"/>
      <c r="B391" s="382" t="s">
        <v>205</v>
      </c>
      <c r="C391" s="382"/>
      <c r="D391" s="382"/>
      <c r="E391" s="382"/>
      <c r="F391" s="382"/>
      <c r="G391" s="382"/>
      <c r="H391" s="382"/>
      <c r="I391" s="382"/>
      <c r="J391" s="382"/>
      <c r="K391" s="382"/>
      <c r="L391" s="382"/>
      <c r="M391" s="343">
        <v>4</v>
      </c>
      <c r="N391" s="343">
        <v>12</v>
      </c>
      <c r="O391" s="344" t="s">
        <v>385</v>
      </c>
      <c r="P391" s="345" t="s">
        <v>203</v>
      </c>
      <c r="Q391" s="383"/>
      <c r="R391" s="383"/>
      <c r="S391" s="383"/>
      <c r="T391" s="383"/>
      <c r="U391" s="359">
        <v>230</v>
      </c>
      <c r="V391" s="359">
        <v>0</v>
      </c>
      <c r="W391" s="360">
        <v>0</v>
      </c>
      <c r="X391" s="384"/>
      <c r="Y391" s="384"/>
      <c r="Z391" s="384"/>
      <c r="AA391" s="384"/>
      <c r="AB391" s="384"/>
      <c r="AC391" s="384"/>
      <c r="AD391" s="302">
        <v>0</v>
      </c>
      <c r="AE391" s="300"/>
    </row>
    <row r="392" spans="1:31" s="299" customFormat="1" ht="21.75" customHeight="1" x14ac:dyDescent="0.2">
      <c r="A392" s="300"/>
      <c r="B392" s="382" t="s">
        <v>550</v>
      </c>
      <c r="C392" s="382"/>
      <c r="D392" s="382"/>
      <c r="E392" s="382"/>
      <c r="F392" s="382"/>
      <c r="G392" s="382"/>
      <c r="H392" s="382"/>
      <c r="I392" s="382"/>
      <c r="J392" s="382"/>
      <c r="K392" s="382"/>
      <c r="L392" s="382"/>
      <c r="M392" s="343">
        <v>4</v>
      </c>
      <c r="N392" s="343">
        <v>12</v>
      </c>
      <c r="O392" s="344" t="s">
        <v>551</v>
      </c>
      <c r="P392" s="345">
        <v>0</v>
      </c>
      <c r="Q392" s="383"/>
      <c r="R392" s="383"/>
      <c r="S392" s="383"/>
      <c r="T392" s="383"/>
      <c r="U392" s="359">
        <v>1710.2280000000001</v>
      </c>
      <c r="V392" s="359">
        <v>704.2</v>
      </c>
      <c r="W392" s="360">
        <v>0.41176000000000001</v>
      </c>
      <c r="X392" s="384"/>
      <c r="Y392" s="384"/>
      <c r="Z392" s="384"/>
      <c r="AA392" s="384"/>
      <c r="AB392" s="384"/>
      <c r="AC392" s="384"/>
      <c r="AD392" s="302">
        <v>0</v>
      </c>
      <c r="AE392" s="300"/>
    </row>
    <row r="393" spans="1:31" s="299" customFormat="1" ht="12.75" customHeight="1" x14ac:dyDescent="0.2">
      <c r="A393" s="300"/>
      <c r="B393" s="382" t="s">
        <v>552</v>
      </c>
      <c r="C393" s="382"/>
      <c r="D393" s="382"/>
      <c r="E393" s="382"/>
      <c r="F393" s="382"/>
      <c r="G393" s="382"/>
      <c r="H393" s="382"/>
      <c r="I393" s="382"/>
      <c r="J393" s="382"/>
      <c r="K393" s="382"/>
      <c r="L393" s="382"/>
      <c r="M393" s="343">
        <v>4</v>
      </c>
      <c r="N393" s="343">
        <v>12</v>
      </c>
      <c r="O393" s="344" t="s">
        <v>553</v>
      </c>
      <c r="P393" s="345">
        <v>0</v>
      </c>
      <c r="Q393" s="383"/>
      <c r="R393" s="383"/>
      <c r="S393" s="383"/>
      <c r="T393" s="383"/>
      <c r="U393" s="359">
        <v>40</v>
      </c>
      <c r="V393" s="359">
        <v>0</v>
      </c>
      <c r="W393" s="360">
        <v>0</v>
      </c>
      <c r="X393" s="384"/>
      <c r="Y393" s="384"/>
      <c r="Z393" s="384"/>
      <c r="AA393" s="384"/>
      <c r="AB393" s="384"/>
      <c r="AC393" s="384"/>
      <c r="AD393" s="302">
        <v>0</v>
      </c>
      <c r="AE393" s="300"/>
    </row>
    <row r="394" spans="1:31" s="299" customFormat="1" ht="20.25" customHeight="1" x14ac:dyDescent="0.2">
      <c r="A394" s="300"/>
      <c r="B394" s="382" t="s">
        <v>198</v>
      </c>
      <c r="C394" s="382"/>
      <c r="D394" s="382"/>
      <c r="E394" s="382"/>
      <c r="F394" s="382"/>
      <c r="G394" s="382"/>
      <c r="H394" s="382"/>
      <c r="I394" s="382"/>
      <c r="J394" s="382"/>
      <c r="K394" s="382"/>
      <c r="L394" s="382"/>
      <c r="M394" s="343">
        <v>4</v>
      </c>
      <c r="N394" s="343">
        <v>12</v>
      </c>
      <c r="O394" s="344" t="s">
        <v>553</v>
      </c>
      <c r="P394" s="345" t="s">
        <v>197</v>
      </c>
      <c r="Q394" s="383"/>
      <c r="R394" s="383"/>
      <c r="S394" s="383"/>
      <c r="T394" s="383"/>
      <c r="U394" s="359">
        <v>40</v>
      </c>
      <c r="V394" s="359">
        <v>0</v>
      </c>
      <c r="W394" s="360">
        <v>0</v>
      </c>
      <c r="X394" s="377"/>
      <c r="Y394" s="377"/>
      <c r="Z394" s="377"/>
      <c r="AA394" s="377"/>
      <c r="AB394" s="377"/>
      <c r="AC394" s="377"/>
      <c r="AD394" s="302">
        <v>51.89</v>
      </c>
      <c r="AE394" s="300"/>
    </row>
    <row r="395" spans="1:31" s="299" customFormat="1" ht="53.25" customHeight="1" x14ac:dyDescent="0.2">
      <c r="A395" s="300"/>
      <c r="B395" s="382" t="s">
        <v>258</v>
      </c>
      <c r="C395" s="382"/>
      <c r="D395" s="382"/>
      <c r="E395" s="382"/>
      <c r="F395" s="382"/>
      <c r="G395" s="382"/>
      <c r="H395" s="382"/>
      <c r="I395" s="382"/>
      <c r="J395" s="382"/>
      <c r="K395" s="382"/>
      <c r="L395" s="382"/>
      <c r="M395" s="343">
        <v>4</v>
      </c>
      <c r="N395" s="343">
        <v>12</v>
      </c>
      <c r="O395" s="344" t="s">
        <v>553</v>
      </c>
      <c r="P395" s="345" t="s">
        <v>257</v>
      </c>
      <c r="Q395" s="383"/>
      <c r="R395" s="383"/>
      <c r="S395" s="383"/>
      <c r="T395" s="383"/>
      <c r="U395" s="359">
        <v>40</v>
      </c>
      <c r="V395" s="359">
        <v>0</v>
      </c>
      <c r="W395" s="360">
        <v>0</v>
      </c>
      <c r="X395" s="384"/>
      <c r="Y395" s="384"/>
      <c r="Z395" s="384"/>
      <c r="AA395" s="384"/>
      <c r="AB395" s="384"/>
      <c r="AC395" s="384"/>
      <c r="AD395" s="302">
        <v>51.89</v>
      </c>
      <c r="AE395" s="300"/>
    </row>
    <row r="396" spans="1:31" s="299" customFormat="1" ht="12.75" customHeight="1" x14ac:dyDescent="0.2">
      <c r="A396" s="300"/>
      <c r="B396" s="382" t="s">
        <v>317</v>
      </c>
      <c r="C396" s="382"/>
      <c r="D396" s="382"/>
      <c r="E396" s="382"/>
      <c r="F396" s="382"/>
      <c r="G396" s="382"/>
      <c r="H396" s="382"/>
      <c r="I396" s="382"/>
      <c r="J396" s="382"/>
      <c r="K396" s="382"/>
      <c r="L396" s="382"/>
      <c r="M396" s="343">
        <v>4</v>
      </c>
      <c r="N396" s="343">
        <v>12</v>
      </c>
      <c r="O396" s="344" t="s">
        <v>553</v>
      </c>
      <c r="P396" s="345" t="s">
        <v>316</v>
      </c>
      <c r="Q396" s="383"/>
      <c r="R396" s="383"/>
      <c r="S396" s="383"/>
      <c r="T396" s="383"/>
      <c r="U396" s="359">
        <v>40</v>
      </c>
      <c r="V396" s="359">
        <v>0</v>
      </c>
      <c r="W396" s="360">
        <v>0</v>
      </c>
      <c r="X396" s="384"/>
      <c r="Y396" s="384"/>
      <c r="Z396" s="384"/>
      <c r="AA396" s="384"/>
      <c r="AB396" s="384"/>
      <c r="AC396" s="384"/>
      <c r="AD396" s="302">
        <v>0</v>
      </c>
      <c r="AE396" s="300"/>
    </row>
    <row r="397" spans="1:31" s="299" customFormat="1" ht="12.75" customHeight="1" x14ac:dyDescent="0.2">
      <c r="A397" s="300"/>
      <c r="B397" s="382" t="s">
        <v>554</v>
      </c>
      <c r="C397" s="382"/>
      <c r="D397" s="382"/>
      <c r="E397" s="382"/>
      <c r="F397" s="382"/>
      <c r="G397" s="382"/>
      <c r="H397" s="382"/>
      <c r="I397" s="382"/>
      <c r="J397" s="382"/>
      <c r="K397" s="382"/>
      <c r="L397" s="382"/>
      <c r="M397" s="343">
        <v>4</v>
      </c>
      <c r="N397" s="343">
        <v>12</v>
      </c>
      <c r="O397" s="344" t="s">
        <v>555</v>
      </c>
      <c r="P397" s="345">
        <v>0</v>
      </c>
      <c r="Q397" s="383"/>
      <c r="R397" s="383"/>
      <c r="S397" s="383"/>
      <c r="T397" s="383"/>
      <c r="U397" s="359">
        <v>1670.2280000000001</v>
      </c>
      <c r="V397" s="359">
        <v>704.2</v>
      </c>
      <c r="W397" s="360">
        <v>0.42161999999999999</v>
      </c>
      <c r="X397" s="384"/>
      <c r="Y397" s="384"/>
      <c r="Z397" s="384"/>
      <c r="AA397" s="384"/>
      <c r="AB397" s="384"/>
      <c r="AC397" s="384"/>
      <c r="AD397" s="302">
        <v>0</v>
      </c>
      <c r="AE397" s="300"/>
    </row>
    <row r="398" spans="1:31" s="299" customFormat="1" ht="12.75" customHeight="1" x14ac:dyDescent="0.2">
      <c r="A398" s="300"/>
      <c r="B398" s="382" t="s">
        <v>198</v>
      </c>
      <c r="C398" s="382"/>
      <c r="D398" s="382"/>
      <c r="E398" s="382"/>
      <c r="F398" s="382"/>
      <c r="G398" s="382"/>
      <c r="H398" s="382"/>
      <c r="I398" s="382"/>
      <c r="J398" s="382"/>
      <c r="K398" s="382"/>
      <c r="L398" s="382"/>
      <c r="M398" s="343">
        <v>4</v>
      </c>
      <c r="N398" s="343">
        <v>12</v>
      </c>
      <c r="O398" s="344" t="s">
        <v>555</v>
      </c>
      <c r="P398" s="345" t="s">
        <v>197</v>
      </c>
      <c r="Q398" s="383"/>
      <c r="R398" s="383"/>
      <c r="S398" s="383"/>
      <c r="T398" s="383"/>
      <c r="U398" s="359">
        <v>1670.2280000000001</v>
      </c>
      <c r="V398" s="359">
        <v>704.2</v>
      </c>
      <c r="W398" s="360">
        <v>0.42161999999999999</v>
      </c>
      <c r="X398" s="384"/>
      <c r="Y398" s="384"/>
      <c r="Z398" s="384"/>
      <c r="AA398" s="384"/>
      <c r="AB398" s="384"/>
      <c r="AC398" s="384"/>
      <c r="AD398" s="302">
        <v>0</v>
      </c>
      <c r="AE398" s="300"/>
    </row>
    <row r="399" spans="1:31" s="299" customFormat="1" ht="32.25" customHeight="1" x14ac:dyDescent="0.2">
      <c r="A399" s="300"/>
      <c r="B399" s="382" t="s">
        <v>258</v>
      </c>
      <c r="C399" s="382"/>
      <c r="D399" s="382"/>
      <c r="E399" s="382"/>
      <c r="F399" s="382"/>
      <c r="G399" s="382"/>
      <c r="H399" s="382"/>
      <c r="I399" s="382"/>
      <c r="J399" s="382"/>
      <c r="K399" s="382"/>
      <c r="L399" s="382"/>
      <c r="M399" s="343">
        <v>4</v>
      </c>
      <c r="N399" s="343">
        <v>12</v>
      </c>
      <c r="O399" s="344" t="s">
        <v>555</v>
      </c>
      <c r="P399" s="345" t="s">
        <v>257</v>
      </c>
      <c r="Q399" s="383"/>
      <c r="R399" s="383"/>
      <c r="S399" s="383"/>
      <c r="T399" s="383"/>
      <c r="U399" s="359">
        <v>1670.2280000000001</v>
      </c>
      <c r="V399" s="359">
        <v>704.2</v>
      </c>
      <c r="W399" s="360">
        <v>0.42161999999999999</v>
      </c>
      <c r="X399" s="384"/>
      <c r="Y399" s="384"/>
      <c r="Z399" s="384"/>
      <c r="AA399" s="384"/>
      <c r="AB399" s="384"/>
      <c r="AC399" s="384"/>
      <c r="AD399" s="302">
        <v>0</v>
      </c>
      <c r="AE399" s="300"/>
    </row>
    <row r="400" spans="1:31" s="299" customFormat="1" ht="53.25" customHeight="1" x14ac:dyDescent="0.2">
      <c r="A400" s="300"/>
      <c r="B400" s="382" t="s">
        <v>256</v>
      </c>
      <c r="C400" s="382"/>
      <c r="D400" s="382"/>
      <c r="E400" s="382"/>
      <c r="F400" s="382"/>
      <c r="G400" s="382"/>
      <c r="H400" s="382"/>
      <c r="I400" s="382"/>
      <c r="J400" s="382"/>
      <c r="K400" s="382"/>
      <c r="L400" s="382"/>
      <c r="M400" s="343">
        <v>4</v>
      </c>
      <c r="N400" s="343">
        <v>12</v>
      </c>
      <c r="O400" s="344" t="s">
        <v>555</v>
      </c>
      <c r="P400" s="345" t="s">
        <v>255</v>
      </c>
      <c r="Q400" s="383"/>
      <c r="R400" s="383"/>
      <c r="S400" s="383"/>
      <c r="T400" s="383"/>
      <c r="U400" s="359">
        <v>1175.0999999999999</v>
      </c>
      <c r="V400" s="359">
        <v>469.01</v>
      </c>
      <c r="W400" s="360">
        <v>0.39911999999999997</v>
      </c>
      <c r="X400" s="384"/>
      <c r="Y400" s="384"/>
      <c r="Z400" s="384"/>
      <c r="AA400" s="384"/>
      <c r="AB400" s="384"/>
      <c r="AC400" s="384"/>
      <c r="AD400" s="302">
        <v>51.89</v>
      </c>
      <c r="AE400" s="300"/>
    </row>
    <row r="401" spans="1:31" s="299" customFormat="1" ht="21.75" customHeight="1" x14ac:dyDescent="0.2">
      <c r="A401" s="300"/>
      <c r="B401" s="382" t="s">
        <v>254</v>
      </c>
      <c r="C401" s="382"/>
      <c r="D401" s="382"/>
      <c r="E401" s="382"/>
      <c r="F401" s="382"/>
      <c r="G401" s="382"/>
      <c r="H401" s="382"/>
      <c r="I401" s="382"/>
      <c r="J401" s="382"/>
      <c r="K401" s="382"/>
      <c r="L401" s="382"/>
      <c r="M401" s="343">
        <v>4</v>
      </c>
      <c r="N401" s="343">
        <v>12</v>
      </c>
      <c r="O401" s="344" t="s">
        <v>555</v>
      </c>
      <c r="P401" s="345" t="s">
        <v>252</v>
      </c>
      <c r="Q401" s="383"/>
      <c r="R401" s="383"/>
      <c r="S401" s="383"/>
      <c r="T401" s="383"/>
      <c r="U401" s="359">
        <v>495.12799999999999</v>
      </c>
      <c r="V401" s="359">
        <v>235.19</v>
      </c>
      <c r="W401" s="360">
        <v>0.47502</v>
      </c>
      <c r="X401" s="384"/>
      <c r="Y401" s="384"/>
      <c r="Z401" s="384"/>
      <c r="AA401" s="384"/>
      <c r="AB401" s="384"/>
      <c r="AC401" s="384"/>
      <c r="AD401" s="302">
        <v>51.89</v>
      </c>
      <c r="AE401" s="300"/>
    </row>
    <row r="402" spans="1:31" s="299" customFormat="1" ht="21.75" customHeight="1" x14ac:dyDescent="0.2">
      <c r="A402" s="300"/>
      <c r="B402" s="382" t="s">
        <v>550</v>
      </c>
      <c r="C402" s="382"/>
      <c r="D402" s="382"/>
      <c r="E402" s="382"/>
      <c r="F402" s="382"/>
      <c r="G402" s="382"/>
      <c r="H402" s="382"/>
      <c r="I402" s="382"/>
      <c r="J402" s="382"/>
      <c r="K402" s="382"/>
      <c r="L402" s="382"/>
      <c r="M402" s="343">
        <v>4</v>
      </c>
      <c r="N402" s="343">
        <v>12</v>
      </c>
      <c r="O402" s="344" t="s">
        <v>551</v>
      </c>
      <c r="P402" s="345">
        <v>0</v>
      </c>
      <c r="Q402" s="383"/>
      <c r="R402" s="383"/>
      <c r="S402" s="383"/>
      <c r="T402" s="383"/>
      <c r="U402" s="359">
        <v>4198.6570000000002</v>
      </c>
      <c r="V402" s="359">
        <v>3238.89</v>
      </c>
      <c r="W402" s="360">
        <v>0.77141000000000004</v>
      </c>
      <c r="X402" s="384"/>
      <c r="Y402" s="384"/>
      <c r="Z402" s="384"/>
      <c r="AA402" s="384"/>
      <c r="AB402" s="384"/>
      <c r="AC402" s="384"/>
      <c r="AD402" s="302">
        <v>51.89</v>
      </c>
      <c r="AE402" s="300"/>
    </row>
    <row r="403" spans="1:31" s="299" customFormat="1" ht="12.75" customHeight="1" x14ac:dyDescent="0.2">
      <c r="A403" s="300"/>
      <c r="B403" s="382" t="s">
        <v>556</v>
      </c>
      <c r="C403" s="382"/>
      <c r="D403" s="382"/>
      <c r="E403" s="382"/>
      <c r="F403" s="382"/>
      <c r="G403" s="382"/>
      <c r="H403" s="382"/>
      <c r="I403" s="382"/>
      <c r="J403" s="382"/>
      <c r="K403" s="382"/>
      <c r="L403" s="382"/>
      <c r="M403" s="343">
        <v>4</v>
      </c>
      <c r="N403" s="343">
        <v>12</v>
      </c>
      <c r="O403" s="344" t="s">
        <v>557</v>
      </c>
      <c r="P403" s="345">
        <v>0</v>
      </c>
      <c r="Q403" s="383"/>
      <c r="R403" s="383"/>
      <c r="S403" s="383"/>
      <c r="T403" s="383"/>
      <c r="U403" s="359">
        <v>4198.6570000000002</v>
      </c>
      <c r="V403" s="359">
        <v>3238.89</v>
      </c>
      <c r="W403" s="360">
        <v>0.77141000000000004</v>
      </c>
      <c r="X403" s="384"/>
      <c r="Y403" s="384"/>
      <c r="Z403" s="384"/>
      <c r="AA403" s="384"/>
      <c r="AB403" s="384"/>
      <c r="AC403" s="384"/>
      <c r="AD403" s="302">
        <v>51.89</v>
      </c>
      <c r="AE403" s="300"/>
    </row>
    <row r="404" spans="1:31" s="299" customFormat="1" ht="12.75" customHeight="1" x14ac:dyDescent="0.2">
      <c r="A404" s="300"/>
      <c r="B404" s="382" t="s">
        <v>198</v>
      </c>
      <c r="C404" s="382"/>
      <c r="D404" s="382"/>
      <c r="E404" s="382"/>
      <c r="F404" s="382"/>
      <c r="G404" s="382"/>
      <c r="H404" s="382"/>
      <c r="I404" s="382"/>
      <c r="J404" s="382"/>
      <c r="K404" s="382"/>
      <c r="L404" s="382"/>
      <c r="M404" s="343">
        <v>4</v>
      </c>
      <c r="N404" s="343">
        <v>12</v>
      </c>
      <c r="O404" s="344" t="s">
        <v>557</v>
      </c>
      <c r="P404" s="345" t="s">
        <v>197</v>
      </c>
      <c r="Q404" s="383"/>
      <c r="R404" s="383"/>
      <c r="S404" s="383"/>
      <c r="T404" s="383"/>
      <c r="U404" s="359">
        <v>4198.6570000000002</v>
      </c>
      <c r="V404" s="359">
        <v>3238.89</v>
      </c>
      <c r="W404" s="360">
        <v>0.77141000000000004</v>
      </c>
      <c r="X404" s="374"/>
      <c r="Y404" s="374"/>
      <c r="Z404" s="374"/>
      <c r="AA404" s="374"/>
      <c r="AB404" s="374"/>
      <c r="AC404" s="374"/>
      <c r="AD404" s="302">
        <v>272470.37</v>
      </c>
      <c r="AE404" s="300"/>
    </row>
    <row r="405" spans="1:31" s="299" customFormat="1" ht="12.75" customHeight="1" x14ac:dyDescent="0.2">
      <c r="A405" s="300"/>
      <c r="B405" s="382" t="s">
        <v>258</v>
      </c>
      <c r="C405" s="382"/>
      <c r="D405" s="382"/>
      <c r="E405" s="382"/>
      <c r="F405" s="382"/>
      <c r="G405" s="382"/>
      <c r="H405" s="382"/>
      <c r="I405" s="382"/>
      <c r="J405" s="382"/>
      <c r="K405" s="382"/>
      <c r="L405" s="382"/>
      <c r="M405" s="343">
        <v>4</v>
      </c>
      <c r="N405" s="343">
        <v>12</v>
      </c>
      <c r="O405" s="344" t="s">
        <v>557</v>
      </c>
      <c r="P405" s="345" t="s">
        <v>257</v>
      </c>
      <c r="Q405" s="383"/>
      <c r="R405" s="383"/>
      <c r="S405" s="383"/>
      <c r="T405" s="383"/>
      <c r="U405" s="359">
        <v>4198.6570000000002</v>
      </c>
      <c r="V405" s="359">
        <v>3238.89</v>
      </c>
      <c r="W405" s="360">
        <v>0.77141000000000004</v>
      </c>
      <c r="X405" s="377"/>
      <c r="Y405" s="377"/>
      <c r="Z405" s="377"/>
      <c r="AA405" s="377"/>
      <c r="AB405" s="377"/>
      <c r="AC405" s="377"/>
      <c r="AD405" s="302">
        <v>81252.38</v>
      </c>
      <c r="AE405" s="300"/>
    </row>
    <row r="406" spans="1:31" s="299" customFormat="1" ht="21.75" customHeight="1" x14ac:dyDescent="0.2">
      <c r="A406" s="300"/>
      <c r="B406" s="382" t="s">
        <v>256</v>
      </c>
      <c r="C406" s="382"/>
      <c r="D406" s="382"/>
      <c r="E406" s="382"/>
      <c r="F406" s="382"/>
      <c r="G406" s="382"/>
      <c r="H406" s="382"/>
      <c r="I406" s="382"/>
      <c r="J406" s="382"/>
      <c r="K406" s="382"/>
      <c r="L406" s="382"/>
      <c r="M406" s="343">
        <v>4</v>
      </c>
      <c r="N406" s="343">
        <v>12</v>
      </c>
      <c r="O406" s="344" t="s">
        <v>557</v>
      </c>
      <c r="P406" s="345" t="s">
        <v>255</v>
      </c>
      <c r="Q406" s="383"/>
      <c r="R406" s="383"/>
      <c r="S406" s="383"/>
      <c r="T406" s="383"/>
      <c r="U406" s="359">
        <v>3070.319</v>
      </c>
      <c r="V406" s="359">
        <v>2746.77</v>
      </c>
      <c r="W406" s="360">
        <v>0.89461999999999997</v>
      </c>
      <c r="X406" s="384"/>
      <c r="Y406" s="384"/>
      <c r="Z406" s="384"/>
      <c r="AA406" s="384"/>
      <c r="AB406" s="384"/>
      <c r="AC406" s="384"/>
      <c r="AD406" s="302">
        <v>2158.2399999999998</v>
      </c>
      <c r="AE406" s="300"/>
    </row>
    <row r="407" spans="1:31" s="299" customFormat="1" ht="21.75" customHeight="1" x14ac:dyDescent="0.2">
      <c r="A407" s="300"/>
      <c r="B407" s="382" t="s">
        <v>254</v>
      </c>
      <c r="C407" s="382"/>
      <c r="D407" s="382"/>
      <c r="E407" s="382"/>
      <c r="F407" s="382"/>
      <c r="G407" s="382"/>
      <c r="H407" s="382"/>
      <c r="I407" s="382"/>
      <c r="J407" s="382"/>
      <c r="K407" s="382"/>
      <c r="L407" s="382"/>
      <c r="M407" s="343">
        <v>4</v>
      </c>
      <c r="N407" s="343">
        <v>12</v>
      </c>
      <c r="O407" s="344" t="s">
        <v>557</v>
      </c>
      <c r="P407" s="345" t="s">
        <v>252</v>
      </c>
      <c r="Q407" s="383"/>
      <c r="R407" s="383"/>
      <c r="S407" s="383"/>
      <c r="T407" s="383"/>
      <c r="U407" s="359">
        <v>1128.338</v>
      </c>
      <c r="V407" s="359">
        <v>492.12</v>
      </c>
      <c r="W407" s="360">
        <v>0.43614999999999998</v>
      </c>
      <c r="X407" s="384"/>
      <c r="Y407" s="384"/>
      <c r="Z407" s="384"/>
      <c r="AA407" s="384"/>
      <c r="AB407" s="384"/>
      <c r="AC407" s="384"/>
      <c r="AD407" s="302">
        <v>2158.2399999999998</v>
      </c>
      <c r="AE407" s="300"/>
    </row>
    <row r="408" spans="1:31" s="299" customFormat="1" ht="21.75" customHeight="1" x14ac:dyDescent="0.2">
      <c r="A408" s="300"/>
      <c r="B408" s="372" t="s">
        <v>382</v>
      </c>
      <c r="C408" s="372"/>
      <c r="D408" s="372"/>
      <c r="E408" s="372"/>
      <c r="F408" s="372"/>
      <c r="G408" s="372"/>
      <c r="H408" s="372"/>
      <c r="I408" s="372"/>
      <c r="J408" s="372"/>
      <c r="K408" s="372"/>
      <c r="L408" s="372"/>
      <c r="M408" s="349">
        <v>5</v>
      </c>
      <c r="N408" s="349">
        <v>0</v>
      </c>
      <c r="O408" s="350">
        <v>0</v>
      </c>
      <c r="P408" s="351">
        <v>0</v>
      </c>
      <c r="Q408" s="373"/>
      <c r="R408" s="373"/>
      <c r="S408" s="373"/>
      <c r="T408" s="373"/>
      <c r="U408" s="352">
        <v>27491.973999999998</v>
      </c>
      <c r="V408" s="352">
        <v>4423.18</v>
      </c>
      <c r="W408" s="353">
        <v>0.16089000000000001</v>
      </c>
      <c r="X408" s="384"/>
      <c r="Y408" s="384"/>
      <c r="Z408" s="384"/>
      <c r="AA408" s="384"/>
      <c r="AB408" s="384"/>
      <c r="AC408" s="384"/>
      <c r="AD408" s="302">
        <v>488.27</v>
      </c>
      <c r="AE408" s="300"/>
    </row>
    <row r="409" spans="1:31" s="299" customFormat="1" ht="21.75" customHeight="1" x14ac:dyDescent="0.2">
      <c r="A409" s="300"/>
      <c r="B409" s="375" t="s">
        <v>381</v>
      </c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54">
        <v>5</v>
      </c>
      <c r="N409" s="354">
        <v>1</v>
      </c>
      <c r="O409" s="355">
        <v>0</v>
      </c>
      <c r="P409" s="356">
        <v>0</v>
      </c>
      <c r="Q409" s="376"/>
      <c r="R409" s="376"/>
      <c r="S409" s="376"/>
      <c r="T409" s="376"/>
      <c r="U409" s="357">
        <v>6074.3609999999999</v>
      </c>
      <c r="V409" s="357">
        <v>1702.26</v>
      </c>
      <c r="W409" s="358">
        <v>0.28023999999999999</v>
      </c>
      <c r="X409" s="384"/>
      <c r="Y409" s="384"/>
      <c r="Z409" s="384"/>
      <c r="AA409" s="384"/>
      <c r="AB409" s="384"/>
      <c r="AC409" s="384"/>
      <c r="AD409" s="302">
        <v>488.27</v>
      </c>
      <c r="AE409" s="300"/>
    </row>
    <row r="410" spans="1:31" s="299" customFormat="1" ht="12.75" customHeight="1" x14ac:dyDescent="0.2">
      <c r="A410" s="300"/>
      <c r="B410" s="382" t="s">
        <v>629</v>
      </c>
      <c r="C410" s="382"/>
      <c r="D410" s="382"/>
      <c r="E410" s="382"/>
      <c r="F410" s="382"/>
      <c r="G410" s="382"/>
      <c r="H410" s="382"/>
      <c r="I410" s="382"/>
      <c r="J410" s="382"/>
      <c r="K410" s="382"/>
      <c r="L410" s="382"/>
      <c r="M410" s="343">
        <v>5</v>
      </c>
      <c r="N410" s="343">
        <v>1</v>
      </c>
      <c r="O410" s="344" t="s">
        <v>320</v>
      </c>
      <c r="P410" s="345">
        <v>0</v>
      </c>
      <c r="Q410" s="383"/>
      <c r="R410" s="383"/>
      <c r="S410" s="383"/>
      <c r="T410" s="383"/>
      <c r="U410" s="359">
        <v>6074.3609999999999</v>
      </c>
      <c r="V410" s="359">
        <v>1702.26</v>
      </c>
      <c r="W410" s="360">
        <v>0.28023999999999999</v>
      </c>
      <c r="X410" s="384"/>
      <c r="Y410" s="384"/>
      <c r="Z410" s="384"/>
      <c r="AA410" s="384"/>
      <c r="AB410" s="384"/>
      <c r="AC410" s="384"/>
      <c r="AD410" s="302">
        <v>247.51</v>
      </c>
      <c r="AE410" s="300"/>
    </row>
    <row r="411" spans="1:31" s="299" customFormat="1" ht="42.75" customHeight="1" x14ac:dyDescent="0.2">
      <c r="A411" s="300"/>
      <c r="B411" s="382" t="s">
        <v>572</v>
      </c>
      <c r="C411" s="382"/>
      <c r="D411" s="382"/>
      <c r="E411" s="382"/>
      <c r="F411" s="382"/>
      <c r="G411" s="382"/>
      <c r="H411" s="382"/>
      <c r="I411" s="382"/>
      <c r="J411" s="382"/>
      <c r="K411" s="382"/>
      <c r="L411" s="382"/>
      <c r="M411" s="343">
        <v>5</v>
      </c>
      <c r="N411" s="343">
        <v>1</v>
      </c>
      <c r="O411" s="344" t="s">
        <v>638</v>
      </c>
      <c r="P411" s="345">
        <v>0</v>
      </c>
      <c r="Q411" s="383"/>
      <c r="R411" s="383"/>
      <c r="S411" s="383"/>
      <c r="T411" s="383"/>
      <c r="U411" s="359">
        <v>5717.9949999999999</v>
      </c>
      <c r="V411" s="359">
        <v>1702.26</v>
      </c>
      <c r="W411" s="360">
        <v>0.29770000000000002</v>
      </c>
      <c r="X411" s="384"/>
      <c r="Y411" s="384"/>
      <c r="Z411" s="384"/>
      <c r="AA411" s="384"/>
      <c r="AB411" s="384"/>
      <c r="AC411" s="384"/>
      <c r="AD411" s="302">
        <v>247.51</v>
      </c>
      <c r="AE411" s="300"/>
    </row>
    <row r="412" spans="1:31" s="299" customFormat="1" ht="12.75" customHeight="1" x14ac:dyDescent="0.2">
      <c r="A412" s="300"/>
      <c r="B412" s="382" t="s">
        <v>639</v>
      </c>
      <c r="C412" s="382"/>
      <c r="D412" s="382"/>
      <c r="E412" s="382"/>
      <c r="F412" s="382"/>
      <c r="G412" s="382"/>
      <c r="H412" s="382"/>
      <c r="I412" s="382"/>
      <c r="J412" s="382"/>
      <c r="K412" s="382"/>
      <c r="L412" s="382"/>
      <c r="M412" s="343">
        <v>5</v>
      </c>
      <c r="N412" s="343">
        <v>1</v>
      </c>
      <c r="O412" s="344" t="s">
        <v>638</v>
      </c>
      <c r="P412" s="345" t="s">
        <v>640</v>
      </c>
      <c r="Q412" s="383"/>
      <c r="R412" s="383"/>
      <c r="S412" s="383"/>
      <c r="T412" s="383"/>
      <c r="U412" s="359">
        <v>5717.9949999999999</v>
      </c>
      <c r="V412" s="359">
        <v>1702.26</v>
      </c>
      <c r="W412" s="360">
        <v>0.29770000000000002</v>
      </c>
      <c r="X412" s="384"/>
      <c r="Y412" s="384"/>
      <c r="Z412" s="384"/>
      <c r="AA412" s="384"/>
      <c r="AB412" s="384"/>
      <c r="AC412" s="384"/>
      <c r="AD412" s="302">
        <v>240.76</v>
      </c>
      <c r="AE412" s="300"/>
    </row>
    <row r="413" spans="1:31" s="299" customFormat="1" ht="42.75" customHeight="1" x14ac:dyDescent="0.2">
      <c r="A413" s="300"/>
      <c r="B413" s="382" t="s">
        <v>641</v>
      </c>
      <c r="C413" s="382"/>
      <c r="D413" s="382"/>
      <c r="E413" s="382"/>
      <c r="F413" s="382"/>
      <c r="G413" s="382"/>
      <c r="H413" s="382"/>
      <c r="I413" s="382"/>
      <c r="J413" s="382"/>
      <c r="K413" s="382"/>
      <c r="L413" s="382"/>
      <c r="M413" s="343">
        <v>5</v>
      </c>
      <c r="N413" s="343">
        <v>1</v>
      </c>
      <c r="O413" s="344" t="s">
        <v>638</v>
      </c>
      <c r="P413" s="345" t="s">
        <v>642</v>
      </c>
      <c r="Q413" s="383"/>
      <c r="R413" s="383"/>
      <c r="S413" s="383"/>
      <c r="T413" s="383"/>
      <c r="U413" s="359">
        <v>5717.9949999999999</v>
      </c>
      <c r="V413" s="359">
        <v>1702.26</v>
      </c>
      <c r="W413" s="360">
        <v>0.29770000000000002</v>
      </c>
      <c r="X413" s="384"/>
      <c r="Y413" s="384"/>
      <c r="Z413" s="384"/>
      <c r="AA413" s="384"/>
      <c r="AB413" s="384"/>
      <c r="AC413" s="384"/>
      <c r="AD413" s="302">
        <v>240.76</v>
      </c>
      <c r="AE413" s="300"/>
    </row>
    <row r="414" spans="1:31" s="299" customFormat="1" ht="21.75" customHeight="1" x14ac:dyDescent="0.2">
      <c r="A414" s="300"/>
      <c r="B414" s="382" t="s">
        <v>643</v>
      </c>
      <c r="C414" s="382"/>
      <c r="D414" s="382"/>
      <c r="E414" s="382"/>
      <c r="F414" s="382"/>
      <c r="G414" s="382"/>
      <c r="H414" s="382"/>
      <c r="I414" s="382"/>
      <c r="J414" s="382"/>
      <c r="K414" s="382"/>
      <c r="L414" s="382"/>
      <c r="M414" s="343">
        <v>5</v>
      </c>
      <c r="N414" s="343">
        <v>1</v>
      </c>
      <c r="O414" s="344" t="s">
        <v>638</v>
      </c>
      <c r="P414" s="345" t="s">
        <v>644</v>
      </c>
      <c r="Q414" s="383"/>
      <c r="R414" s="383"/>
      <c r="S414" s="383"/>
      <c r="T414" s="383"/>
      <c r="U414" s="359">
        <v>5717.9949999999999</v>
      </c>
      <c r="V414" s="359">
        <v>1702.26</v>
      </c>
      <c r="W414" s="360">
        <v>0.29770000000000002</v>
      </c>
      <c r="X414" s="384"/>
      <c r="Y414" s="384"/>
      <c r="Z414" s="384"/>
      <c r="AA414" s="384"/>
      <c r="AB414" s="384"/>
      <c r="AC414" s="384"/>
      <c r="AD414" s="302">
        <v>1669.97</v>
      </c>
      <c r="AE414" s="300"/>
    </row>
    <row r="415" spans="1:31" s="299" customFormat="1" ht="21.75" customHeight="1" x14ac:dyDescent="0.2">
      <c r="A415" s="300"/>
      <c r="B415" s="382" t="s">
        <v>645</v>
      </c>
      <c r="C415" s="382"/>
      <c r="D415" s="382"/>
      <c r="E415" s="382"/>
      <c r="F415" s="382"/>
      <c r="G415" s="382"/>
      <c r="H415" s="382"/>
      <c r="I415" s="382"/>
      <c r="J415" s="382"/>
      <c r="K415" s="382"/>
      <c r="L415" s="382"/>
      <c r="M415" s="343">
        <v>5</v>
      </c>
      <c r="N415" s="343">
        <v>1</v>
      </c>
      <c r="O415" s="344" t="s">
        <v>646</v>
      </c>
      <c r="P415" s="345">
        <v>0</v>
      </c>
      <c r="Q415" s="383"/>
      <c r="R415" s="383"/>
      <c r="S415" s="383"/>
      <c r="T415" s="383"/>
      <c r="U415" s="359">
        <v>356.36599999999999</v>
      </c>
      <c r="V415" s="359">
        <v>0</v>
      </c>
      <c r="W415" s="360">
        <v>0</v>
      </c>
      <c r="X415" s="384"/>
      <c r="Y415" s="384"/>
      <c r="Z415" s="384"/>
      <c r="AA415" s="384"/>
      <c r="AB415" s="384"/>
      <c r="AC415" s="384"/>
      <c r="AD415" s="302">
        <v>1669.97</v>
      </c>
      <c r="AE415" s="300"/>
    </row>
    <row r="416" spans="1:31" s="299" customFormat="1" ht="12.75" customHeight="1" x14ac:dyDescent="0.2">
      <c r="A416" s="300"/>
      <c r="B416" s="382" t="s">
        <v>639</v>
      </c>
      <c r="C416" s="382"/>
      <c r="D416" s="382"/>
      <c r="E416" s="382"/>
      <c r="F416" s="382"/>
      <c r="G416" s="382"/>
      <c r="H416" s="382"/>
      <c r="I416" s="382"/>
      <c r="J416" s="382"/>
      <c r="K416" s="382"/>
      <c r="L416" s="382"/>
      <c r="M416" s="343">
        <v>5</v>
      </c>
      <c r="N416" s="343">
        <v>1</v>
      </c>
      <c r="O416" s="344" t="s">
        <v>646</v>
      </c>
      <c r="P416" s="345" t="s">
        <v>640</v>
      </c>
      <c r="Q416" s="383"/>
      <c r="R416" s="383"/>
      <c r="S416" s="383"/>
      <c r="T416" s="383"/>
      <c r="U416" s="359">
        <v>356.36599999999999</v>
      </c>
      <c r="V416" s="359">
        <v>0</v>
      </c>
      <c r="W416" s="360">
        <v>0</v>
      </c>
      <c r="X416" s="384"/>
      <c r="Y416" s="384"/>
      <c r="Z416" s="384"/>
      <c r="AA416" s="384"/>
      <c r="AB416" s="384"/>
      <c r="AC416" s="384"/>
      <c r="AD416" s="302">
        <v>372.17</v>
      </c>
      <c r="AE416" s="300"/>
    </row>
    <row r="417" spans="1:31" s="299" customFormat="1" ht="42.75" customHeight="1" x14ac:dyDescent="0.2">
      <c r="A417" s="300"/>
      <c r="B417" s="382" t="s">
        <v>641</v>
      </c>
      <c r="C417" s="382"/>
      <c r="D417" s="382"/>
      <c r="E417" s="382"/>
      <c r="F417" s="382"/>
      <c r="G417" s="382"/>
      <c r="H417" s="382"/>
      <c r="I417" s="382"/>
      <c r="J417" s="382"/>
      <c r="K417" s="382"/>
      <c r="L417" s="382"/>
      <c r="M417" s="343">
        <v>5</v>
      </c>
      <c r="N417" s="343">
        <v>1</v>
      </c>
      <c r="O417" s="344" t="s">
        <v>646</v>
      </c>
      <c r="P417" s="345" t="s">
        <v>642</v>
      </c>
      <c r="Q417" s="383"/>
      <c r="R417" s="383"/>
      <c r="S417" s="383"/>
      <c r="T417" s="383"/>
      <c r="U417" s="359">
        <v>356.36599999999999</v>
      </c>
      <c r="V417" s="359">
        <v>0</v>
      </c>
      <c r="W417" s="360">
        <v>0</v>
      </c>
      <c r="X417" s="384"/>
      <c r="Y417" s="384"/>
      <c r="Z417" s="384"/>
      <c r="AA417" s="384"/>
      <c r="AB417" s="384"/>
      <c r="AC417" s="384"/>
      <c r="AD417" s="302">
        <v>372.17</v>
      </c>
      <c r="AE417" s="300"/>
    </row>
    <row r="418" spans="1:31" s="299" customFormat="1" ht="12.75" customHeight="1" x14ac:dyDescent="0.2">
      <c r="A418" s="300"/>
      <c r="B418" s="382" t="s">
        <v>643</v>
      </c>
      <c r="C418" s="382"/>
      <c r="D418" s="382"/>
      <c r="E418" s="382"/>
      <c r="F418" s="382"/>
      <c r="G418" s="382"/>
      <c r="H418" s="382"/>
      <c r="I418" s="382"/>
      <c r="J418" s="382"/>
      <c r="K418" s="382"/>
      <c r="L418" s="382"/>
      <c r="M418" s="343">
        <v>5</v>
      </c>
      <c r="N418" s="343">
        <v>1</v>
      </c>
      <c r="O418" s="344" t="s">
        <v>646</v>
      </c>
      <c r="P418" s="345" t="s">
        <v>644</v>
      </c>
      <c r="Q418" s="383"/>
      <c r="R418" s="383"/>
      <c r="S418" s="383"/>
      <c r="T418" s="383"/>
      <c r="U418" s="359">
        <v>356.36599999999999</v>
      </c>
      <c r="V418" s="359">
        <v>0</v>
      </c>
      <c r="W418" s="360">
        <v>0</v>
      </c>
      <c r="X418" s="384"/>
      <c r="Y418" s="384"/>
      <c r="Z418" s="384"/>
      <c r="AA418" s="384"/>
      <c r="AB418" s="384"/>
      <c r="AC418" s="384"/>
      <c r="AD418" s="302">
        <v>1297.8</v>
      </c>
      <c r="AE418" s="300"/>
    </row>
    <row r="419" spans="1:31" s="299" customFormat="1" ht="42.75" customHeight="1" x14ac:dyDescent="0.2">
      <c r="A419" s="300"/>
      <c r="B419" s="375" t="s">
        <v>380</v>
      </c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54">
        <v>5</v>
      </c>
      <c r="N419" s="354">
        <v>3</v>
      </c>
      <c r="O419" s="355">
        <v>0</v>
      </c>
      <c r="P419" s="356">
        <v>0</v>
      </c>
      <c r="Q419" s="376"/>
      <c r="R419" s="376"/>
      <c r="S419" s="376"/>
      <c r="T419" s="376"/>
      <c r="U419" s="357">
        <v>3707.973</v>
      </c>
      <c r="V419" s="357">
        <v>2365.4</v>
      </c>
      <c r="W419" s="358">
        <v>0.63792000000000004</v>
      </c>
      <c r="X419" s="384"/>
      <c r="Y419" s="384"/>
      <c r="Z419" s="384"/>
      <c r="AA419" s="384"/>
      <c r="AB419" s="384"/>
      <c r="AC419" s="384"/>
      <c r="AD419" s="302">
        <v>1297.8</v>
      </c>
      <c r="AE419" s="300"/>
    </row>
    <row r="420" spans="1:31" s="299" customFormat="1" ht="21.75" customHeight="1" x14ac:dyDescent="0.2">
      <c r="A420" s="300"/>
      <c r="B420" s="382" t="s">
        <v>629</v>
      </c>
      <c r="C420" s="382"/>
      <c r="D420" s="382"/>
      <c r="E420" s="382"/>
      <c r="F420" s="382"/>
      <c r="G420" s="382"/>
      <c r="H420" s="382"/>
      <c r="I420" s="382"/>
      <c r="J420" s="382"/>
      <c r="K420" s="382"/>
      <c r="L420" s="382"/>
      <c r="M420" s="343">
        <v>5</v>
      </c>
      <c r="N420" s="343">
        <v>3</v>
      </c>
      <c r="O420" s="344" t="s">
        <v>320</v>
      </c>
      <c r="P420" s="345">
        <v>0</v>
      </c>
      <c r="Q420" s="383"/>
      <c r="R420" s="383"/>
      <c r="S420" s="383"/>
      <c r="T420" s="383"/>
      <c r="U420" s="359">
        <v>1566.973</v>
      </c>
      <c r="V420" s="359">
        <v>467.4</v>
      </c>
      <c r="W420" s="360">
        <v>0.29827999999999999</v>
      </c>
      <c r="X420" s="384"/>
      <c r="Y420" s="384"/>
      <c r="Z420" s="384"/>
      <c r="AA420" s="384"/>
      <c r="AB420" s="384"/>
      <c r="AC420" s="384"/>
      <c r="AD420" s="302">
        <v>0</v>
      </c>
      <c r="AE420" s="300"/>
    </row>
    <row r="421" spans="1:31" s="299" customFormat="1" ht="21.75" customHeight="1" x14ac:dyDescent="0.2">
      <c r="A421" s="300"/>
      <c r="B421" s="382" t="s">
        <v>572</v>
      </c>
      <c r="C421" s="382"/>
      <c r="D421" s="382"/>
      <c r="E421" s="382"/>
      <c r="F421" s="382"/>
      <c r="G421" s="382"/>
      <c r="H421" s="382"/>
      <c r="I421" s="382"/>
      <c r="J421" s="382"/>
      <c r="K421" s="382"/>
      <c r="L421" s="382"/>
      <c r="M421" s="343">
        <v>5</v>
      </c>
      <c r="N421" s="343">
        <v>3</v>
      </c>
      <c r="O421" s="344" t="s">
        <v>647</v>
      </c>
      <c r="P421" s="345">
        <v>0</v>
      </c>
      <c r="Q421" s="383"/>
      <c r="R421" s="383"/>
      <c r="S421" s="383"/>
      <c r="T421" s="383"/>
      <c r="U421" s="359">
        <v>1566.973</v>
      </c>
      <c r="V421" s="359">
        <v>467.4</v>
      </c>
      <c r="W421" s="360">
        <v>0.29827999999999999</v>
      </c>
      <c r="X421" s="384"/>
      <c r="Y421" s="384"/>
      <c r="Z421" s="384"/>
      <c r="AA421" s="384"/>
      <c r="AB421" s="384"/>
      <c r="AC421" s="384"/>
      <c r="AD421" s="302">
        <v>0</v>
      </c>
      <c r="AE421" s="300"/>
    </row>
    <row r="422" spans="1:31" s="299" customFormat="1" ht="12.75" customHeight="1" x14ac:dyDescent="0.2">
      <c r="A422" s="300"/>
      <c r="B422" s="382" t="s">
        <v>173</v>
      </c>
      <c r="C422" s="382"/>
      <c r="D422" s="382"/>
      <c r="E422" s="382"/>
      <c r="F422" s="382"/>
      <c r="G422" s="382"/>
      <c r="H422" s="382"/>
      <c r="I422" s="382"/>
      <c r="J422" s="382"/>
      <c r="K422" s="382"/>
      <c r="L422" s="382"/>
      <c r="M422" s="343">
        <v>5</v>
      </c>
      <c r="N422" s="343">
        <v>3</v>
      </c>
      <c r="O422" s="344" t="s">
        <v>647</v>
      </c>
      <c r="P422" s="345" t="s">
        <v>172</v>
      </c>
      <c r="Q422" s="383"/>
      <c r="R422" s="383"/>
      <c r="S422" s="383"/>
      <c r="T422" s="383"/>
      <c r="U422" s="359">
        <v>1566.973</v>
      </c>
      <c r="V422" s="359">
        <v>467.4</v>
      </c>
      <c r="W422" s="360">
        <v>0.29827999999999999</v>
      </c>
      <c r="X422" s="384"/>
      <c r="Y422" s="384"/>
      <c r="Z422" s="384"/>
      <c r="AA422" s="384"/>
      <c r="AB422" s="384"/>
      <c r="AC422" s="384"/>
      <c r="AD422" s="302">
        <v>0</v>
      </c>
      <c r="AE422" s="300"/>
    </row>
    <row r="423" spans="1:31" s="299" customFormat="1" ht="42.75" customHeight="1" x14ac:dyDescent="0.2">
      <c r="A423" s="300"/>
      <c r="B423" s="382" t="s">
        <v>171</v>
      </c>
      <c r="C423" s="382"/>
      <c r="D423" s="382"/>
      <c r="E423" s="382"/>
      <c r="F423" s="382"/>
      <c r="G423" s="382"/>
      <c r="H423" s="382"/>
      <c r="I423" s="382"/>
      <c r="J423" s="382"/>
      <c r="K423" s="382"/>
      <c r="L423" s="382"/>
      <c r="M423" s="343">
        <v>5</v>
      </c>
      <c r="N423" s="343">
        <v>3</v>
      </c>
      <c r="O423" s="344" t="s">
        <v>647</v>
      </c>
      <c r="P423" s="345" t="s">
        <v>170</v>
      </c>
      <c r="Q423" s="383"/>
      <c r="R423" s="383"/>
      <c r="S423" s="383"/>
      <c r="T423" s="383"/>
      <c r="U423" s="359">
        <v>1566.973</v>
      </c>
      <c r="V423" s="359">
        <v>467.4</v>
      </c>
      <c r="W423" s="360">
        <v>0.29827999999999999</v>
      </c>
      <c r="X423" s="384"/>
      <c r="Y423" s="384"/>
      <c r="Z423" s="384"/>
      <c r="AA423" s="384"/>
      <c r="AB423" s="384"/>
      <c r="AC423" s="384"/>
      <c r="AD423" s="302">
        <v>0</v>
      </c>
      <c r="AE423" s="300"/>
    </row>
    <row r="424" spans="1:31" s="299" customFormat="1" ht="12.75" customHeight="1" x14ac:dyDescent="0.2">
      <c r="A424" s="300"/>
      <c r="B424" s="382" t="s">
        <v>169</v>
      </c>
      <c r="C424" s="382"/>
      <c r="D424" s="382"/>
      <c r="E424" s="382"/>
      <c r="F424" s="382"/>
      <c r="G424" s="382"/>
      <c r="H424" s="382"/>
      <c r="I424" s="382"/>
      <c r="J424" s="382"/>
      <c r="K424" s="382"/>
      <c r="L424" s="382"/>
      <c r="M424" s="343">
        <v>5</v>
      </c>
      <c r="N424" s="343">
        <v>3</v>
      </c>
      <c r="O424" s="344" t="s">
        <v>647</v>
      </c>
      <c r="P424" s="345" t="s">
        <v>168</v>
      </c>
      <c r="Q424" s="383"/>
      <c r="R424" s="383"/>
      <c r="S424" s="383"/>
      <c r="T424" s="383"/>
      <c r="U424" s="359">
        <v>1566.973</v>
      </c>
      <c r="V424" s="359">
        <v>467.4</v>
      </c>
      <c r="W424" s="360">
        <v>0.29827999999999999</v>
      </c>
      <c r="X424" s="384"/>
      <c r="Y424" s="384"/>
      <c r="Z424" s="384"/>
      <c r="AA424" s="384"/>
      <c r="AB424" s="384"/>
      <c r="AC424" s="384"/>
      <c r="AD424" s="302">
        <v>0</v>
      </c>
      <c r="AE424" s="300"/>
    </row>
    <row r="425" spans="1:31" s="299" customFormat="1" ht="42.75" customHeight="1" x14ac:dyDescent="0.2">
      <c r="A425" s="300"/>
      <c r="B425" s="382" t="s">
        <v>558</v>
      </c>
      <c r="C425" s="382"/>
      <c r="D425" s="382"/>
      <c r="E425" s="382"/>
      <c r="F425" s="382"/>
      <c r="G425" s="382"/>
      <c r="H425" s="382"/>
      <c r="I425" s="382"/>
      <c r="J425" s="382"/>
      <c r="K425" s="382"/>
      <c r="L425" s="382"/>
      <c r="M425" s="343">
        <v>5</v>
      </c>
      <c r="N425" s="343">
        <v>3</v>
      </c>
      <c r="O425" s="344" t="s">
        <v>559</v>
      </c>
      <c r="P425" s="345">
        <v>0</v>
      </c>
      <c r="Q425" s="383"/>
      <c r="R425" s="383"/>
      <c r="S425" s="383"/>
      <c r="T425" s="383"/>
      <c r="U425" s="359">
        <v>2141</v>
      </c>
      <c r="V425" s="359">
        <v>1898</v>
      </c>
      <c r="W425" s="360">
        <v>0.88649999999999995</v>
      </c>
      <c r="X425" s="384"/>
      <c r="Y425" s="384"/>
      <c r="Z425" s="384"/>
      <c r="AA425" s="384"/>
      <c r="AB425" s="384"/>
      <c r="AC425" s="384"/>
      <c r="AD425" s="302">
        <v>0</v>
      </c>
      <c r="AE425" s="300"/>
    </row>
    <row r="426" spans="1:31" s="299" customFormat="1" ht="21.75" customHeight="1" x14ac:dyDescent="0.2">
      <c r="A426" s="300"/>
      <c r="B426" s="382" t="s">
        <v>377</v>
      </c>
      <c r="C426" s="382"/>
      <c r="D426" s="382"/>
      <c r="E426" s="382"/>
      <c r="F426" s="382"/>
      <c r="G426" s="382"/>
      <c r="H426" s="382"/>
      <c r="I426" s="382"/>
      <c r="J426" s="382"/>
      <c r="K426" s="382"/>
      <c r="L426" s="382"/>
      <c r="M426" s="343">
        <v>5</v>
      </c>
      <c r="N426" s="343">
        <v>3</v>
      </c>
      <c r="O426" s="344" t="s">
        <v>560</v>
      </c>
      <c r="P426" s="345">
        <v>0</v>
      </c>
      <c r="Q426" s="383"/>
      <c r="R426" s="383"/>
      <c r="S426" s="383"/>
      <c r="T426" s="383"/>
      <c r="U426" s="359">
        <v>2141</v>
      </c>
      <c r="V426" s="359">
        <v>1898</v>
      </c>
      <c r="W426" s="360">
        <v>0.88649999999999995</v>
      </c>
      <c r="X426" s="384"/>
      <c r="Y426" s="384"/>
      <c r="Z426" s="384"/>
      <c r="AA426" s="384"/>
      <c r="AB426" s="384"/>
      <c r="AC426" s="384"/>
      <c r="AD426" s="302">
        <v>79084.649999999994</v>
      </c>
      <c r="AE426" s="300"/>
    </row>
    <row r="427" spans="1:31" s="299" customFormat="1" ht="21.75" customHeight="1" x14ac:dyDescent="0.2">
      <c r="A427" s="300"/>
      <c r="B427" s="382" t="s">
        <v>173</v>
      </c>
      <c r="C427" s="382"/>
      <c r="D427" s="382"/>
      <c r="E427" s="382"/>
      <c r="F427" s="382"/>
      <c r="G427" s="382"/>
      <c r="H427" s="382"/>
      <c r="I427" s="382"/>
      <c r="J427" s="382"/>
      <c r="K427" s="382"/>
      <c r="L427" s="382"/>
      <c r="M427" s="343">
        <v>5</v>
      </c>
      <c r="N427" s="343">
        <v>3</v>
      </c>
      <c r="O427" s="344" t="s">
        <v>560</v>
      </c>
      <c r="P427" s="345" t="s">
        <v>172</v>
      </c>
      <c r="Q427" s="383"/>
      <c r="R427" s="383"/>
      <c r="S427" s="383"/>
      <c r="T427" s="383"/>
      <c r="U427" s="359">
        <v>2141</v>
      </c>
      <c r="V427" s="359">
        <v>1898</v>
      </c>
      <c r="W427" s="360">
        <v>0.88649999999999995</v>
      </c>
      <c r="X427" s="384"/>
      <c r="Y427" s="384"/>
      <c r="Z427" s="384"/>
      <c r="AA427" s="384"/>
      <c r="AB427" s="384"/>
      <c r="AC427" s="384"/>
      <c r="AD427" s="302">
        <v>79084.649999999994</v>
      </c>
      <c r="AE427" s="300"/>
    </row>
    <row r="428" spans="1:31" s="299" customFormat="1" ht="21.75" customHeight="1" x14ac:dyDescent="0.2">
      <c r="A428" s="300"/>
      <c r="B428" s="382" t="s">
        <v>171</v>
      </c>
      <c r="C428" s="382"/>
      <c r="D428" s="382"/>
      <c r="E428" s="382"/>
      <c r="F428" s="382"/>
      <c r="G428" s="382"/>
      <c r="H428" s="382"/>
      <c r="I428" s="382"/>
      <c r="J428" s="382"/>
      <c r="K428" s="382"/>
      <c r="L428" s="382"/>
      <c r="M428" s="343">
        <v>5</v>
      </c>
      <c r="N428" s="343">
        <v>3</v>
      </c>
      <c r="O428" s="344" t="s">
        <v>560</v>
      </c>
      <c r="P428" s="345" t="s">
        <v>170</v>
      </c>
      <c r="Q428" s="383"/>
      <c r="R428" s="383"/>
      <c r="S428" s="383"/>
      <c r="T428" s="383"/>
      <c r="U428" s="359">
        <v>2141</v>
      </c>
      <c r="V428" s="359">
        <v>1898</v>
      </c>
      <c r="W428" s="360">
        <v>0.88649999999999995</v>
      </c>
      <c r="X428" s="384"/>
      <c r="Y428" s="384"/>
      <c r="Z428" s="384"/>
      <c r="AA428" s="384"/>
      <c r="AB428" s="384"/>
      <c r="AC428" s="384"/>
      <c r="AD428" s="302">
        <v>3896.59</v>
      </c>
      <c r="AE428" s="300"/>
    </row>
    <row r="429" spans="1:31" s="299" customFormat="1" ht="21.75" customHeight="1" x14ac:dyDescent="0.2">
      <c r="A429" s="300"/>
      <c r="B429" s="382" t="s">
        <v>169</v>
      </c>
      <c r="C429" s="382"/>
      <c r="D429" s="382"/>
      <c r="E429" s="382"/>
      <c r="F429" s="382"/>
      <c r="G429" s="382"/>
      <c r="H429" s="382"/>
      <c r="I429" s="382"/>
      <c r="J429" s="382"/>
      <c r="K429" s="382"/>
      <c r="L429" s="382"/>
      <c r="M429" s="343">
        <v>5</v>
      </c>
      <c r="N429" s="343">
        <v>3</v>
      </c>
      <c r="O429" s="344" t="s">
        <v>560</v>
      </c>
      <c r="P429" s="345" t="s">
        <v>168</v>
      </c>
      <c r="Q429" s="383"/>
      <c r="R429" s="383"/>
      <c r="S429" s="383"/>
      <c r="T429" s="383"/>
      <c r="U429" s="359">
        <v>2141</v>
      </c>
      <c r="V429" s="359">
        <v>1898</v>
      </c>
      <c r="W429" s="360">
        <v>0.88649999999999995</v>
      </c>
      <c r="X429" s="384"/>
      <c r="Y429" s="384"/>
      <c r="Z429" s="384"/>
      <c r="AA429" s="384"/>
      <c r="AB429" s="384"/>
      <c r="AC429" s="384"/>
      <c r="AD429" s="302">
        <v>3896.59</v>
      </c>
      <c r="AE429" s="300"/>
    </row>
    <row r="430" spans="1:31" s="299" customFormat="1" ht="12.75" customHeight="1" x14ac:dyDescent="0.2">
      <c r="A430" s="300"/>
      <c r="B430" s="375" t="s">
        <v>561</v>
      </c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54">
        <v>5</v>
      </c>
      <c r="N430" s="354">
        <v>5</v>
      </c>
      <c r="O430" s="355">
        <v>0</v>
      </c>
      <c r="P430" s="356">
        <v>0</v>
      </c>
      <c r="Q430" s="376"/>
      <c r="R430" s="376"/>
      <c r="S430" s="376"/>
      <c r="T430" s="376"/>
      <c r="U430" s="357">
        <v>17709.64</v>
      </c>
      <c r="V430" s="357">
        <v>355.52</v>
      </c>
      <c r="W430" s="358">
        <v>2.0070000000000001E-2</v>
      </c>
      <c r="X430" s="384"/>
      <c r="Y430" s="384"/>
      <c r="Z430" s="384"/>
      <c r="AA430" s="384"/>
      <c r="AB430" s="384"/>
      <c r="AC430" s="384"/>
      <c r="AD430" s="302">
        <v>868.39</v>
      </c>
      <c r="AE430" s="300"/>
    </row>
    <row r="431" spans="1:31" s="299" customFormat="1" ht="42.75" customHeight="1" x14ac:dyDescent="0.2">
      <c r="A431" s="300"/>
      <c r="B431" s="382" t="s">
        <v>622</v>
      </c>
      <c r="C431" s="382"/>
      <c r="D431" s="382"/>
      <c r="E431" s="382"/>
      <c r="F431" s="382"/>
      <c r="G431" s="382"/>
      <c r="H431" s="382"/>
      <c r="I431" s="382"/>
      <c r="J431" s="382"/>
      <c r="K431" s="382"/>
      <c r="L431" s="382"/>
      <c r="M431" s="343">
        <v>5</v>
      </c>
      <c r="N431" s="343">
        <v>5</v>
      </c>
      <c r="O431" s="344" t="s">
        <v>286</v>
      </c>
      <c r="P431" s="345">
        <v>0</v>
      </c>
      <c r="Q431" s="383"/>
      <c r="R431" s="383"/>
      <c r="S431" s="383"/>
      <c r="T431" s="383"/>
      <c r="U431" s="359">
        <v>17709.64</v>
      </c>
      <c r="V431" s="359">
        <v>355.52</v>
      </c>
      <c r="W431" s="360">
        <v>2.0070000000000001E-2</v>
      </c>
      <c r="X431" s="384"/>
      <c r="Y431" s="384"/>
      <c r="Z431" s="384"/>
      <c r="AA431" s="384"/>
      <c r="AB431" s="384"/>
      <c r="AC431" s="384"/>
      <c r="AD431" s="302">
        <v>868.39</v>
      </c>
      <c r="AE431" s="300"/>
    </row>
    <row r="432" spans="1:31" s="299" customFormat="1" ht="12.75" customHeight="1" x14ac:dyDescent="0.2">
      <c r="A432" s="300"/>
      <c r="B432" s="382" t="s">
        <v>755</v>
      </c>
      <c r="C432" s="382"/>
      <c r="D432" s="382"/>
      <c r="E432" s="382"/>
      <c r="F432" s="382"/>
      <c r="G432" s="382"/>
      <c r="H432" s="382"/>
      <c r="I432" s="382"/>
      <c r="J432" s="382"/>
      <c r="K432" s="382"/>
      <c r="L432" s="382"/>
      <c r="M432" s="343">
        <v>5</v>
      </c>
      <c r="N432" s="343">
        <v>5</v>
      </c>
      <c r="O432" s="344" t="s">
        <v>756</v>
      </c>
      <c r="P432" s="345">
        <v>0</v>
      </c>
      <c r="Q432" s="383"/>
      <c r="R432" s="383"/>
      <c r="S432" s="383"/>
      <c r="T432" s="383"/>
      <c r="U432" s="359">
        <v>13310</v>
      </c>
      <c r="V432" s="359">
        <v>0</v>
      </c>
      <c r="W432" s="360">
        <v>0</v>
      </c>
      <c r="X432" s="384"/>
      <c r="Y432" s="384"/>
      <c r="Z432" s="384"/>
      <c r="AA432" s="384"/>
      <c r="AB432" s="384"/>
      <c r="AC432" s="384"/>
      <c r="AD432" s="302">
        <v>3028.2</v>
      </c>
      <c r="AE432" s="300"/>
    </row>
    <row r="433" spans="1:31" s="299" customFormat="1" ht="42.75" customHeight="1" x14ac:dyDescent="0.2">
      <c r="A433" s="300"/>
      <c r="B433" s="382" t="s">
        <v>134</v>
      </c>
      <c r="C433" s="382"/>
      <c r="D433" s="382"/>
      <c r="E433" s="382"/>
      <c r="F433" s="382"/>
      <c r="G433" s="382"/>
      <c r="H433" s="382"/>
      <c r="I433" s="382"/>
      <c r="J433" s="382"/>
      <c r="K433" s="382"/>
      <c r="L433" s="382"/>
      <c r="M433" s="343">
        <v>5</v>
      </c>
      <c r="N433" s="343">
        <v>5</v>
      </c>
      <c r="O433" s="344" t="s">
        <v>756</v>
      </c>
      <c r="P433" s="345" t="s">
        <v>133</v>
      </c>
      <c r="Q433" s="383"/>
      <c r="R433" s="383"/>
      <c r="S433" s="383"/>
      <c r="T433" s="383"/>
      <c r="U433" s="359">
        <v>13310</v>
      </c>
      <c r="V433" s="359">
        <v>0</v>
      </c>
      <c r="W433" s="360">
        <v>0</v>
      </c>
      <c r="X433" s="384"/>
      <c r="Y433" s="384"/>
      <c r="Z433" s="384"/>
      <c r="AA433" s="384"/>
      <c r="AB433" s="384"/>
      <c r="AC433" s="384"/>
      <c r="AD433" s="302">
        <v>3028.2</v>
      </c>
      <c r="AE433" s="300"/>
    </row>
    <row r="434" spans="1:31" s="299" customFormat="1" ht="63.75" customHeight="1" x14ac:dyDescent="0.2">
      <c r="A434" s="300"/>
      <c r="B434" s="382" t="s">
        <v>526</v>
      </c>
      <c r="C434" s="382"/>
      <c r="D434" s="382"/>
      <c r="E434" s="382"/>
      <c r="F434" s="382"/>
      <c r="G434" s="382"/>
      <c r="H434" s="382"/>
      <c r="I434" s="382"/>
      <c r="J434" s="382"/>
      <c r="K434" s="382"/>
      <c r="L434" s="382"/>
      <c r="M434" s="343">
        <v>5</v>
      </c>
      <c r="N434" s="343">
        <v>5</v>
      </c>
      <c r="O434" s="344" t="s">
        <v>756</v>
      </c>
      <c r="P434" s="345" t="s">
        <v>525</v>
      </c>
      <c r="Q434" s="383"/>
      <c r="R434" s="383"/>
      <c r="S434" s="383"/>
      <c r="T434" s="383"/>
      <c r="U434" s="359">
        <v>13310</v>
      </c>
      <c r="V434" s="359">
        <v>0</v>
      </c>
      <c r="W434" s="360">
        <v>0</v>
      </c>
      <c r="X434" s="384"/>
      <c r="Y434" s="384"/>
      <c r="Z434" s="384"/>
      <c r="AA434" s="384"/>
      <c r="AB434" s="384"/>
      <c r="AC434" s="384"/>
      <c r="AD434" s="302">
        <v>75188.06</v>
      </c>
      <c r="AE434" s="300"/>
    </row>
    <row r="435" spans="1:31" s="299" customFormat="1" ht="21.75" customHeight="1" x14ac:dyDescent="0.2">
      <c r="A435" s="300"/>
      <c r="B435" s="382" t="s">
        <v>524</v>
      </c>
      <c r="C435" s="382"/>
      <c r="D435" s="382"/>
      <c r="E435" s="382"/>
      <c r="F435" s="382"/>
      <c r="G435" s="382"/>
      <c r="H435" s="382"/>
      <c r="I435" s="382"/>
      <c r="J435" s="382"/>
      <c r="K435" s="382"/>
      <c r="L435" s="382"/>
      <c r="M435" s="343">
        <v>5</v>
      </c>
      <c r="N435" s="343">
        <v>5</v>
      </c>
      <c r="O435" s="344" t="s">
        <v>756</v>
      </c>
      <c r="P435" s="345" t="s">
        <v>523</v>
      </c>
      <c r="Q435" s="383"/>
      <c r="R435" s="383"/>
      <c r="S435" s="383"/>
      <c r="T435" s="383"/>
      <c r="U435" s="359">
        <v>13310</v>
      </c>
      <c r="V435" s="359">
        <v>0</v>
      </c>
      <c r="W435" s="360">
        <v>0</v>
      </c>
      <c r="X435" s="384"/>
      <c r="Y435" s="384"/>
      <c r="Z435" s="384"/>
      <c r="AA435" s="384"/>
      <c r="AB435" s="384"/>
      <c r="AC435" s="384"/>
      <c r="AD435" s="302">
        <v>75188.06</v>
      </c>
      <c r="AE435" s="300"/>
    </row>
    <row r="436" spans="1:31" s="299" customFormat="1" ht="12.75" customHeight="1" x14ac:dyDescent="0.2">
      <c r="A436" s="300"/>
      <c r="B436" s="382" t="s">
        <v>623</v>
      </c>
      <c r="C436" s="382"/>
      <c r="D436" s="382"/>
      <c r="E436" s="382"/>
      <c r="F436" s="382"/>
      <c r="G436" s="382"/>
      <c r="H436" s="382"/>
      <c r="I436" s="382"/>
      <c r="J436" s="382"/>
      <c r="K436" s="382"/>
      <c r="L436" s="382"/>
      <c r="M436" s="343">
        <v>5</v>
      </c>
      <c r="N436" s="343">
        <v>5</v>
      </c>
      <c r="O436" s="344" t="s">
        <v>282</v>
      </c>
      <c r="P436" s="345">
        <v>0</v>
      </c>
      <c r="Q436" s="383"/>
      <c r="R436" s="383"/>
      <c r="S436" s="383"/>
      <c r="T436" s="383"/>
      <c r="U436" s="359">
        <v>4399.6400000000003</v>
      </c>
      <c r="V436" s="359">
        <v>355.52</v>
      </c>
      <c r="W436" s="360">
        <v>8.0810000000000007E-2</v>
      </c>
      <c r="X436" s="384"/>
      <c r="Y436" s="384"/>
      <c r="Z436" s="384"/>
      <c r="AA436" s="384"/>
      <c r="AB436" s="384"/>
      <c r="AC436" s="384"/>
      <c r="AD436" s="302">
        <v>33356.15</v>
      </c>
      <c r="AE436" s="300"/>
    </row>
    <row r="437" spans="1:31" s="299" customFormat="1" ht="42.75" customHeight="1" x14ac:dyDescent="0.2">
      <c r="A437" s="300"/>
      <c r="B437" s="382" t="s">
        <v>173</v>
      </c>
      <c r="C437" s="382"/>
      <c r="D437" s="382"/>
      <c r="E437" s="382"/>
      <c r="F437" s="382"/>
      <c r="G437" s="382"/>
      <c r="H437" s="382"/>
      <c r="I437" s="382"/>
      <c r="J437" s="382"/>
      <c r="K437" s="382"/>
      <c r="L437" s="382"/>
      <c r="M437" s="343">
        <v>5</v>
      </c>
      <c r="N437" s="343">
        <v>5</v>
      </c>
      <c r="O437" s="344" t="s">
        <v>282</v>
      </c>
      <c r="P437" s="345" t="s">
        <v>172</v>
      </c>
      <c r="Q437" s="383"/>
      <c r="R437" s="383"/>
      <c r="S437" s="383"/>
      <c r="T437" s="383"/>
      <c r="U437" s="359">
        <v>4399.6400000000003</v>
      </c>
      <c r="V437" s="359">
        <v>355.52</v>
      </c>
      <c r="W437" s="360">
        <v>8.0810000000000007E-2</v>
      </c>
      <c r="X437" s="384"/>
      <c r="Y437" s="384"/>
      <c r="Z437" s="384"/>
      <c r="AA437" s="384"/>
      <c r="AB437" s="384"/>
      <c r="AC437" s="384"/>
      <c r="AD437" s="302">
        <v>33356.15</v>
      </c>
      <c r="AE437" s="300"/>
    </row>
    <row r="438" spans="1:31" s="299" customFormat="1" ht="12.75" customHeight="1" x14ac:dyDescent="0.2">
      <c r="A438" s="300"/>
      <c r="B438" s="382" t="s">
        <v>171</v>
      </c>
      <c r="C438" s="382"/>
      <c r="D438" s="382"/>
      <c r="E438" s="382"/>
      <c r="F438" s="382"/>
      <c r="G438" s="382"/>
      <c r="H438" s="382"/>
      <c r="I438" s="382"/>
      <c r="J438" s="382"/>
      <c r="K438" s="382"/>
      <c r="L438" s="382"/>
      <c r="M438" s="343">
        <v>5</v>
      </c>
      <c r="N438" s="343">
        <v>5</v>
      </c>
      <c r="O438" s="344" t="s">
        <v>282</v>
      </c>
      <c r="P438" s="345" t="s">
        <v>170</v>
      </c>
      <c r="Q438" s="383"/>
      <c r="R438" s="383"/>
      <c r="S438" s="383"/>
      <c r="T438" s="383"/>
      <c r="U438" s="359">
        <v>4399.6400000000003</v>
      </c>
      <c r="V438" s="359">
        <v>355.52</v>
      </c>
      <c r="W438" s="360">
        <v>8.0810000000000007E-2</v>
      </c>
      <c r="X438" s="384"/>
      <c r="Y438" s="384"/>
      <c r="Z438" s="384"/>
      <c r="AA438" s="384"/>
      <c r="AB438" s="384"/>
      <c r="AC438" s="384"/>
      <c r="AD438" s="302">
        <v>41831.910000000003</v>
      </c>
      <c r="AE438" s="300"/>
    </row>
    <row r="439" spans="1:31" s="299" customFormat="1" ht="42.75" customHeight="1" x14ac:dyDescent="0.2">
      <c r="A439" s="300"/>
      <c r="B439" s="382" t="s">
        <v>169</v>
      </c>
      <c r="C439" s="382"/>
      <c r="D439" s="382"/>
      <c r="E439" s="382"/>
      <c r="F439" s="382"/>
      <c r="G439" s="382"/>
      <c r="H439" s="382"/>
      <c r="I439" s="382"/>
      <c r="J439" s="382"/>
      <c r="K439" s="382"/>
      <c r="L439" s="382"/>
      <c r="M439" s="343">
        <v>5</v>
      </c>
      <c r="N439" s="343">
        <v>5</v>
      </c>
      <c r="O439" s="344" t="s">
        <v>282</v>
      </c>
      <c r="P439" s="345" t="s">
        <v>168</v>
      </c>
      <c r="Q439" s="383"/>
      <c r="R439" s="383"/>
      <c r="S439" s="383"/>
      <c r="T439" s="383"/>
      <c r="U439" s="359">
        <v>4399.6400000000003</v>
      </c>
      <c r="V439" s="359">
        <v>355.52</v>
      </c>
      <c r="W439" s="360">
        <v>8.0810000000000007E-2</v>
      </c>
      <c r="X439" s="384"/>
      <c r="Y439" s="384"/>
      <c r="Z439" s="384"/>
      <c r="AA439" s="384"/>
      <c r="AB439" s="384"/>
      <c r="AC439" s="384"/>
      <c r="AD439" s="302">
        <v>41831.910000000003</v>
      </c>
      <c r="AE439" s="300"/>
    </row>
    <row r="440" spans="1:31" s="299" customFormat="1" ht="21.75" customHeight="1" x14ac:dyDescent="0.2">
      <c r="A440" s="300"/>
      <c r="B440" s="372" t="s">
        <v>376</v>
      </c>
      <c r="C440" s="372"/>
      <c r="D440" s="372"/>
      <c r="E440" s="372"/>
      <c r="F440" s="372"/>
      <c r="G440" s="372"/>
      <c r="H440" s="372"/>
      <c r="I440" s="372"/>
      <c r="J440" s="372"/>
      <c r="K440" s="372"/>
      <c r="L440" s="372"/>
      <c r="M440" s="349">
        <v>7</v>
      </c>
      <c r="N440" s="349">
        <v>0</v>
      </c>
      <c r="O440" s="350">
        <v>0</v>
      </c>
      <c r="P440" s="351">
        <v>0</v>
      </c>
      <c r="Q440" s="373"/>
      <c r="R440" s="373"/>
      <c r="S440" s="373"/>
      <c r="T440" s="373"/>
      <c r="U440" s="352">
        <v>1228795.781</v>
      </c>
      <c r="V440" s="352">
        <v>627433.31999999995</v>
      </c>
      <c r="W440" s="353">
        <v>0.51061000000000001</v>
      </c>
      <c r="X440" s="384"/>
      <c r="Y440" s="384"/>
      <c r="Z440" s="384"/>
      <c r="AA440" s="384"/>
      <c r="AB440" s="384"/>
      <c r="AC440" s="384"/>
      <c r="AD440" s="302">
        <v>0</v>
      </c>
      <c r="AE440" s="300"/>
    </row>
    <row r="441" spans="1:31" s="299" customFormat="1" ht="21.75" customHeight="1" x14ac:dyDescent="0.2">
      <c r="A441" s="300"/>
      <c r="B441" s="375" t="s">
        <v>375</v>
      </c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54">
        <v>7</v>
      </c>
      <c r="N441" s="354">
        <v>1</v>
      </c>
      <c r="O441" s="355">
        <v>0</v>
      </c>
      <c r="P441" s="356">
        <v>0</v>
      </c>
      <c r="Q441" s="376"/>
      <c r="R441" s="376"/>
      <c r="S441" s="376"/>
      <c r="T441" s="376"/>
      <c r="U441" s="357">
        <v>274614.85200000001</v>
      </c>
      <c r="V441" s="357">
        <v>171708.93</v>
      </c>
      <c r="W441" s="358">
        <v>0.62526999999999999</v>
      </c>
      <c r="X441" s="384"/>
      <c r="Y441" s="384"/>
      <c r="Z441" s="384"/>
      <c r="AA441" s="384"/>
      <c r="AB441" s="384"/>
      <c r="AC441" s="384"/>
      <c r="AD441" s="302">
        <v>0</v>
      </c>
      <c r="AE441" s="300"/>
    </row>
    <row r="442" spans="1:31" s="299" customFormat="1" ht="12.75" customHeight="1" x14ac:dyDescent="0.2">
      <c r="A442" s="300"/>
      <c r="B442" s="382" t="s">
        <v>228</v>
      </c>
      <c r="C442" s="382"/>
      <c r="D442" s="382"/>
      <c r="E442" s="382"/>
      <c r="F442" s="382"/>
      <c r="G442" s="382"/>
      <c r="H442" s="382"/>
      <c r="I442" s="382"/>
      <c r="J442" s="382"/>
      <c r="K442" s="382"/>
      <c r="L442" s="382"/>
      <c r="M442" s="343">
        <v>7</v>
      </c>
      <c r="N442" s="343">
        <v>1</v>
      </c>
      <c r="O442" s="344" t="s">
        <v>227</v>
      </c>
      <c r="P442" s="345">
        <v>0</v>
      </c>
      <c r="Q442" s="383"/>
      <c r="R442" s="383"/>
      <c r="S442" s="383"/>
      <c r="T442" s="383"/>
      <c r="U442" s="359">
        <v>8436.1489999999994</v>
      </c>
      <c r="V442" s="359">
        <v>2995.24</v>
      </c>
      <c r="W442" s="360">
        <v>0.35504999999999998</v>
      </c>
      <c r="X442" s="384"/>
      <c r="Y442" s="384"/>
      <c r="Z442" s="384"/>
      <c r="AA442" s="384"/>
      <c r="AB442" s="384"/>
      <c r="AC442" s="384"/>
      <c r="AD442" s="302">
        <v>0</v>
      </c>
      <c r="AE442" s="300"/>
    </row>
    <row r="443" spans="1:31" s="299" customFormat="1" ht="42.75" customHeight="1" x14ac:dyDescent="0.2">
      <c r="A443" s="300"/>
      <c r="B443" s="382" t="s">
        <v>226</v>
      </c>
      <c r="C443" s="382"/>
      <c r="D443" s="382"/>
      <c r="E443" s="382"/>
      <c r="F443" s="382"/>
      <c r="G443" s="382"/>
      <c r="H443" s="382"/>
      <c r="I443" s="382"/>
      <c r="J443" s="382"/>
      <c r="K443" s="382"/>
      <c r="L443" s="382"/>
      <c r="M443" s="343">
        <v>7</v>
      </c>
      <c r="N443" s="343">
        <v>1</v>
      </c>
      <c r="O443" s="344" t="s">
        <v>225</v>
      </c>
      <c r="P443" s="345">
        <v>0</v>
      </c>
      <c r="Q443" s="383"/>
      <c r="R443" s="383"/>
      <c r="S443" s="383"/>
      <c r="T443" s="383"/>
      <c r="U443" s="359">
        <v>8436.1489999999994</v>
      </c>
      <c r="V443" s="359">
        <v>2995.24</v>
      </c>
      <c r="W443" s="360">
        <v>0.35504999999999998</v>
      </c>
      <c r="X443" s="384"/>
      <c r="Y443" s="384"/>
      <c r="Z443" s="384"/>
      <c r="AA443" s="384"/>
      <c r="AB443" s="384"/>
      <c r="AC443" s="384"/>
      <c r="AD443" s="302">
        <v>0</v>
      </c>
      <c r="AE443" s="300"/>
    </row>
    <row r="444" spans="1:31" s="299" customFormat="1" ht="21.75" customHeight="1" x14ac:dyDescent="0.2">
      <c r="A444" s="300"/>
      <c r="B444" s="382" t="s">
        <v>326</v>
      </c>
      <c r="C444" s="382"/>
      <c r="D444" s="382"/>
      <c r="E444" s="382"/>
      <c r="F444" s="382"/>
      <c r="G444" s="382"/>
      <c r="H444" s="382"/>
      <c r="I444" s="382"/>
      <c r="J444" s="382"/>
      <c r="K444" s="382"/>
      <c r="L444" s="382"/>
      <c r="M444" s="343">
        <v>7</v>
      </c>
      <c r="N444" s="343">
        <v>1</v>
      </c>
      <c r="O444" s="344" t="s">
        <v>374</v>
      </c>
      <c r="P444" s="345">
        <v>0</v>
      </c>
      <c r="Q444" s="383"/>
      <c r="R444" s="383"/>
      <c r="S444" s="383"/>
      <c r="T444" s="383"/>
      <c r="U444" s="359">
        <v>2219.6999999999998</v>
      </c>
      <c r="V444" s="359">
        <v>810.32</v>
      </c>
      <c r="W444" s="360">
        <v>0.36506</v>
      </c>
      <c r="X444" s="384"/>
      <c r="Y444" s="384"/>
      <c r="Z444" s="384"/>
      <c r="AA444" s="384"/>
      <c r="AB444" s="384"/>
      <c r="AC444" s="384"/>
      <c r="AD444" s="302">
        <v>9.49</v>
      </c>
      <c r="AE444" s="300"/>
    </row>
    <row r="445" spans="1:31" s="299" customFormat="1" ht="32.25" customHeight="1" x14ac:dyDescent="0.2">
      <c r="A445" s="300"/>
      <c r="B445" s="382" t="s">
        <v>163</v>
      </c>
      <c r="C445" s="382"/>
      <c r="D445" s="382"/>
      <c r="E445" s="382"/>
      <c r="F445" s="382"/>
      <c r="G445" s="382"/>
      <c r="H445" s="382"/>
      <c r="I445" s="382"/>
      <c r="J445" s="382"/>
      <c r="K445" s="382"/>
      <c r="L445" s="382"/>
      <c r="M445" s="343">
        <v>7</v>
      </c>
      <c r="N445" s="343">
        <v>1</v>
      </c>
      <c r="O445" s="344" t="s">
        <v>374</v>
      </c>
      <c r="P445" s="345" t="s">
        <v>162</v>
      </c>
      <c r="Q445" s="383"/>
      <c r="R445" s="383"/>
      <c r="S445" s="383"/>
      <c r="T445" s="383"/>
      <c r="U445" s="359">
        <v>2219.6999999999998</v>
      </c>
      <c r="V445" s="359">
        <v>810.32</v>
      </c>
      <c r="W445" s="360">
        <v>0.36506</v>
      </c>
      <c r="X445" s="384"/>
      <c r="Y445" s="384"/>
      <c r="Z445" s="384"/>
      <c r="AA445" s="384"/>
      <c r="AB445" s="384"/>
      <c r="AC445" s="384"/>
      <c r="AD445" s="302">
        <v>9.49</v>
      </c>
      <c r="AE445" s="300"/>
    </row>
    <row r="446" spans="1:31" s="299" customFormat="1" ht="12.75" customHeight="1" x14ac:dyDescent="0.2">
      <c r="A446" s="300"/>
      <c r="B446" s="382" t="s">
        <v>285</v>
      </c>
      <c r="C446" s="382"/>
      <c r="D446" s="382"/>
      <c r="E446" s="382"/>
      <c r="F446" s="382"/>
      <c r="G446" s="382"/>
      <c r="H446" s="382"/>
      <c r="I446" s="382"/>
      <c r="J446" s="382"/>
      <c r="K446" s="382"/>
      <c r="L446" s="382"/>
      <c r="M446" s="343">
        <v>7</v>
      </c>
      <c r="N446" s="343">
        <v>1</v>
      </c>
      <c r="O446" s="344" t="s">
        <v>374</v>
      </c>
      <c r="P446" s="345" t="s">
        <v>284</v>
      </c>
      <c r="Q446" s="383"/>
      <c r="R446" s="383"/>
      <c r="S446" s="383"/>
      <c r="T446" s="383"/>
      <c r="U446" s="359">
        <v>533.70000000000005</v>
      </c>
      <c r="V446" s="359">
        <v>308.67</v>
      </c>
      <c r="W446" s="360">
        <v>0.57835999999999999</v>
      </c>
      <c r="X446" s="384"/>
      <c r="Y446" s="384"/>
      <c r="Z446" s="384"/>
      <c r="AA446" s="384"/>
      <c r="AB446" s="384"/>
      <c r="AC446" s="384"/>
      <c r="AD446" s="302">
        <v>9.49</v>
      </c>
      <c r="AE446" s="300"/>
    </row>
    <row r="447" spans="1:31" s="299" customFormat="1" ht="21.75" customHeight="1" x14ac:dyDescent="0.2">
      <c r="A447" s="300"/>
      <c r="B447" s="382" t="s">
        <v>283</v>
      </c>
      <c r="C447" s="382"/>
      <c r="D447" s="382"/>
      <c r="E447" s="382"/>
      <c r="F447" s="382"/>
      <c r="G447" s="382"/>
      <c r="H447" s="382"/>
      <c r="I447" s="382"/>
      <c r="J447" s="382"/>
      <c r="K447" s="382"/>
      <c r="L447" s="382"/>
      <c r="M447" s="343">
        <v>7</v>
      </c>
      <c r="N447" s="343">
        <v>1</v>
      </c>
      <c r="O447" s="344" t="s">
        <v>374</v>
      </c>
      <c r="P447" s="345" t="s">
        <v>281</v>
      </c>
      <c r="Q447" s="383"/>
      <c r="R447" s="383"/>
      <c r="S447" s="383"/>
      <c r="T447" s="383"/>
      <c r="U447" s="359">
        <v>533.70000000000005</v>
      </c>
      <c r="V447" s="359">
        <v>308.67</v>
      </c>
      <c r="W447" s="360">
        <v>0.57835999999999999</v>
      </c>
      <c r="X447" s="384"/>
      <c r="Y447" s="384"/>
      <c r="Z447" s="384"/>
      <c r="AA447" s="384"/>
      <c r="AB447" s="384"/>
      <c r="AC447" s="384"/>
      <c r="AD447" s="302">
        <v>9.49</v>
      </c>
      <c r="AE447" s="300"/>
    </row>
    <row r="448" spans="1:31" s="299" customFormat="1" ht="12.75" customHeight="1" x14ac:dyDescent="0.2">
      <c r="A448" s="300"/>
      <c r="B448" s="382" t="s">
        <v>161</v>
      </c>
      <c r="C448" s="382"/>
      <c r="D448" s="382"/>
      <c r="E448" s="382"/>
      <c r="F448" s="382"/>
      <c r="G448" s="382"/>
      <c r="H448" s="382"/>
      <c r="I448" s="382"/>
      <c r="J448" s="382"/>
      <c r="K448" s="382"/>
      <c r="L448" s="382"/>
      <c r="M448" s="343">
        <v>7</v>
      </c>
      <c r="N448" s="343">
        <v>1</v>
      </c>
      <c r="O448" s="344" t="s">
        <v>374</v>
      </c>
      <c r="P448" s="345" t="s">
        <v>160</v>
      </c>
      <c r="Q448" s="383"/>
      <c r="R448" s="383"/>
      <c r="S448" s="383"/>
      <c r="T448" s="383"/>
      <c r="U448" s="359">
        <v>1686</v>
      </c>
      <c r="V448" s="359">
        <v>501.65</v>
      </c>
      <c r="W448" s="360">
        <v>0.29753000000000002</v>
      </c>
      <c r="X448" s="384"/>
      <c r="Y448" s="384"/>
      <c r="Z448" s="384"/>
      <c r="AA448" s="384"/>
      <c r="AB448" s="384"/>
      <c r="AC448" s="384"/>
      <c r="AD448" s="302">
        <v>9.49</v>
      </c>
      <c r="AE448" s="300"/>
    </row>
    <row r="449" spans="1:31" s="299" customFormat="1" ht="42.75" customHeight="1" x14ac:dyDescent="0.2">
      <c r="A449" s="300"/>
      <c r="B449" s="382" t="s">
        <v>159</v>
      </c>
      <c r="C449" s="382"/>
      <c r="D449" s="382"/>
      <c r="E449" s="382"/>
      <c r="F449" s="382"/>
      <c r="G449" s="382"/>
      <c r="H449" s="382"/>
      <c r="I449" s="382"/>
      <c r="J449" s="382"/>
      <c r="K449" s="382"/>
      <c r="L449" s="382"/>
      <c r="M449" s="343">
        <v>7</v>
      </c>
      <c r="N449" s="343">
        <v>1</v>
      </c>
      <c r="O449" s="344" t="s">
        <v>374</v>
      </c>
      <c r="P449" s="345" t="s">
        <v>157</v>
      </c>
      <c r="Q449" s="383"/>
      <c r="R449" s="383"/>
      <c r="S449" s="383"/>
      <c r="T449" s="383"/>
      <c r="U449" s="359">
        <v>1686</v>
      </c>
      <c r="V449" s="359">
        <v>501.65</v>
      </c>
      <c r="W449" s="360">
        <v>0.29753000000000002</v>
      </c>
      <c r="X449" s="384"/>
      <c r="Y449" s="384"/>
      <c r="Z449" s="384"/>
      <c r="AA449" s="384"/>
      <c r="AB449" s="384"/>
      <c r="AC449" s="384"/>
      <c r="AD449" s="302">
        <v>9.49</v>
      </c>
      <c r="AE449" s="300"/>
    </row>
    <row r="450" spans="1:31" s="299" customFormat="1" ht="12.75" customHeight="1" x14ac:dyDescent="0.2">
      <c r="A450" s="300"/>
      <c r="B450" s="382" t="s">
        <v>176</v>
      </c>
      <c r="C450" s="382"/>
      <c r="D450" s="382"/>
      <c r="E450" s="382"/>
      <c r="F450" s="382"/>
      <c r="G450" s="382"/>
      <c r="H450" s="382"/>
      <c r="I450" s="382"/>
      <c r="J450" s="382"/>
      <c r="K450" s="382"/>
      <c r="L450" s="382"/>
      <c r="M450" s="343">
        <v>7</v>
      </c>
      <c r="N450" s="343">
        <v>1</v>
      </c>
      <c r="O450" s="344" t="s">
        <v>373</v>
      </c>
      <c r="P450" s="345">
        <v>0</v>
      </c>
      <c r="Q450" s="383"/>
      <c r="R450" s="383"/>
      <c r="S450" s="383"/>
      <c r="T450" s="383"/>
      <c r="U450" s="359">
        <v>6046.4489999999996</v>
      </c>
      <c r="V450" s="359">
        <v>2184.92</v>
      </c>
      <c r="W450" s="360">
        <v>0.36136000000000001</v>
      </c>
      <c r="X450" s="384"/>
      <c r="Y450" s="384"/>
      <c r="Z450" s="384"/>
      <c r="AA450" s="384"/>
      <c r="AB450" s="384"/>
      <c r="AC450" s="384"/>
      <c r="AD450" s="302">
        <v>0</v>
      </c>
      <c r="AE450" s="300"/>
    </row>
    <row r="451" spans="1:31" s="299" customFormat="1" ht="42.75" customHeight="1" x14ac:dyDescent="0.2">
      <c r="A451" s="300"/>
      <c r="B451" s="382" t="s">
        <v>163</v>
      </c>
      <c r="C451" s="382"/>
      <c r="D451" s="382"/>
      <c r="E451" s="382"/>
      <c r="F451" s="382"/>
      <c r="G451" s="382"/>
      <c r="H451" s="382"/>
      <c r="I451" s="382"/>
      <c r="J451" s="382"/>
      <c r="K451" s="382"/>
      <c r="L451" s="382"/>
      <c r="M451" s="343">
        <v>7</v>
      </c>
      <c r="N451" s="343">
        <v>1</v>
      </c>
      <c r="O451" s="344" t="s">
        <v>373</v>
      </c>
      <c r="P451" s="345" t="s">
        <v>162</v>
      </c>
      <c r="Q451" s="383"/>
      <c r="R451" s="383"/>
      <c r="S451" s="383"/>
      <c r="T451" s="383"/>
      <c r="U451" s="359">
        <v>6046.4489999999996</v>
      </c>
      <c r="V451" s="359">
        <v>2184.92</v>
      </c>
      <c r="W451" s="360">
        <v>0.36136000000000001</v>
      </c>
      <c r="X451" s="384"/>
      <c r="Y451" s="384"/>
      <c r="Z451" s="384"/>
      <c r="AA451" s="384"/>
      <c r="AB451" s="384"/>
      <c r="AC451" s="384"/>
      <c r="AD451" s="302">
        <v>0</v>
      </c>
      <c r="AE451" s="300"/>
    </row>
    <row r="452" spans="1:31" s="299" customFormat="1" ht="53.25" customHeight="1" x14ac:dyDescent="0.2">
      <c r="A452" s="300"/>
      <c r="B452" s="382" t="s">
        <v>285</v>
      </c>
      <c r="C452" s="382"/>
      <c r="D452" s="382"/>
      <c r="E452" s="382"/>
      <c r="F452" s="382"/>
      <c r="G452" s="382"/>
      <c r="H452" s="382"/>
      <c r="I452" s="382"/>
      <c r="J452" s="382"/>
      <c r="K452" s="382"/>
      <c r="L452" s="382"/>
      <c r="M452" s="343">
        <v>7</v>
      </c>
      <c r="N452" s="343">
        <v>1</v>
      </c>
      <c r="O452" s="344" t="s">
        <v>373</v>
      </c>
      <c r="P452" s="345" t="s">
        <v>284</v>
      </c>
      <c r="Q452" s="383"/>
      <c r="R452" s="383"/>
      <c r="S452" s="383"/>
      <c r="T452" s="383"/>
      <c r="U452" s="359">
        <v>1172.5129999999999</v>
      </c>
      <c r="V452" s="359">
        <v>453.01</v>
      </c>
      <c r="W452" s="360">
        <v>0.38635999999999998</v>
      </c>
      <c r="X452" s="384"/>
      <c r="Y452" s="384"/>
      <c r="Z452" s="384"/>
      <c r="AA452" s="384"/>
      <c r="AB452" s="384"/>
      <c r="AC452" s="384"/>
      <c r="AD452" s="302">
        <v>0</v>
      </c>
      <c r="AE452" s="300"/>
    </row>
    <row r="453" spans="1:31" s="299" customFormat="1" ht="53.25" customHeight="1" x14ac:dyDescent="0.2">
      <c r="A453" s="300"/>
      <c r="B453" s="382" t="s">
        <v>283</v>
      </c>
      <c r="C453" s="382"/>
      <c r="D453" s="382"/>
      <c r="E453" s="382"/>
      <c r="F453" s="382"/>
      <c r="G453" s="382"/>
      <c r="H453" s="382"/>
      <c r="I453" s="382"/>
      <c r="J453" s="382"/>
      <c r="K453" s="382"/>
      <c r="L453" s="382"/>
      <c r="M453" s="343">
        <v>7</v>
      </c>
      <c r="N453" s="343">
        <v>1</v>
      </c>
      <c r="O453" s="344" t="s">
        <v>373</v>
      </c>
      <c r="P453" s="345" t="s">
        <v>281</v>
      </c>
      <c r="Q453" s="383"/>
      <c r="R453" s="383"/>
      <c r="S453" s="383"/>
      <c r="T453" s="383"/>
      <c r="U453" s="359">
        <v>1172.5129999999999</v>
      </c>
      <c r="V453" s="359">
        <v>453.01</v>
      </c>
      <c r="W453" s="360">
        <v>0.38635999999999998</v>
      </c>
      <c r="X453" s="384"/>
      <c r="Y453" s="384"/>
      <c r="Z453" s="384"/>
      <c r="AA453" s="384"/>
      <c r="AB453" s="384"/>
      <c r="AC453" s="384"/>
      <c r="AD453" s="302">
        <v>0</v>
      </c>
      <c r="AE453" s="300"/>
    </row>
    <row r="454" spans="1:31" s="299" customFormat="1" ht="21.75" customHeight="1" x14ac:dyDescent="0.2">
      <c r="A454" s="300"/>
      <c r="B454" s="382" t="s">
        <v>161</v>
      </c>
      <c r="C454" s="382"/>
      <c r="D454" s="382"/>
      <c r="E454" s="382"/>
      <c r="F454" s="382"/>
      <c r="G454" s="382"/>
      <c r="H454" s="382"/>
      <c r="I454" s="382"/>
      <c r="J454" s="382"/>
      <c r="K454" s="382"/>
      <c r="L454" s="382"/>
      <c r="M454" s="343">
        <v>7</v>
      </c>
      <c r="N454" s="343">
        <v>1</v>
      </c>
      <c r="O454" s="344" t="s">
        <v>373</v>
      </c>
      <c r="P454" s="345" t="s">
        <v>160</v>
      </c>
      <c r="Q454" s="383"/>
      <c r="R454" s="383"/>
      <c r="S454" s="383"/>
      <c r="T454" s="383"/>
      <c r="U454" s="359">
        <v>4873.9359999999997</v>
      </c>
      <c r="V454" s="359">
        <v>1731.91</v>
      </c>
      <c r="W454" s="360">
        <v>0.35533999999999999</v>
      </c>
      <c r="X454" s="384"/>
      <c r="Y454" s="384"/>
      <c r="Z454" s="384"/>
      <c r="AA454" s="384"/>
      <c r="AB454" s="384"/>
      <c r="AC454" s="384"/>
      <c r="AD454" s="302">
        <v>0</v>
      </c>
      <c r="AE454" s="300"/>
    </row>
    <row r="455" spans="1:31" s="299" customFormat="1" ht="12.75" customHeight="1" x14ac:dyDescent="0.2">
      <c r="A455" s="300"/>
      <c r="B455" s="382" t="s">
        <v>159</v>
      </c>
      <c r="C455" s="382"/>
      <c r="D455" s="382"/>
      <c r="E455" s="382"/>
      <c r="F455" s="382"/>
      <c r="G455" s="382"/>
      <c r="H455" s="382"/>
      <c r="I455" s="382"/>
      <c r="J455" s="382"/>
      <c r="K455" s="382"/>
      <c r="L455" s="382"/>
      <c r="M455" s="343">
        <v>7</v>
      </c>
      <c r="N455" s="343">
        <v>1</v>
      </c>
      <c r="O455" s="344" t="s">
        <v>373</v>
      </c>
      <c r="P455" s="345" t="s">
        <v>157</v>
      </c>
      <c r="Q455" s="383"/>
      <c r="R455" s="383"/>
      <c r="S455" s="383"/>
      <c r="T455" s="383"/>
      <c r="U455" s="359">
        <v>4873.9359999999997</v>
      </c>
      <c r="V455" s="359">
        <v>1731.91</v>
      </c>
      <c r="W455" s="360">
        <v>0.35533999999999999</v>
      </c>
      <c r="X455" s="384"/>
      <c r="Y455" s="384"/>
      <c r="Z455" s="384"/>
      <c r="AA455" s="384"/>
      <c r="AB455" s="384"/>
      <c r="AC455" s="384"/>
      <c r="AD455" s="302">
        <v>0</v>
      </c>
      <c r="AE455" s="300"/>
    </row>
    <row r="456" spans="1:31" s="299" customFormat="1" ht="42.75" customHeight="1" x14ac:dyDescent="0.2">
      <c r="A456" s="300"/>
      <c r="B456" s="382" t="s">
        <v>648</v>
      </c>
      <c r="C456" s="382"/>
      <c r="D456" s="382"/>
      <c r="E456" s="382"/>
      <c r="F456" s="382"/>
      <c r="G456" s="382"/>
      <c r="H456" s="382"/>
      <c r="I456" s="382"/>
      <c r="J456" s="382"/>
      <c r="K456" s="382"/>
      <c r="L456" s="382"/>
      <c r="M456" s="343">
        <v>7</v>
      </c>
      <c r="N456" s="343">
        <v>1</v>
      </c>
      <c r="O456" s="344" t="s">
        <v>649</v>
      </c>
      <c r="P456" s="345">
        <v>0</v>
      </c>
      <c r="Q456" s="383"/>
      <c r="R456" s="383"/>
      <c r="S456" s="383"/>
      <c r="T456" s="383"/>
      <c r="U456" s="359">
        <v>170</v>
      </c>
      <c r="V456" s="359">
        <v>0</v>
      </c>
      <c r="W456" s="360">
        <v>0</v>
      </c>
      <c r="X456" s="384"/>
      <c r="Y456" s="384"/>
      <c r="Z456" s="384"/>
      <c r="AA456" s="384"/>
      <c r="AB456" s="384"/>
      <c r="AC456" s="384"/>
      <c r="AD456" s="302">
        <v>0</v>
      </c>
      <c r="AE456" s="300"/>
    </row>
    <row r="457" spans="1:31" s="299" customFormat="1" ht="12.75" customHeight="1" x14ac:dyDescent="0.2">
      <c r="A457" s="300"/>
      <c r="B457" s="382" t="s">
        <v>163</v>
      </c>
      <c r="C457" s="382"/>
      <c r="D457" s="382"/>
      <c r="E457" s="382"/>
      <c r="F457" s="382"/>
      <c r="G457" s="382"/>
      <c r="H457" s="382"/>
      <c r="I457" s="382"/>
      <c r="J457" s="382"/>
      <c r="K457" s="382"/>
      <c r="L457" s="382"/>
      <c r="M457" s="343">
        <v>7</v>
      </c>
      <c r="N457" s="343">
        <v>1</v>
      </c>
      <c r="O457" s="344" t="s">
        <v>649</v>
      </c>
      <c r="P457" s="345" t="s">
        <v>162</v>
      </c>
      <c r="Q457" s="383"/>
      <c r="R457" s="383"/>
      <c r="S457" s="383"/>
      <c r="T457" s="383"/>
      <c r="U457" s="359">
        <v>170</v>
      </c>
      <c r="V457" s="359">
        <v>0</v>
      </c>
      <c r="W457" s="360">
        <v>0</v>
      </c>
      <c r="X457" s="377"/>
      <c r="Y457" s="377"/>
      <c r="Z457" s="377"/>
      <c r="AA457" s="377"/>
      <c r="AB457" s="377"/>
      <c r="AC457" s="377"/>
      <c r="AD457" s="302">
        <v>174893.1</v>
      </c>
      <c r="AE457" s="300"/>
    </row>
    <row r="458" spans="1:31" s="299" customFormat="1" ht="21.75" customHeight="1" x14ac:dyDescent="0.2">
      <c r="A458" s="300"/>
      <c r="B458" s="382" t="s">
        <v>285</v>
      </c>
      <c r="C458" s="382"/>
      <c r="D458" s="382"/>
      <c r="E458" s="382"/>
      <c r="F458" s="382"/>
      <c r="G458" s="382"/>
      <c r="H458" s="382"/>
      <c r="I458" s="382"/>
      <c r="J458" s="382"/>
      <c r="K458" s="382"/>
      <c r="L458" s="382"/>
      <c r="M458" s="343">
        <v>7</v>
      </c>
      <c r="N458" s="343">
        <v>1</v>
      </c>
      <c r="O458" s="344" t="s">
        <v>649</v>
      </c>
      <c r="P458" s="345" t="s">
        <v>284</v>
      </c>
      <c r="Q458" s="383"/>
      <c r="R458" s="383"/>
      <c r="S458" s="383"/>
      <c r="T458" s="383"/>
      <c r="U458" s="359">
        <v>70</v>
      </c>
      <c r="V458" s="359">
        <v>0</v>
      </c>
      <c r="W458" s="360">
        <v>0</v>
      </c>
      <c r="X458" s="384"/>
      <c r="Y458" s="384"/>
      <c r="Z458" s="384"/>
      <c r="AA458" s="384"/>
      <c r="AB458" s="384"/>
      <c r="AC458" s="384"/>
      <c r="AD458" s="302">
        <v>4315.1499999999996</v>
      </c>
      <c r="AE458" s="300"/>
    </row>
    <row r="459" spans="1:31" s="299" customFormat="1" ht="12.75" customHeight="1" x14ac:dyDescent="0.2">
      <c r="A459" s="300"/>
      <c r="B459" s="382" t="s">
        <v>283</v>
      </c>
      <c r="C459" s="382"/>
      <c r="D459" s="382"/>
      <c r="E459" s="382"/>
      <c r="F459" s="382"/>
      <c r="G459" s="382"/>
      <c r="H459" s="382"/>
      <c r="I459" s="382"/>
      <c r="J459" s="382"/>
      <c r="K459" s="382"/>
      <c r="L459" s="382"/>
      <c r="M459" s="343">
        <v>7</v>
      </c>
      <c r="N459" s="343">
        <v>1</v>
      </c>
      <c r="O459" s="344" t="s">
        <v>649</v>
      </c>
      <c r="P459" s="345" t="s">
        <v>281</v>
      </c>
      <c r="Q459" s="383"/>
      <c r="R459" s="383"/>
      <c r="S459" s="383"/>
      <c r="T459" s="383"/>
      <c r="U459" s="359">
        <v>70</v>
      </c>
      <c r="V459" s="359">
        <v>0</v>
      </c>
      <c r="W459" s="360">
        <v>0</v>
      </c>
      <c r="X459" s="384"/>
      <c r="Y459" s="384"/>
      <c r="Z459" s="384"/>
      <c r="AA459" s="384"/>
      <c r="AB459" s="384"/>
      <c r="AC459" s="384"/>
      <c r="AD459" s="302">
        <v>4315.1499999999996</v>
      </c>
      <c r="AE459" s="300"/>
    </row>
    <row r="460" spans="1:31" s="299" customFormat="1" ht="21.75" customHeight="1" x14ac:dyDescent="0.2">
      <c r="A460" s="300"/>
      <c r="B460" s="382" t="s">
        <v>161</v>
      </c>
      <c r="C460" s="382"/>
      <c r="D460" s="382"/>
      <c r="E460" s="382"/>
      <c r="F460" s="382"/>
      <c r="G460" s="382"/>
      <c r="H460" s="382"/>
      <c r="I460" s="382"/>
      <c r="J460" s="382"/>
      <c r="K460" s="382"/>
      <c r="L460" s="382"/>
      <c r="M460" s="343">
        <v>7</v>
      </c>
      <c r="N460" s="343">
        <v>1</v>
      </c>
      <c r="O460" s="344" t="s">
        <v>649</v>
      </c>
      <c r="P460" s="345" t="s">
        <v>160</v>
      </c>
      <c r="Q460" s="383"/>
      <c r="R460" s="383"/>
      <c r="S460" s="383"/>
      <c r="T460" s="383"/>
      <c r="U460" s="359">
        <v>100</v>
      </c>
      <c r="V460" s="359">
        <v>0</v>
      </c>
      <c r="W460" s="360">
        <v>0</v>
      </c>
      <c r="X460" s="384"/>
      <c r="Y460" s="384"/>
      <c r="Z460" s="384"/>
      <c r="AA460" s="384"/>
      <c r="AB460" s="384"/>
      <c r="AC460" s="384"/>
      <c r="AD460" s="302">
        <v>1225.6400000000001</v>
      </c>
      <c r="AE460" s="300"/>
    </row>
    <row r="461" spans="1:31" s="299" customFormat="1" ht="21.75" customHeight="1" x14ac:dyDescent="0.2">
      <c r="A461" s="300"/>
      <c r="B461" s="382" t="s">
        <v>159</v>
      </c>
      <c r="C461" s="382"/>
      <c r="D461" s="382"/>
      <c r="E461" s="382"/>
      <c r="F461" s="382"/>
      <c r="G461" s="382"/>
      <c r="H461" s="382"/>
      <c r="I461" s="382"/>
      <c r="J461" s="382"/>
      <c r="K461" s="382"/>
      <c r="L461" s="382"/>
      <c r="M461" s="343">
        <v>7</v>
      </c>
      <c r="N461" s="343">
        <v>1</v>
      </c>
      <c r="O461" s="344" t="s">
        <v>649</v>
      </c>
      <c r="P461" s="345" t="s">
        <v>157</v>
      </c>
      <c r="Q461" s="383"/>
      <c r="R461" s="383"/>
      <c r="S461" s="383"/>
      <c r="T461" s="383"/>
      <c r="U461" s="359">
        <v>100</v>
      </c>
      <c r="V461" s="359">
        <v>0</v>
      </c>
      <c r="W461" s="360">
        <v>0</v>
      </c>
      <c r="X461" s="384"/>
      <c r="Y461" s="384"/>
      <c r="Z461" s="384"/>
      <c r="AA461" s="384"/>
      <c r="AB461" s="384"/>
      <c r="AC461" s="384"/>
      <c r="AD461" s="302">
        <v>1225.6400000000001</v>
      </c>
      <c r="AE461" s="300"/>
    </row>
    <row r="462" spans="1:31" s="299" customFormat="1" ht="12.75" customHeight="1" x14ac:dyDescent="0.2">
      <c r="A462" s="300"/>
      <c r="B462" s="382" t="s">
        <v>228</v>
      </c>
      <c r="C462" s="382"/>
      <c r="D462" s="382"/>
      <c r="E462" s="382"/>
      <c r="F462" s="382"/>
      <c r="G462" s="382"/>
      <c r="H462" s="382"/>
      <c r="I462" s="382"/>
      <c r="J462" s="382"/>
      <c r="K462" s="382"/>
      <c r="L462" s="382"/>
      <c r="M462" s="343">
        <v>7</v>
      </c>
      <c r="N462" s="343">
        <v>1</v>
      </c>
      <c r="O462" s="344" t="s">
        <v>227</v>
      </c>
      <c r="P462" s="345">
        <v>0</v>
      </c>
      <c r="Q462" s="383"/>
      <c r="R462" s="383"/>
      <c r="S462" s="383"/>
      <c r="T462" s="383"/>
      <c r="U462" s="359">
        <v>265671.40500000003</v>
      </c>
      <c r="V462" s="359">
        <v>168580.15</v>
      </c>
      <c r="W462" s="360">
        <v>0.63453999999999999</v>
      </c>
      <c r="X462" s="384"/>
      <c r="Y462" s="384"/>
      <c r="Z462" s="384"/>
      <c r="AA462" s="384"/>
      <c r="AB462" s="384"/>
      <c r="AC462" s="384"/>
      <c r="AD462" s="302">
        <v>1225.6400000000001</v>
      </c>
      <c r="AE462" s="300"/>
    </row>
    <row r="463" spans="1:31" s="299" customFormat="1" ht="42.75" customHeight="1" x14ac:dyDescent="0.2">
      <c r="A463" s="300"/>
      <c r="B463" s="382" t="s">
        <v>226</v>
      </c>
      <c r="C463" s="382"/>
      <c r="D463" s="382"/>
      <c r="E463" s="382"/>
      <c r="F463" s="382"/>
      <c r="G463" s="382"/>
      <c r="H463" s="382"/>
      <c r="I463" s="382"/>
      <c r="J463" s="382"/>
      <c r="K463" s="382"/>
      <c r="L463" s="382"/>
      <c r="M463" s="343">
        <v>7</v>
      </c>
      <c r="N463" s="343">
        <v>1</v>
      </c>
      <c r="O463" s="344" t="s">
        <v>225</v>
      </c>
      <c r="P463" s="345">
        <v>0</v>
      </c>
      <c r="Q463" s="383"/>
      <c r="R463" s="383"/>
      <c r="S463" s="383"/>
      <c r="T463" s="383"/>
      <c r="U463" s="359">
        <v>265671.40500000003</v>
      </c>
      <c r="V463" s="359">
        <v>168580.15</v>
      </c>
      <c r="W463" s="360">
        <v>0.63453999999999999</v>
      </c>
      <c r="X463" s="384"/>
      <c r="Y463" s="384"/>
      <c r="Z463" s="384"/>
      <c r="AA463" s="384"/>
      <c r="AB463" s="384"/>
      <c r="AC463" s="384"/>
      <c r="AD463" s="302">
        <v>1225.6400000000001</v>
      </c>
      <c r="AE463" s="300"/>
    </row>
    <row r="464" spans="1:31" s="299" customFormat="1" ht="21.75" customHeight="1" x14ac:dyDescent="0.2">
      <c r="A464" s="300"/>
      <c r="B464" s="382" t="s">
        <v>174</v>
      </c>
      <c r="C464" s="382"/>
      <c r="D464" s="382"/>
      <c r="E464" s="382"/>
      <c r="F464" s="382"/>
      <c r="G464" s="382"/>
      <c r="H464" s="382"/>
      <c r="I464" s="382"/>
      <c r="J464" s="382"/>
      <c r="K464" s="382"/>
      <c r="L464" s="382"/>
      <c r="M464" s="343">
        <v>7</v>
      </c>
      <c r="N464" s="343">
        <v>1</v>
      </c>
      <c r="O464" s="344" t="s">
        <v>372</v>
      </c>
      <c r="P464" s="345">
        <v>0</v>
      </c>
      <c r="Q464" s="383"/>
      <c r="R464" s="383"/>
      <c r="S464" s="383"/>
      <c r="T464" s="383"/>
      <c r="U464" s="359">
        <v>10090.004999999999</v>
      </c>
      <c r="V464" s="359">
        <v>5098.1499999999996</v>
      </c>
      <c r="W464" s="360">
        <v>0.50527</v>
      </c>
      <c r="X464" s="384"/>
      <c r="Y464" s="384"/>
      <c r="Z464" s="384"/>
      <c r="AA464" s="384"/>
      <c r="AB464" s="384"/>
      <c r="AC464" s="384"/>
      <c r="AD464" s="302">
        <v>3033.51</v>
      </c>
      <c r="AE464" s="300"/>
    </row>
    <row r="465" spans="1:31" s="299" customFormat="1" ht="21.75" customHeight="1" x14ac:dyDescent="0.2">
      <c r="A465" s="300"/>
      <c r="B465" s="382" t="s">
        <v>163</v>
      </c>
      <c r="C465" s="382"/>
      <c r="D465" s="382"/>
      <c r="E465" s="382"/>
      <c r="F465" s="382"/>
      <c r="G465" s="382"/>
      <c r="H465" s="382"/>
      <c r="I465" s="382"/>
      <c r="J465" s="382"/>
      <c r="K465" s="382"/>
      <c r="L465" s="382"/>
      <c r="M465" s="343">
        <v>7</v>
      </c>
      <c r="N465" s="343">
        <v>1</v>
      </c>
      <c r="O465" s="344" t="s">
        <v>372</v>
      </c>
      <c r="P465" s="345" t="s">
        <v>162</v>
      </c>
      <c r="Q465" s="383"/>
      <c r="R465" s="383"/>
      <c r="S465" s="383"/>
      <c r="T465" s="383"/>
      <c r="U465" s="359">
        <v>10090.004999999999</v>
      </c>
      <c r="V465" s="359">
        <v>5098.1499999999996</v>
      </c>
      <c r="W465" s="360">
        <v>0.50527</v>
      </c>
      <c r="X465" s="384"/>
      <c r="Y465" s="384"/>
      <c r="Z465" s="384"/>
      <c r="AA465" s="384"/>
      <c r="AB465" s="384"/>
      <c r="AC465" s="384"/>
      <c r="AD465" s="302">
        <v>3033.51</v>
      </c>
      <c r="AE465" s="300"/>
    </row>
    <row r="466" spans="1:31" s="299" customFormat="1" ht="12.75" customHeight="1" x14ac:dyDescent="0.2">
      <c r="A466" s="300"/>
      <c r="B466" s="382" t="s">
        <v>285</v>
      </c>
      <c r="C466" s="382"/>
      <c r="D466" s="382"/>
      <c r="E466" s="382"/>
      <c r="F466" s="382"/>
      <c r="G466" s="382"/>
      <c r="H466" s="382"/>
      <c r="I466" s="382"/>
      <c r="J466" s="382"/>
      <c r="K466" s="382"/>
      <c r="L466" s="382"/>
      <c r="M466" s="343">
        <v>7</v>
      </c>
      <c r="N466" s="343">
        <v>1</v>
      </c>
      <c r="O466" s="344" t="s">
        <v>372</v>
      </c>
      <c r="P466" s="345" t="s">
        <v>284</v>
      </c>
      <c r="Q466" s="383"/>
      <c r="R466" s="383"/>
      <c r="S466" s="383"/>
      <c r="T466" s="383"/>
      <c r="U466" s="359">
        <v>3076.7849999999999</v>
      </c>
      <c r="V466" s="359">
        <v>1057.03</v>
      </c>
      <c r="W466" s="360">
        <v>0.34355000000000002</v>
      </c>
      <c r="X466" s="384"/>
      <c r="Y466" s="384"/>
      <c r="Z466" s="384"/>
      <c r="AA466" s="384"/>
      <c r="AB466" s="384"/>
      <c r="AC466" s="384"/>
      <c r="AD466" s="302">
        <v>3033.51</v>
      </c>
      <c r="AE466" s="300"/>
    </row>
    <row r="467" spans="1:31" s="299" customFormat="1" ht="42.75" customHeight="1" x14ac:dyDescent="0.2">
      <c r="A467" s="300"/>
      <c r="B467" s="382" t="s">
        <v>283</v>
      </c>
      <c r="C467" s="382"/>
      <c r="D467" s="382"/>
      <c r="E467" s="382"/>
      <c r="F467" s="382"/>
      <c r="G467" s="382"/>
      <c r="H467" s="382"/>
      <c r="I467" s="382"/>
      <c r="J467" s="382"/>
      <c r="K467" s="382"/>
      <c r="L467" s="382"/>
      <c r="M467" s="343">
        <v>7</v>
      </c>
      <c r="N467" s="343">
        <v>1</v>
      </c>
      <c r="O467" s="344" t="s">
        <v>372</v>
      </c>
      <c r="P467" s="345" t="s">
        <v>281</v>
      </c>
      <c r="Q467" s="383"/>
      <c r="R467" s="383"/>
      <c r="S467" s="383"/>
      <c r="T467" s="383"/>
      <c r="U467" s="359">
        <v>3076.7849999999999</v>
      </c>
      <c r="V467" s="359">
        <v>1057.03</v>
      </c>
      <c r="W467" s="360">
        <v>0.34355000000000002</v>
      </c>
      <c r="X467" s="384"/>
      <c r="Y467" s="384"/>
      <c r="Z467" s="384"/>
      <c r="AA467" s="384"/>
      <c r="AB467" s="384"/>
      <c r="AC467" s="384"/>
      <c r="AD467" s="302">
        <v>3033.51</v>
      </c>
      <c r="AE467" s="300"/>
    </row>
    <row r="468" spans="1:31" s="299" customFormat="1" ht="32.25" customHeight="1" x14ac:dyDescent="0.2">
      <c r="A468" s="300"/>
      <c r="B468" s="382" t="s">
        <v>161</v>
      </c>
      <c r="C468" s="382"/>
      <c r="D468" s="382"/>
      <c r="E468" s="382"/>
      <c r="F468" s="382"/>
      <c r="G468" s="382"/>
      <c r="H468" s="382"/>
      <c r="I468" s="382"/>
      <c r="J468" s="382"/>
      <c r="K468" s="382"/>
      <c r="L468" s="382"/>
      <c r="M468" s="343">
        <v>7</v>
      </c>
      <c r="N468" s="343">
        <v>1</v>
      </c>
      <c r="O468" s="344" t="s">
        <v>372</v>
      </c>
      <c r="P468" s="345" t="s">
        <v>160</v>
      </c>
      <c r="Q468" s="383"/>
      <c r="R468" s="383"/>
      <c r="S468" s="383"/>
      <c r="T468" s="383"/>
      <c r="U468" s="359">
        <v>7013.22</v>
      </c>
      <c r="V468" s="359">
        <v>4041.12</v>
      </c>
      <c r="W468" s="360">
        <v>0.57621999999999995</v>
      </c>
      <c r="X468" s="384"/>
      <c r="Y468" s="384"/>
      <c r="Z468" s="384"/>
      <c r="AA468" s="384"/>
      <c r="AB468" s="384"/>
      <c r="AC468" s="384"/>
      <c r="AD468" s="302">
        <v>0</v>
      </c>
      <c r="AE468" s="300"/>
    </row>
    <row r="469" spans="1:31" s="299" customFormat="1" ht="21.75" customHeight="1" x14ac:dyDescent="0.2">
      <c r="A469" s="300"/>
      <c r="B469" s="382" t="s">
        <v>159</v>
      </c>
      <c r="C469" s="382"/>
      <c r="D469" s="382"/>
      <c r="E469" s="382"/>
      <c r="F469" s="382"/>
      <c r="G469" s="382"/>
      <c r="H469" s="382"/>
      <c r="I469" s="382"/>
      <c r="J469" s="382"/>
      <c r="K469" s="382"/>
      <c r="L469" s="382"/>
      <c r="M469" s="343">
        <v>7</v>
      </c>
      <c r="N469" s="343">
        <v>1</v>
      </c>
      <c r="O469" s="344" t="s">
        <v>372</v>
      </c>
      <c r="P469" s="345" t="s">
        <v>157</v>
      </c>
      <c r="Q469" s="383"/>
      <c r="R469" s="383"/>
      <c r="S469" s="383"/>
      <c r="T469" s="383"/>
      <c r="U469" s="359">
        <v>7013.22</v>
      </c>
      <c r="V469" s="359">
        <v>4041.12</v>
      </c>
      <c r="W469" s="360">
        <v>0.57621999999999995</v>
      </c>
      <c r="X469" s="384"/>
      <c r="Y469" s="384"/>
      <c r="Z469" s="384"/>
      <c r="AA469" s="384"/>
      <c r="AB469" s="384"/>
      <c r="AC469" s="384"/>
      <c r="AD469" s="302">
        <v>0</v>
      </c>
      <c r="AE469" s="300"/>
    </row>
    <row r="470" spans="1:31" s="299" customFormat="1" ht="12.75" customHeight="1" x14ac:dyDescent="0.2">
      <c r="A470" s="300"/>
      <c r="B470" s="382" t="s">
        <v>371</v>
      </c>
      <c r="C470" s="382"/>
      <c r="D470" s="382"/>
      <c r="E470" s="382"/>
      <c r="F470" s="382"/>
      <c r="G470" s="382"/>
      <c r="H470" s="382"/>
      <c r="I470" s="382"/>
      <c r="J470" s="382"/>
      <c r="K470" s="382"/>
      <c r="L470" s="382"/>
      <c r="M470" s="343">
        <v>7</v>
      </c>
      <c r="N470" s="343">
        <v>1</v>
      </c>
      <c r="O470" s="344" t="s">
        <v>370</v>
      </c>
      <c r="P470" s="345">
        <v>0</v>
      </c>
      <c r="Q470" s="383"/>
      <c r="R470" s="383"/>
      <c r="S470" s="383"/>
      <c r="T470" s="383"/>
      <c r="U470" s="359">
        <v>254946</v>
      </c>
      <c r="V470" s="359">
        <v>163482</v>
      </c>
      <c r="W470" s="360">
        <v>0.64124000000000003</v>
      </c>
      <c r="X470" s="384"/>
      <c r="Y470" s="384"/>
      <c r="Z470" s="384"/>
      <c r="AA470" s="384"/>
      <c r="AB470" s="384"/>
      <c r="AC470" s="384"/>
      <c r="AD470" s="302">
        <v>0</v>
      </c>
      <c r="AE470" s="300"/>
    </row>
    <row r="471" spans="1:31" s="299" customFormat="1" ht="42.75" customHeight="1" x14ac:dyDescent="0.2">
      <c r="A471" s="300"/>
      <c r="B471" s="382" t="s">
        <v>163</v>
      </c>
      <c r="C471" s="382"/>
      <c r="D471" s="382"/>
      <c r="E471" s="382"/>
      <c r="F471" s="382"/>
      <c r="G471" s="382"/>
      <c r="H471" s="382"/>
      <c r="I471" s="382"/>
      <c r="J471" s="382"/>
      <c r="K471" s="382"/>
      <c r="L471" s="382"/>
      <c r="M471" s="343">
        <v>7</v>
      </c>
      <c r="N471" s="343">
        <v>1</v>
      </c>
      <c r="O471" s="344" t="s">
        <v>370</v>
      </c>
      <c r="P471" s="345" t="s">
        <v>162</v>
      </c>
      <c r="Q471" s="383"/>
      <c r="R471" s="383"/>
      <c r="S471" s="383"/>
      <c r="T471" s="383"/>
      <c r="U471" s="359">
        <v>254946</v>
      </c>
      <c r="V471" s="359">
        <v>163482</v>
      </c>
      <c r="W471" s="360">
        <v>0.64124000000000003</v>
      </c>
      <c r="X471" s="384"/>
      <c r="Y471" s="384"/>
      <c r="Z471" s="384"/>
      <c r="AA471" s="384"/>
      <c r="AB471" s="384"/>
      <c r="AC471" s="384"/>
      <c r="AD471" s="302">
        <v>0</v>
      </c>
      <c r="AE471" s="300"/>
    </row>
    <row r="472" spans="1:31" s="299" customFormat="1" ht="21.75" customHeight="1" x14ac:dyDescent="0.2">
      <c r="A472" s="300"/>
      <c r="B472" s="382" t="s">
        <v>285</v>
      </c>
      <c r="C472" s="382"/>
      <c r="D472" s="382"/>
      <c r="E472" s="382"/>
      <c r="F472" s="382"/>
      <c r="G472" s="382"/>
      <c r="H472" s="382"/>
      <c r="I472" s="382"/>
      <c r="J472" s="382"/>
      <c r="K472" s="382"/>
      <c r="L472" s="382"/>
      <c r="M472" s="343">
        <v>7</v>
      </c>
      <c r="N472" s="343">
        <v>1</v>
      </c>
      <c r="O472" s="344" t="s">
        <v>370</v>
      </c>
      <c r="P472" s="345" t="s">
        <v>284</v>
      </c>
      <c r="Q472" s="383"/>
      <c r="R472" s="383"/>
      <c r="S472" s="383"/>
      <c r="T472" s="383"/>
      <c r="U472" s="359">
        <v>110679.7</v>
      </c>
      <c r="V472" s="359">
        <v>71188.460000000006</v>
      </c>
      <c r="W472" s="360">
        <v>0.64319000000000004</v>
      </c>
      <c r="X472" s="384"/>
      <c r="Y472" s="384"/>
      <c r="Z472" s="384"/>
      <c r="AA472" s="384"/>
      <c r="AB472" s="384"/>
      <c r="AC472" s="384"/>
      <c r="AD472" s="302">
        <v>0</v>
      </c>
      <c r="AE472" s="300"/>
    </row>
    <row r="473" spans="1:31" s="299" customFormat="1" ht="21.75" customHeight="1" x14ac:dyDescent="0.2">
      <c r="A473" s="300"/>
      <c r="B473" s="382" t="s">
        <v>283</v>
      </c>
      <c r="C473" s="382"/>
      <c r="D473" s="382"/>
      <c r="E473" s="382"/>
      <c r="F473" s="382"/>
      <c r="G473" s="382"/>
      <c r="H473" s="382"/>
      <c r="I473" s="382"/>
      <c r="J473" s="382"/>
      <c r="K473" s="382"/>
      <c r="L473" s="382"/>
      <c r="M473" s="343">
        <v>7</v>
      </c>
      <c r="N473" s="343">
        <v>1</v>
      </c>
      <c r="O473" s="344" t="s">
        <v>370</v>
      </c>
      <c r="P473" s="345" t="s">
        <v>281</v>
      </c>
      <c r="Q473" s="383"/>
      <c r="R473" s="383"/>
      <c r="S473" s="383"/>
      <c r="T473" s="383"/>
      <c r="U473" s="359">
        <v>110679.7</v>
      </c>
      <c r="V473" s="359">
        <v>71188.460000000006</v>
      </c>
      <c r="W473" s="360">
        <v>0.64319000000000004</v>
      </c>
      <c r="X473" s="384"/>
      <c r="Y473" s="384"/>
      <c r="Z473" s="384"/>
      <c r="AA473" s="384"/>
      <c r="AB473" s="384"/>
      <c r="AC473" s="384"/>
      <c r="AD473" s="302">
        <v>0</v>
      </c>
      <c r="AE473" s="300"/>
    </row>
    <row r="474" spans="1:31" s="299" customFormat="1" ht="12.75" customHeight="1" x14ac:dyDescent="0.2">
      <c r="A474" s="300"/>
      <c r="B474" s="382" t="s">
        <v>161</v>
      </c>
      <c r="C474" s="382"/>
      <c r="D474" s="382"/>
      <c r="E474" s="382"/>
      <c r="F474" s="382"/>
      <c r="G474" s="382"/>
      <c r="H474" s="382"/>
      <c r="I474" s="382"/>
      <c r="J474" s="382"/>
      <c r="K474" s="382"/>
      <c r="L474" s="382"/>
      <c r="M474" s="343">
        <v>7</v>
      </c>
      <c r="N474" s="343">
        <v>1</v>
      </c>
      <c r="O474" s="344" t="s">
        <v>370</v>
      </c>
      <c r="P474" s="345" t="s">
        <v>160</v>
      </c>
      <c r="Q474" s="383"/>
      <c r="R474" s="383"/>
      <c r="S474" s="383"/>
      <c r="T474" s="383"/>
      <c r="U474" s="359">
        <v>144266.29999999999</v>
      </c>
      <c r="V474" s="359">
        <v>92293.54</v>
      </c>
      <c r="W474" s="360">
        <v>0.63973999999999998</v>
      </c>
      <c r="X474" s="384"/>
      <c r="Y474" s="384"/>
      <c r="Z474" s="384"/>
      <c r="AA474" s="384"/>
      <c r="AB474" s="384"/>
      <c r="AC474" s="384"/>
      <c r="AD474" s="302">
        <v>0</v>
      </c>
      <c r="AE474" s="300"/>
    </row>
    <row r="475" spans="1:31" s="299" customFormat="1" ht="42.75" customHeight="1" x14ac:dyDescent="0.2">
      <c r="A475" s="300"/>
      <c r="B475" s="382" t="s">
        <v>159</v>
      </c>
      <c r="C475" s="382"/>
      <c r="D475" s="382"/>
      <c r="E475" s="382"/>
      <c r="F475" s="382"/>
      <c r="G475" s="382"/>
      <c r="H475" s="382"/>
      <c r="I475" s="382"/>
      <c r="J475" s="382"/>
      <c r="K475" s="382"/>
      <c r="L475" s="382"/>
      <c r="M475" s="343">
        <v>7</v>
      </c>
      <c r="N475" s="343">
        <v>1</v>
      </c>
      <c r="O475" s="344" t="s">
        <v>370</v>
      </c>
      <c r="P475" s="345" t="s">
        <v>157</v>
      </c>
      <c r="Q475" s="383"/>
      <c r="R475" s="383"/>
      <c r="S475" s="383"/>
      <c r="T475" s="383"/>
      <c r="U475" s="359">
        <v>144266.29999999999</v>
      </c>
      <c r="V475" s="359">
        <v>92293.54</v>
      </c>
      <c r="W475" s="360">
        <v>0.63973999999999998</v>
      </c>
      <c r="X475" s="384"/>
      <c r="Y475" s="384"/>
      <c r="Z475" s="384"/>
      <c r="AA475" s="384"/>
      <c r="AB475" s="384"/>
      <c r="AC475" s="384"/>
      <c r="AD475" s="302">
        <v>0</v>
      </c>
      <c r="AE475" s="300"/>
    </row>
    <row r="476" spans="1:31" s="299" customFormat="1" ht="21.75" customHeight="1" x14ac:dyDescent="0.2">
      <c r="A476" s="300"/>
      <c r="B476" s="382" t="s">
        <v>334</v>
      </c>
      <c r="C476" s="382"/>
      <c r="D476" s="382"/>
      <c r="E476" s="382"/>
      <c r="F476" s="382"/>
      <c r="G476" s="382"/>
      <c r="H476" s="382"/>
      <c r="I476" s="382"/>
      <c r="J476" s="382"/>
      <c r="K476" s="382"/>
      <c r="L476" s="382"/>
      <c r="M476" s="343">
        <v>7</v>
      </c>
      <c r="N476" s="343">
        <v>1</v>
      </c>
      <c r="O476" s="344" t="s">
        <v>369</v>
      </c>
      <c r="P476" s="345">
        <v>0</v>
      </c>
      <c r="Q476" s="383"/>
      <c r="R476" s="383"/>
      <c r="S476" s="383"/>
      <c r="T476" s="383"/>
      <c r="U476" s="359">
        <v>635.4</v>
      </c>
      <c r="V476" s="359">
        <v>0</v>
      </c>
      <c r="W476" s="360">
        <v>0</v>
      </c>
      <c r="X476" s="384"/>
      <c r="Y476" s="384"/>
      <c r="Z476" s="384"/>
      <c r="AA476" s="384"/>
      <c r="AB476" s="384"/>
      <c r="AC476" s="384"/>
      <c r="AD476" s="302">
        <v>56</v>
      </c>
      <c r="AE476" s="300"/>
    </row>
    <row r="477" spans="1:31" s="299" customFormat="1" ht="21.75" customHeight="1" x14ac:dyDescent="0.2">
      <c r="A477" s="300"/>
      <c r="B477" s="382" t="s">
        <v>163</v>
      </c>
      <c r="C477" s="382"/>
      <c r="D477" s="382"/>
      <c r="E477" s="382"/>
      <c r="F477" s="382"/>
      <c r="G477" s="382"/>
      <c r="H477" s="382"/>
      <c r="I477" s="382"/>
      <c r="J477" s="382"/>
      <c r="K477" s="382"/>
      <c r="L477" s="382"/>
      <c r="M477" s="343">
        <v>7</v>
      </c>
      <c r="N477" s="343">
        <v>1</v>
      </c>
      <c r="O477" s="344" t="s">
        <v>369</v>
      </c>
      <c r="P477" s="345" t="s">
        <v>162</v>
      </c>
      <c r="Q477" s="383"/>
      <c r="R477" s="383"/>
      <c r="S477" s="383"/>
      <c r="T477" s="383"/>
      <c r="U477" s="359">
        <v>635.4</v>
      </c>
      <c r="V477" s="359">
        <v>0</v>
      </c>
      <c r="W477" s="360">
        <v>0</v>
      </c>
      <c r="X477" s="384"/>
      <c r="Y477" s="384"/>
      <c r="Z477" s="384"/>
      <c r="AA477" s="384"/>
      <c r="AB477" s="384"/>
      <c r="AC477" s="384"/>
      <c r="AD477" s="302">
        <v>56</v>
      </c>
      <c r="AE477" s="300"/>
    </row>
    <row r="478" spans="1:31" s="299" customFormat="1" ht="12.75" customHeight="1" x14ac:dyDescent="0.2">
      <c r="A478" s="300"/>
      <c r="B478" s="382" t="s">
        <v>285</v>
      </c>
      <c r="C478" s="382"/>
      <c r="D478" s="382"/>
      <c r="E478" s="382"/>
      <c r="F478" s="382"/>
      <c r="G478" s="382"/>
      <c r="H478" s="382"/>
      <c r="I478" s="382"/>
      <c r="J478" s="382"/>
      <c r="K478" s="382"/>
      <c r="L478" s="382"/>
      <c r="M478" s="343">
        <v>7</v>
      </c>
      <c r="N478" s="343">
        <v>1</v>
      </c>
      <c r="O478" s="344" t="s">
        <v>369</v>
      </c>
      <c r="P478" s="345" t="s">
        <v>284</v>
      </c>
      <c r="Q478" s="383"/>
      <c r="R478" s="383"/>
      <c r="S478" s="383"/>
      <c r="T478" s="383"/>
      <c r="U478" s="359">
        <v>635.4</v>
      </c>
      <c r="V478" s="359">
        <v>0</v>
      </c>
      <c r="W478" s="360">
        <v>0</v>
      </c>
      <c r="X478" s="384"/>
      <c r="Y478" s="384"/>
      <c r="Z478" s="384"/>
      <c r="AA478" s="384"/>
      <c r="AB478" s="384"/>
      <c r="AC478" s="384"/>
      <c r="AD478" s="302">
        <v>56</v>
      </c>
      <c r="AE478" s="300"/>
    </row>
    <row r="479" spans="1:31" s="299" customFormat="1" ht="42.75" customHeight="1" x14ac:dyDescent="0.2">
      <c r="A479" s="300"/>
      <c r="B479" s="382" t="s">
        <v>283</v>
      </c>
      <c r="C479" s="382"/>
      <c r="D479" s="382"/>
      <c r="E479" s="382"/>
      <c r="F479" s="382"/>
      <c r="G479" s="382"/>
      <c r="H479" s="382"/>
      <c r="I479" s="382"/>
      <c r="J479" s="382"/>
      <c r="K479" s="382"/>
      <c r="L479" s="382"/>
      <c r="M479" s="343">
        <v>7</v>
      </c>
      <c r="N479" s="343">
        <v>1</v>
      </c>
      <c r="O479" s="344" t="s">
        <v>369</v>
      </c>
      <c r="P479" s="345" t="s">
        <v>281</v>
      </c>
      <c r="Q479" s="383"/>
      <c r="R479" s="383"/>
      <c r="S479" s="383"/>
      <c r="T479" s="383"/>
      <c r="U479" s="359">
        <v>635.4</v>
      </c>
      <c r="V479" s="359">
        <v>0</v>
      </c>
      <c r="W479" s="360">
        <v>0</v>
      </c>
      <c r="X479" s="384"/>
      <c r="Y479" s="384"/>
      <c r="Z479" s="384"/>
      <c r="AA479" s="384"/>
      <c r="AB479" s="384"/>
      <c r="AC479" s="384"/>
      <c r="AD479" s="302">
        <v>56</v>
      </c>
      <c r="AE479" s="300"/>
    </row>
    <row r="480" spans="1:31" s="299" customFormat="1" ht="32.25" customHeight="1" x14ac:dyDescent="0.2">
      <c r="A480" s="300"/>
      <c r="B480" s="382" t="s">
        <v>228</v>
      </c>
      <c r="C480" s="382"/>
      <c r="D480" s="382"/>
      <c r="E480" s="382"/>
      <c r="F480" s="382"/>
      <c r="G480" s="382"/>
      <c r="H480" s="382"/>
      <c r="I480" s="382"/>
      <c r="J480" s="382"/>
      <c r="K480" s="382"/>
      <c r="L480" s="382"/>
      <c r="M480" s="343">
        <v>7</v>
      </c>
      <c r="N480" s="343">
        <v>1</v>
      </c>
      <c r="O480" s="344" t="s">
        <v>227</v>
      </c>
      <c r="P480" s="345">
        <v>0</v>
      </c>
      <c r="Q480" s="383"/>
      <c r="R480" s="383"/>
      <c r="S480" s="383"/>
      <c r="T480" s="383"/>
      <c r="U480" s="359">
        <v>178</v>
      </c>
      <c r="V480" s="359">
        <v>133.54</v>
      </c>
      <c r="W480" s="360">
        <v>0.75022</v>
      </c>
      <c r="X480" s="384"/>
      <c r="Y480" s="384"/>
      <c r="Z480" s="384"/>
      <c r="AA480" s="384"/>
      <c r="AB480" s="384"/>
      <c r="AC480" s="384"/>
      <c r="AD480" s="302">
        <v>0</v>
      </c>
      <c r="AE480" s="300"/>
    </row>
    <row r="481" spans="1:31" s="299" customFormat="1" ht="21.75" customHeight="1" x14ac:dyDescent="0.2">
      <c r="A481" s="300"/>
      <c r="B481" s="382" t="s">
        <v>345</v>
      </c>
      <c r="C481" s="382"/>
      <c r="D481" s="382"/>
      <c r="E481" s="382"/>
      <c r="F481" s="382"/>
      <c r="G481" s="382"/>
      <c r="H481" s="382"/>
      <c r="I481" s="382"/>
      <c r="J481" s="382"/>
      <c r="K481" s="382"/>
      <c r="L481" s="382"/>
      <c r="M481" s="343">
        <v>7</v>
      </c>
      <c r="N481" s="343">
        <v>1</v>
      </c>
      <c r="O481" s="344" t="s">
        <v>344</v>
      </c>
      <c r="P481" s="345">
        <v>0</v>
      </c>
      <c r="Q481" s="383"/>
      <c r="R481" s="383"/>
      <c r="S481" s="383"/>
      <c r="T481" s="383"/>
      <c r="U481" s="359">
        <v>178</v>
      </c>
      <c r="V481" s="359">
        <v>133.54</v>
      </c>
      <c r="W481" s="360">
        <v>0.75022</v>
      </c>
      <c r="X481" s="384"/>
      <c r="Y481" s="384"/>
      <c r="Z481" s="384"/>
      <c r="AA481" s="384"/>
      <c r="AB481" s="384"/>
      <c r="AC481" s="384"/>
      <c r="AD481" s="302">
        <v>0</v>
      </c>
      <c r="AE481" s="300"/>
    </row>
    <row r="482" spans="1:31" s="299" customFormat="1" ht="12.75" customHeight="1" x14ac:dyDescent="0.2">
      <c r="A482" s="300"/>
      <c r="B482" s="382" t="s">
        <v>343</v>
      </c>
      <c r="C482" s="382"/>
      <c r="D482" s="382"/>
      <c r="E482" s="382"/>
      <c r="F482" s="382"/>
      <c r="G482" s="382"/>
      <c r="H482" s="382"/>
      <c r="I482" s="382"/>
      <c r="J482" s="382"/>
      <c r="K482" s="382"/>
      <c r="L482" s="382"/>
      <c r="M482" s="343">
        <v>7</v>
      </c>
      <c r="N482" s="343">
        <v>1</v>
      </c>
      <c r="O482" s="344" t="s">
        <v>342</v>
      </c>
      <c r="P482" s="345">
        <v>0</v>
      </c>
      <c r="Q482" s="383"/>
      <c r="R482" s="383"/>
      <c r="S482" s="383"/>
      <c r="T482" s="383"/>
      <c r="U482" s="359">
        <v>178</v>
      </c>
      <c r="V482" s="359">
        <v>133.54</v>
      </c>
      <c r="W482" s="360">
        <v>0.75022</v>
      </c>
      <c r="X482" s="384"/>
      <c r="Y482" s="384"/>
      <c r="Z482" s="384"/>
      <c r="AA482" s="384"/>
      <c r="AB482" s="384"/>
      <c r="AC482" s="384"/>
      <c r="AD482" s="302">
        <v>0</v>
      </c>
      <c r="AE482" s="300"/>
    </row>
    <row r="483" spans="1:31" s="299" customFormat="1" ht="42.75" customHeight="1" x14ac:dyDescent="0.2">
      <c r="A483" s="300"/>
      <c r="B483" s="382" t="s">
        <v>163</v>
      </c>
      <c r="C483" s="382"/>
      <c r="D483" s="382"/>
      <c r="E483" s="382"/>
      <c r="F483" s="382"/>
      <c r="G483" s="382"/>
      <c r="H483" s="382"/>
      <c r="I483" s="382"/>
      <c r="J483" s="382"/>
      <c r="K483" s="382"/>
      <c r="L483" s="382"/>
      <c r="M483" s="343">
        <v>7</v>
      </c>
      <c r="N483" s="343">
        <v>1</v>
      </c>
      <c r="O483" s="344" t="s">
        <v>342</v>
      </c>
      <c r="P483" s="345" t="s">
        <v>162</v>
      </c>
      <c r="Q483" s="383"/>
      <c r="R483" s="383"/>
      <c r="S483" s="383"/>
      <c r="T483" s="383"/>
      <c r="U483" s="359">
        <v>178</v>
      </c>
      <c r="V483" s="359">
        <v>133.54</v>
      </c>
      <c r="W483" s="360">
        <v>0.75022</v>
      </c>
      <c r="X483" s="384"/>
      <c r="Y483" s="384"/>
      <c r="Z483" s="384"/>
      <c r="AA483" s="384"/>
      <c r="AB483" s="384"/>
      <c r="AC483" s="384"/>
      <c r="AD483" s="302">
        <v>0</v>
      </c>
      <c r="AE483" s="300"/>
    </row>
    <row r="484" spans="1:31" s="299" customFormat="1" ht="21.75" customHeight="1" x14ac:dyDescent="0.2">
      <c r="A484" s="300"/>
      <c r="B484" s="382" t="s">
        <v>285</v>
      </c>
      <c r="C484" s="382"/>
      <c r="D484" s="382"/>
      <c r="E484" s="382"/>
      <c r="F484" s="382"/>
      <c r="G484" s="382"/>
      <c r="H484" s="382"/>
      <c r="I484" s="382"/>
      <c r="J484" s="382"/>
      <c r="K484" s="382"/>
      <c r="L484" s="382"/>
      <c r="M484" s="343">
        <v>7</v>
      </c>
      <c r="N484" s="343">
        <v>1</v>
      </c>
      <c r="O484" s="344" t="s">
        <v>342</v>
      </c>
      <c r="P484" s="345" t="s">
        <v>284</v>
      </c>
      <c r="Q484" s="383"/>
      <c r="R484" s="383"/>
      <c r="S484" s="383"/>
      <c r="T484" s="383"/>
      <c r="U484" s="359">
        <v>53</v>
      </c>
      <c r="V484" s="359">
        <v>30.76</v>
      </c>
      <c r="W484" s="360">
        <v>0.58030999999999999</v>
      </c>
      <c r="X484" s="384"/>
      <c r="Y484" s="384"/>
      <c r="Z484" s="384"/>
      <c r="AA484" s="384"/>
      <c r="AB484" s="384"/>
      <c r="AC484" s="384"/>
      <c r="AD484" s="302">
        <v>152890.95000000001</v>
      </c>
      <c r="AE484" s="300"/>
    </row>
    <row r="485" spans="1:31" s="299" customFormat="1" ht="12.75" customHeight="1" x14ac:dyDescent="0.2">
      <c r="A485" s="300"/>
      <c r="B485" s="382" t="s">
        <v>283</v>
      </c>
      <c r="C485" s="382"/>
      <c r="D485" s="382"/>
      <c r="E485" s="382"/>
      <c r="F485" s="382"/>
      <c r="G485" s="382"/>
      <c r="H485" s="382"/>
      <c r="I485" s="382"/>
      <c r="J485" s="382"/>
      <c r="K485" s="382"/>
      <c r="L485" s="382"/>
      <c r="M485" s="343">
        <v>7</v>
      </c>
      <c r="N485" s="343">
        <v>1</v>
      </c>
      <c r="O485" s="344" t="s">
        <v>342</v>
      </c>
      <c r="P485" s="345" t="s">
        <v>281</v>
      </c>
      <c r="Q485" s="383"/>
      <c r="R485" s="383"/>
      <c r="S485" s="383"/>
      <c r="T485" s="383"/>
      <c r="U485" s="359">
        <v>53</v>
      </c>
      <c r="V485" s="359">
        <v>30.76</v>
      </c>
      <c r="W485" s="360">
        <v>0.58030999999999999</v>
      </c>
      <c r="X485" s="384"/>
      <c r="Y485" s="384"/>
      <c r="Z485" s="384"/>
      <c r="AA485" s="384"/>
      <c r="AB485" s="384"/>
      <c r="AC485" s="384"/>
      <c r="AD485" s="302">
        <v>152890.95000000001</v>
      </c>
      <c r="AE485" s="300"/>
    </row>
    <row r="486" spans="1:31" s="299" customFormat="1" ht="21.75" customHeight="1" x14ac:dyDescent="0.2">
      <c r="A486" s="300"/>
      <c r="B486" s="382" t="s">
        <v>161</v>
      </c>
      <c r="C486" s="382"/>
      <c r="D486" s="382"/>
      <c r="E486" s="382"/>
      <c r="F486" s="382"/>
      <c r="G486" s="382"/>
      <c r="H486" s="382"/>
      <c r="I486" s="382"/>
      <c r="J486" s="382"/>
      <c r="K486" s="382"/>
      <c r="L486" s="382"/>
      <c r="M486" s="343">
        <v>7</v>
      </c>
      <c r="N486" s="343">
        <v>1</v>
      </c>
      <c r="O486" s="344" t="s">
        <v>342</v>
      </c>
      <c r="P486" s="345" t="s">
        <v>160</v>
      </c>
      <c r="Q486" s="383"/>
      <c r="R486" s="383"/>
      <c r="S486" s="383"/>
      <c r="T486" s="383"/>
      <c r="U486" s="359">
        <v>125</v>
      </c>
      <c r="V486" s="359">
        <v>102.78</v>
      </c>
      <c r="W486" s="360">
        <v>0.82225000000000004</v>
      </c>
      <c r="X486" s="384"/>
      <c r="Y486" s="384"/>
      <c r="Z486" s="384"/>
      <c r="AA486" s="384"/>
      <c r="AB486" s="384"/>
      <c r="AC486" s="384"/>
      <c r="AD486" s="302">
        <v>7345.89</v>
      </c>
      <c r="AE486" s="300"/>
    </row>
    <row r="487" spans="1:31" s="299" customFormat="1" ht="21.75" customHeight="1" x14ac:dyDescent="0.2">
      <c r="A487" s="300"/>
      <c r="B487" s="382" t="s">
        <v>159</v>
      </c>
      <c r="C487" s="382"/>
      <c r="D487" s="382"/>
      <c r="E487" s="382"/>
      <c r="F487" s="382"/>
      <c r="G487" s="382"/>
      <c r="H487" s="382"/>
      <c r="I487" s="382"/>
      <c r="J487" s="382"/>
      <c r="K487" s="382"/>
      <c r="L487" s="382"/>
      <c r="M487" s="343">
        <v>7</v>
      </c>
      <c r="N487" s="343">
        <v>1</v>
      </c>
      <c r="O487" s="344" t="s">
        <v>342</v>
      </c>
      <c r="P487" s="345" t="s">
        <v>157</v>
      </c>
      <c r="Q487" s="383"/>
      <c r="R487" s="383"/>
      <c r="S487" s="383"/>
      <c r="T487" s="383"/>
      <c r="U487" s="359">
        <v>125</v>
      </c>
      <c r="V487" s="359">
        <v>102.78</v>
      </c>
      <c r="W487" s="360">
        <v>0.82225000000000004</v>
      </c>
      <c r="X487" s="384"/>
      <c r="Y487" s="384"/>
      <c r="Z487" s="384"/>
      <c r="AA487" s="384"/>
      <c r="AB487" s="384"/>
      <c r="AC487" s="384"/>
      <c r="AD487" s="302">
        <v>7345.89</v>
      </c>
      <c r="AE487" s="300"/>
    </row>
    <row r="488" spans="1:31" s="299" customFormat="1" ht="12.75" customHeight="1" x14ac:dyDescent="0.2">
      <c r="A488" s="300"/>
      <c r="B488" s="382" t="s">
        <v>622</v>
      </c>
      <c r="C488" s="382"/>
      <c r="D488" s="382"/>
      <c r="E488" s="382"/>
      <c r="F488" s="382"/>
      <c r="G488" s="382"/>
      <c r="H488" s="382"/>
      <c r="I488" s="382"/>
      <c r="J488" s="382"/>
      <c r="K488" s="382"/>
      <c r="L488" s="382"/>
      <c r="M488" s="343">
        <v>7</v>
      </c>
      <c r="N488" s="343">
        <v>1</v>
      </c>
      <c r="O488" s="344" t="s">
        <v>286</v>
      </c>
      <c r="P488" s="345">
        <v>0</v>
      </c>
      <c r="Q488" s="383"/>
      <c r="R488" s="383"/>
      <c r="S488" s="383"/>
      <c r="T488" s="383"/>
      <c r="U488" s="359">
        <v>261</v>
      </c>
      <c r="V488" s="359">
        <v>0</v>
      </c>
      <c r="W488" s="360">
        <v>0</v>
      </c>
      <c r="X488" s="384"/>
      <c r="Y488" s="384"/>
      <c r="Z488" s="384"/>
      <c r="AA488" s="384"/>
      <c r="AB488" s="384"/>
      <c r="AC488" s="384"/>
      <c r="AD488" s="302">
        <v>7345.89</v>
      </c>
      <c r="AE488" s="300"/>
    </row>
    <row r="489" spans="1:31" s="299" customFormat="1" ht="42.75" customHeight="1" x14ac:dyDescent="0.2">
      <c r="A489" s="300"/>
      <c r="B489" s="382" t="s">
        <v>623</v>
      </c>
      <c r="C489" s="382"/>
      <c r="D489" s="382"/>
      <c r="E489" s="382"/>
      <c r="F489" s="382"/>
      <c r="G489" s="382"/>
      <c r="H489" s="382"/>
      <c r="I489" s="382"/>
      <c r="J489" s="382"/>
      <c r="K489" s="382"/>
      <c r="L489" s="382"/>
      <c r="M489" s="343">
        <v>7</v>
      </c>
      <c r="N489" s="343">
        <v>1</v>
      </c>
      <c r="O489" s="344" t="s">
        <v>282</v>
      </c>
      <c r="P489" s="345">
        <v>0</v>
      </c>
      <c r="Q489" s="383"/>
      <c r="R489" s="383"/>
      <c r="S489" s="383"/>
      <c r="T489" s="383"/>
      <c r="U489" s="359">
        <v>261</v>
      </c>
      <c r="V489" s="359">
        <v>0</v>
      </c>
      <c r="W489" s="360">
        <v>0</v>
      </c>
      <c r="X489" s="384"/>
      <c r="Y489" s="384"/>
      <c r="Z489" s="384"/>
      <c r="AA489" s="384"/>
      <c r="AB489" s="384"/>
      <c r="AC489" s="384"/>
      <c r="AD489" s="302">
        <v>7345.89</v>
      </c>
      <c r="AE489" s="300"/>
    </row>
    <row r="490" spans="1:31" s="299" customFormat="1" ht="32.25" customHeight="1" x14ac:dyDescent="0.2">
      <c r="A490" s="300"/>
      <c r="B490" s="382" t="s">
        <v>163</v>
      </c>
      <c r="C490" s="382"/>
      <c r="D490" s="382"/>
      <c r="E490" s="382"/>
      <c r="F490" s="382"/>
      <c r="G490" s="382"/>
      <c r="H490" s="382"/>
      <c r="I490" s="382"/>
      <c r="J490" s="382"/>
      <c r="K490" s="382"/>
      <c r="L490" s="382"/>
      <c r="M490" s="343">
        <v>7</v>
      </c>
      <c r="N490" s="343">
        <v>1</v>
      </c>
      <c r="O490" s="344" t="s">
        <v>282</v>
      </c>
      <c r="P490" s="345" t="s">
        <v>162</v>
      </c>
      <c r="Q490" s="383"/>
      <c r="R490" s="383"/>
      <c r="S490" s="383"/>
      <c r="T490" s="383"/>
      <c r="U490" s="359">
        <v>261</v>
      </c>
      <c r="V490" s="359">
        <v>0</v>
      </c>
      <c r="W490" s="360">
        <v>0</v>
      </c>
      <c r="X490" s="384"/>
      <c r="Y490" s="384"/>
      <c r="Z490" s="384"/>
      <c r="AA490" s="384"/>
      <c r="AB490" s="384"/>
      <c r="AC490" s="384"/>
      <c r="AD490" s="302">
        <v>0</v>
      </c>
      <c r="AE490" s="300"/>
    </row>
    <row r="491" spans="1:31" s="299" customFormat="1" ht="21.75" customHeight="1" x14ac:dyDescent="0.2">
      <c r="A491" s="300"/>
      <c r="B491" s="382" t="s">
        <v>285</v>
      </c>
      <c r="C491" s="382"/>
      <c r="D491" s="382"/>
      <c r="E491" s="382"/>
      <c r="F491" s="382"/>
      <c r="G491" s="382"/>
      <c r="H491" s="382"/>
      <c r="I491" s="382"/>
      <c r="J491" s="382"/>
      <c r="K491" s="382"/>
      <c r="L491" s="382"/>
      <c r="M491" s="343">
        <v>7</v>
      </c>
      <c r="N491" s="343">
        <v>1</v>
      </c>
      <c r="O491" s="344" t="s">
        <v>282</v>
      </c>
      <c r="P491" s="345" t="s">
        <v>284</v>
      </c>
      <c r="Q491" s="383"/>
      <c r="R491" s="383"/>
      <c r="S491" s="383"/>
      <c r="T491" s="383"/>
      <c r="U491" s="359">
        <v>261</v>
      </c>
      <c r="V491" s="359">
        <v>0</v>
      </c>
      <c r="W491" s="360">
        <v>0</v>
      </c>
      <c r="X491" s="384"/>
      <c r="Y491" s="384"/>
      <c r="Z491" s="384"/>
      <c r="AA491" s="384"/>
      <c r="AB491" s="384"/>
      <c r="AC491" s="384"/>
      <c r="AD491" s="302">
        <v>0</v>
      </c>
      <c r="AE491" s="300"/>
    </row>
    <row r="492" spans="1:31" s="299" customFormat="1" ht="12.75" customHeight="1" x14ac:dyDescent="0.2">
      <c r="A492" s="300"/>
      <c r="B492" s="382" t="s">
        <v>283</v>
      </c>
      <c r="C492" s="382"/>
      <c r="D492" s="382"/>
      <c r="E492" s="382"/>
      <c r="F492" s="382"/>
      <c r="G492" s="382"/>
      <c r="H492" s="382"/>
      <c r="I492" s="382"/>
      <c r="J492" s="382"/>
      <c r="K492" s="382"/>
      <c r="L492" s="382"/>
      <c r="M492" s="343">
        <v>7</v>
      </c>
      <c r="N492" s="343">
        <v>1</v>
      </c>
      <c r="O492" s="344" t="s">
        <v>282</v>
      </c>
      <c r="P492" s="345" t="s">
        <v>281</v>
      </c>
      <c r="Q492" s="383"/>
      <c r="R492" s="383"/>
      <c r="S492" s="383"/>
      <c r="T492" s="383"/>
      <c r="U492" s="359">
        <v>261</v>
      </c>
      <c r="V492" s="359">
        <v>0</v>
      </c>
      <c r="W492" s="360">
        <v>0</v>
      </c>
      <c r="X492" s="384"/>
      <c r="Y492" s="384"/>
      <c r="Z492" s="384"/>
      <c r="AA492" s="384"/>
      <c r="AB492" s="384"/>
      <c r="AC492" s="384"/>
      <c r="AD492" s="302">
        <v>0</v>
      </c>
      <c r="AE492" s="300"/>
    </row>
    <row r="493" spans="1:31" s="299" customFormat="1" ht="42.75" customHeight="1" x14ac:dyDescent="0.2">
      <c r="A493" s="300"/>
      <c r="B493" s="382" t="s">
        <v>430</v>
      </c>
      <c r="C493" s="382"/>
      <c r="D493" s="382"/>
      <c r="E493" s="382"/>
      <c r="F493" s="382"/>
      <c r="G493" s="382"/>
      <c r="H493" s="382"/>
      <c r="I493" s="382"/>
      <c r="J493" s="382"/>
      <c r="K493" s="382"/>
      <c r="L493" s="382"/>
      <c r="M493" s="343">
        <v>7</v>
      </c>
      <c r="N493" s="343">
        <v>1</v>
      </c>
      <c r="O493" s="344" t="s">
        <v>431</v>
      </c>
      <c r="P493" s="345">
        <v>0</v>
      </c>
      <c r="Q493" s="383"/>
      <c r="R493" s="383"/>
      <c r="S493" s="383"/>
      <c r="T493" s="383"/>
      <c r="U493" s="359">
        <v>68.298000000000002</v>
      </c>
      <c r="V493" s="359">
        <v>0</v>
      </c>
      <c r="W493" s="360">
        <v>0</v>
      </c>
      <c r="X493" s="384"/>
      <c r="Y493" s="384"/>
      <c r="Z493" s="384"/>
      <c r="AA493" s="384"/>
      <c r="AB493" s="384"/>
      <c r="AC493" s="384"/>
      <c r="AD493" s="302">
        <v>0</v>
      </c>
      <c r="AE493" s="300"/>
    </row>
    <row r="494" spans="1:31" s="299" customFormat="1" ht="42.75" customHeight="1" x14ac:dyDescent="0.2">
      <c r="A494" s="300"/>
      <c r="B494" s="382" t="s">
        <v>753</v>
      </c>
      <c r="C494" s="382"/>
      <c r="D494" s="382"/>
      <c r="E494" s="382"/>
      <c r="F494" s="382"/>
      <c r="G494" s="382"/>
      <c r="H494" s="382"/>
      <c r="I494" s="382"/>
      <c r="J494" s="382"/>
      <c r="K494" s="382"/>
      <c r="L494" s="382"/>
      <c r="M494" s="343">
        <v>7</v>
      </c>
      <c r="N494" s="343">
        <v>1</v>
      </c>
      <c r="O494" s="344" t="s">
        <v>754</v>
      </c>
      <c r="P494" s="345">
        <v>0</v>
      </c>
      <c r="Q494" s="383"/>
      <c r="R494" s="383"/>
      <c r="S494" s="383"/>
      <c r="T494" s="383"/>
      <c r="U494" s="359">
        <v>68.298000000000002</v>
      </c>
      <c r="V494" s="359">
        <v>0</v>
      </c>
      <c r="W494" s="360">
        <v>0</v>
      </c>
      <c r="X494" s="384"/>
      <c r="Y494" s="384"/>
      <c r="Z494" s="384"/>
      <c r="AA494" s="384"/>
      <c r="AB494" s="384"/>
      <c r="AC494" s="384"/>
      <c r="AD494" s="302">
        <v>1228.8699999999999</v>
      </c>
      <c r="AE494" s="300"/>
    </row>
    <row r="495" spans="1:31" s="299" customFormat="1" ht="21.75" customHeight="1" x14ac:dyDescent="0.2">
      <c r="A495" s="300"/>
      <c r="B495" s="382" t="s">
        <v>163</v>
      </c>
      <c r="C495" s="382"/>
      <c r="D495" s="382"/>
      <c r="E495" s="382"/>
      <c r="F495" s="382"/>
      <c r="G495" s="382"/>
      <c r="H495" s="382"/>
      <c r="I495" s="382"/>
      <c r="J495" s="382"/>
      <c r="K495" s="382"/>
      <c r="L495" s="382"/>
      <c r="M495" s="343">
        <v>7</v>
      </c>
      <c r="N495" s="343">
        <v>1</v>
      </c>
      <c r="O495" s="344" t="s">
        <v>754</v>
      </c>
      <c r="P495" s="345" t="s">
        <v>162</v>
      </c>
      <c r="Q495" s="383"/>
      <c r="R495" s="383"/>
      <c r="S495" s="383"/>
      <c r="T495" s="383"/>
      <c r="U495" s="359">
        <v>68.298000000000002</v>
      </c>
      <c r="V495" s="359">
        <v>0</v>
      </c>
      <c r="W495" s="360">
        <v>0</v>
      </c>
      <c r="X495" s="384"/>
      <c r="Y495" s="384"/>
      <c r="Z495" s="384"/>
      <c r="AA495" s="384"/>
      <c r="AB495" s="384"/>
      <c r="AC495" s="384"/>
      <c r="AD495" s="302">
        <v>1228.8699999999999</v>
      </c>
      <c r="AE495" s="300"/>
    </row>
    <row r="496" spans="1:31" s="299" customFormat="1" ht="12.75" customHeight="1" x14ac:dyDescent="0.2">
      <c r="A496" s="300"/>
      <c r="B496" s="382" t="s">
        <v>285</v>
      </c>
      <c r="C496" s="382"/>
      <c r="D496" s="382"/>
      <c r="E496" s="382"/>
      <c r="F496" s="382"/>
      <c r="G496" s="382"/>
      <c r="H496" s="382"/>
      <c r="I496" s="382"/>
      <c r="J496" s="382"/>
      <c r="K496" s="382"/>
      <c r="L496" s="382"/>
      <c r="M496" s="343">
        <v>7</v>
      </c>
      <c r="N496" s="343">
        <v>1</v>
      </c>
      <c r="O496" s="344" t="s">
        <v>754</v>
      </c>
      <c r="P496" s="345" t="s">
        <v>284</v>
      </c>
      <c r="Q496" s="383"/>
      <c r="R496" s="383"/>
      <c r="S496" s="383"/>
      <c r="T496" s="383"/>
      <c r="U496" s="359">
        <v>68.298000000000002</v>
      </c>
      <c r="V496" s="359">
        <v>0</v>
      </c>
      <c r="W496" s="360">
        <v>0</v>
      </c>
      <c r="X496" s="384"/>
      <c r="Y496" s="384"/>
      <c r="Z496" s="384"/>
      <c r="AA496" s="384"/>
      <c r="AB496" s="384"/>
      <c r="AC496" s="384"/>
      <c r="AD496" s="302">
        <v>1228.8699999999999</v>
      </c>
      <c r="AE496" s="300"/>
    </row>
    <row r="497" spans="1:31" s="299" customFormat="1" ht="42.75" customHeight="1" x14ac:dyDescent="0.2">
      <c r="A497" s="300"/>
      <c r="B497" s="382" t="s">
        <v>283</v>
      </c>
      <c r="C497" s="382"/>
      <c r="D497" s="382"/>
      <c r="E497" s="382"/>
      <c r="F497" s="382"/>
      <c r="G497" s="382"/>
      <c r="H497" s="382"/>
      <c r="I497" s="382"/>
      <c r="J497" s="382"/>
      <c r="K497" s="382"/>
      <c r="L497" s="382"/>
      <c r="M497" s="343">
        <v>7</v>
      </c>
      <c r="N497" s="343">
        <v>1</v>
      </c>
      <c r="O497" s="344" t="s">
        <v>754</v>
      </c>
      <c r="P497" s="345" t="s">
        <v>281</v>
      </c>
      <c r="Q497" s="383"/>
      <c r="R497" s="383"/>
      <c r="S497" s="383"/>
      <c r="T497" s="383"/>
      <c r="U497" s="359">
        <v>68.298000000000002</v>
      </c>
      <c r="V497" s="359">
        <v>0</v>
      </c>
      <c r="W497" s="360">
        <v>0</v>
      </c>
      <c r="X497" s="384"/>
      <c r="Y497" s="384"/>
      <c r="Z497" s="384"/>
      <c r="AA497" s="384"/>
      <c r="AB497" s="384"/>
      <c r="AC497" s="384"/>
      <c r="AD497" s="302">
        <v>1228.8699999999999</v>
      </c>
      <c r="AE497" s="300"/>
    </row>
    <row r="498" spans="1:31" s="299" customFormat="1" ht="32.25" customHeight="1" x14ac:dyDescent="0.2">
      <c r="A498" s="300"/>
      <c r="B498" s="375" t="s">
        <v>368</v>
      </c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54">
        <v>7</v>
      </c>
      <c r="N498" s="354">
        <v>2</v>
      </c>
      <c r="O498" s="355">
        <v>0</v>
      </c>
      <c r="P498" s="356">
        <v>0</v>
      </c>
      <c r="Q498" s="376"/>
      <c r="R498" s="376"/>
      <c r="S498" s="376"/>
      <c r="T498" s="376"/>
      <c r="U498" s="357">
        <v>897581.25199999998</v>
      </c>
      <c r="V498" s="357">
        <v>415597.12</v>
      </c>
      <c r="W498" s="358">
        <v>0.46301999999999999</v>
      </c>
      <c r="X498" s="384"/>
      <c r="Y498" s="384"/>
      <c r="Z498" s="384"/>
      <c r="AA498" s="384"/>
      <c r="AB498" s="384"/>
      <c r="AC498" s="384"/>
      <c r="AD498" s="302">
        <v>983.95</v>
      </c>
      <c r="AE498" s="300"/>
    </row>
    <row r="499" spans="1:31" s="299" customFormat="1" ht="21.75" customHeight="1" x14ac:dyDescent="0.2">
      <c r="A499" s="300"/>
      <c r="B499" s="382" t="s">
        <v>228</v>
      </c>
      <c r="C499" s="382"/>
      <c r="D499" s="382"/>
      <c r="E499" s="382"/>
      <c r="F499" s="382"/>
      <c r="G499" s="382"/>
      <c r="H499" s="382"/>
      <c r="I499" s="382"/>
      <c r="J499" s="382"/>
      <c r="K499" s="382"/>
      <c r="L499" s="382"/>
      <c r="M499" s="343">
        <v>7</v>
      </c>
      <c r="N499" s="343">
        <v>2</v>
      </c>
      <c r="O499" s="344" t="s">
        <v>227</v>
      </c>
      <c r="P499" s="345">
        <v>0</v>
      </c>
      <c r="Q499" s="383"/>
      <c r="R499" s="383"/>
      <c r="S499" s="383"/>
      <c r="T499" s="383"/>
      <c r="U499" s="359">
        <v>18924.274000000001</v>
      </c>
      <c r="V499" s="359">
        <v>8809.82</v>
      </c>
      <c r="W499" s="360">
        <v>0.46553</v>
      </c>
      <c r="X499" s="384"/>
      <c r="Y499" s="384"/>
      <c r="Z499" s="384"/>
      <c r="AA499" s="384"/>
      <c r="AB499" s="384"/>
      <c r="AC499" s="384"/>
      <c r="AD499" s="302">
        <v>983.95</v>
      </c>
      <c r="AE499" s="300"/>
    </row>
    <row r="500" spans="1:31" s="299" customFormat="1" ht="12.75" customHeight="1" x14ac:dyDescent="0.2">
      <c r="A500" s="300"/>
      <c r="B500" s="382" t="s">
        <v>357</v>
      </c>
      <c r="C500" s="382"/>
      <c r="D500" s="382"/>
      <c r="E500" s="382"/>
      <c r="F500" s="382"/>
      <c r="G500" s="382"/>
      <c r="H500" s="382"/>
      <c r="I500" s="382"/>
      <c r="J500" s="382"/>
      <c r="K500" s="382"/>
      <c r="L500" s="382"/>
      <c r="M500" s="343">
        <v>7</v>
      </c>
      <c r="N500" s="343">
        <v>2</v>
      </c>
      <c r="O500" s="344" t="s">
        <v>356</v>
      </c>
      <c r="P500" s="345">
        <v>0</v>
      </c>
      <c r="Q500" s="383"/>
      <c r="R500" s="383"/>
      <c r="S500" s="383"/>
      <c r="T500" s="383"/>
      <c r="U500" s="359">
        <v>18924.274000000001</v>
      </c>
      <c r="V500" s="359">
        <v>8809.82</v>
      </c>
      <c r="W500" s="360">
        <v>0.46553</v>
      </c>
      <c r="X500" s="384"/>
      <c r="Y500" s="384"/>
      <c r="Z500" s="384"/>
      <c r="AA500" s="384"/>
      <c r="AB500" s="384"/>
      <c r="AC500" s="384"/>
      <c r="AD500" s="302">
        <v>983.95</v>
      </c>
      <c r="AE500" s="300"/>
    </row>
    <row r="501" spans="1:31" s="299" customFormat="1" ht="42.75" customHeight="1" x14ac:dyDescent="0.2">
      <c r="A501" s="300"/>
      <c r="B501" s="382" t="s">
        <v>326</v>
      </c>
      <c r="C501" s="382"/>
      <c r="D501" s="382"/>
      <c r="E501" s="382"/>
      <c r="F501" s="382"/>
      <c r="G501" s="382"/>
      <c r="H501" s="382"/>
      <c r="I501" s="382"/>
      <c r="J501" s="382"/>
      <c r="K501" s="382"/>
      <c r="L501" s="382"/>
      <c r="M501" s="343">
        <v>7</v>
      </c>
      <c r="N501" s="343">
        <v>2</v>
      </c>
      <c r="O501" s="344" t="s">
        <v>367</v>
      </c>
      <c r="P501" s="345">
        <v>0</v>
      </c>
      <c r="Q501" s="383"/>
      <c r="R501" s="383"/>
      <c r="S501" s="383"/>
      <c r="T501" s="383"/>
      <c r="U501" s="359">
        <v>4717.8190000000004</v>
      </c>
      <c r="V501" s="359">
        <v>2878.75</v>
      </c>
      <c r="W501" s="360">
        <v>0.61019000000000001</v>
      </c>
      <c r="X501" s="384"/>
      <c r="Y501" s="384"/>
      <c r="Z501" s="384"/>
      <c r="AA501" s="384"/>
      <c r="AB501" s="384"/>
      <c r="AC501" s="384"/>
      <c r="AD501" s="302">
        <v>983.95</v>
      </c>
      <c r="AE501" s="300"/>
    </row>
    <row r="502" spans="1:31" s="299" customFormat="1" ht="63.75" customHeight="1" x14ac:dyDescent="0.2">
      <c r="A502" s="300"/>
      <c r="B502" s="382" t="s">
        <v>163</v>
      </c>
      <c r="C502" s="382"/>
      <c r="D502" s="382"/>
      <c r="E502" s="382"/>
      <c r="F502" s="382"/>
      <c r="G502" s="382"/>
      <c r="H502" s="382"/>
      <c r="I502" s="382"/>
      <c r="J502" s="382"/>
      <c r="K502" s="382"/>
      <c r="L502" s="382"/>
      <c r="M502" s="343">
        <v>7</v>
      </c>
      <c r="N502" s="343">
        <v>2</v>
      </c>
      <c r="O502" s="344" t="s">
        <v>367</v>
      </c>
      <c r="P502" s="345" t="s">
        <v>162</v>
      </c>
      <c r="Q502" s="383"/>
      <c r="R502" s="383"/>
      <c r="S502" s="383"/>
      <c r="T502" s="383"/>
      <c r="U502" s="359">
        <v>4717.8190000000004</v>
      </c>
      <c r="V502" s="359">
        <v>2878.75</v>
      </c>
      <c r="W502" s="360">
        <v>0.61019000000000001</v>
      </c>
      <c r="X502" s="384"/>
      <c r="Y502" s="384"/>
      <c r="Z502" s="384"/>
      <c r="AA502" s="384"/>
      <c r="AB502" s="384"/>
      <c r="AC502" s="384"/>
      <c r="AD502" s="302">
        <v>143332.24</v>
      </c>
      <c r="AE502" s="300"/>
    </row>
    <row r="503" spans="1:31" s="299" customFormat="1" ht="21.75" customHeight="1" x14ac:dyDescent="0.2">
      <c r="A503" s="300"/>
      <c r="B503" s="382" t="s">
        <v>285</v>
      </c>
      <c r="C503" s="382"/>
      <c r="D503" s="382"/>
      <c r="E503" s="382"/>
      <c r="F503" s="382"/>
      <c r="G503" s="382"/>
      <c r="H503" s="382"/>
      <c r="I503" s="382"/>
      <c r="J503" s="382"/>
      <c r="K503" s="382"/>
      <c r="L503" s="382"/>
      <c r="M503" s="343">
        <v>7</v>
      </c>
      <c r="N503" s="343">
        <v>2</v>
      </c>
      <c r="O503" s="344" t="s">
        <v>367</v>
      </c>
      <c r="P503" s="345" t="s">
        <v>284</v>
      </c>
      <c r="Q503" s="383"/>
      <c r="R503" s="383"/>
      <c r="S503" s="383"/>
      <c r="T503" s="383"/>
      <c r="U503" s="359">
        <v>4717.8190000000004</v>
      </c>
      <c r="V503" s="359">
        <v>2878.75</v>
      </c>
      <c r="W503" s="360">
        <v>0.61019000000000001</v>
      </c>
      <c r="X503" s="384"/>
      <c r="Y503" s="384"/>
      <c r="Z503" s="384"/>
      <c r="AA503" s="384"/>
      <c r="AB503" s="384"/>
      <c r="AC503" s="384"/>
      <c r="AD503" s="302">
        <v>143332.24</v>
      </c>
      <c r="AE503" s="300"/>
    </row>
    <row r="504" spans="1:31" s="299" customFormat="1" ht="12.75" customHeight="1" x14ac:dyDescent="0.2">
      <c r="A504" s="300"/>
      <c r="B504" s="382" t="s">
        <v>283</v>
      </c>
      <c r="C504" s="382"/>
      <c r="D504" s="382"/>
      <c r="E504" s="382"/>
      <c r="F504" s="382"/>
      <c r="G504" s="382"/>
      <c r="H504" s="382"/>
      <c r="I504" s="382"/>
      <c r="J504" s="382"/>
      <c r="K504" s="382"/>
      <c r="L504" s="382"/>
      <c r="M504" s="343">
        <v>7</v>
      </c>
      <c r="N504" s="343">
        <v>2</v>
      </c>
      <c r="O504" s="344" t="s">
        <v>367</v>
      </c>
      <c r="P504" s="345" t="s">
        <v>281</v>
      </c>
      <c r="Q504" s="383"/>
      <c r="R504" s="383"/>
      <c r="S504" s="383"/>
      <c r="T504" s="383"/>
      <c r="U504" s="359">
        <v>4717.8190000000004</v>
      </c>
      <c r="V504" s="359">
        <v>2878.75</v>
      </c>
      <c r="W504" s="360">
        <v>0.61019000000000001</v>
      </c>
      <c r="X504" s="384"/>
      <c r="Y504" s="384"/>
      <c r="Z504" s="384"/>
      <c r="AA504" s="384"/>
      <c r="AB504" s="384"/>
      <c r="AC504" s="384"/>
      <c r="AD504" s="302">
        <v>143332.24</v>
      </c>
      <c r="AE504" s="300"/>
    </row>
    <row r="505" spans="1:31" s="299" customFormat="1" ht="42.75" customHeight="1" x14ac:dyDescent="0.2">
      <c r="A505" s="300"/>
      <c r="B505" s="382" t="s">
        <v>176</v>
      </c>
      <c r="C505" s="382"/>
      <c r="D505" s="382"/>
      <c r="E505" s="382"/>
      <c r="F505" s="382"/>
      <c r="G505" s="382"/>
      <c r="H505" s="382"/>
      <c r="I505" s="382"/>
      <c r="J505" s="382"/>
      <c r="K505" s="382"/>
      <c r="L505" s="382"/>
      <c r="M505" s="343">
        <v>7</v>
      </c>
      <c r="N505" s="343">
        <v>2</v>
      </c>
      <c r="O505" s="344" t="s">
        <v>366</v>
      </c>
      <c r="P505" s="345">
        <v>0</v>
      </c>
      <c r="Q505" s="383"/>
      <c r="R505" s="383"/>
      <c r="S505" s="383"/>
      <c r="T505" s="383"/>
      <c r="U505" s="359">
        <v>10975.259</v>
      </c>
      <c r="V505" s="359">
        <v>3798.93</v>
      </c>
      <c r="W505" s="360">
        <v>0.34614</v>
      </c>
      <c r="X505" s="384"/>
      <c r="Y505" s="384"/>
      <c r="Z505" s="384"/>
      <c r="AA505" s="384"/>
      <c r="AB505" s="384"/>
      <c r="AC505" s="384"/>
      <c r="AD505" s="302">
        <v>143332.24</v>
      </c>
      <c r="AE505" s="300"/>
    </row>
    <row r="506" spans="1:31" s="299" customFormat="1" ht="21.75" customHeight="1" x14ac:dyDescent="0.2">
      <c r="A506" s="300"/>
      <c r="B506" s="382" t="s">
        <v>163</v>
      </c>
      <c r="C506" s="382"/>
      <c r="D506" s="382"/>
      <c r="E506" s="382"/>
      <c r="F506" s="382"/>
      <c r="G506" s="382"/>
      <c r="H506" s="382"/>
      <c r="I506" s="382"/>
      <c r="J506" s="382"/>
      <c r="K506" s="382"/>
      <c r="L506" s="382"/>
      <c r="M506" s="343">
        <v>7</v>
      </c>
      <c r="N506" s="343">
        <v>2</v>
      </c>
      <c r="O506" s="344" t="s">
        <v>366</v>
      </c>
      <c r="P506" s="345" t="s">
        <v>162</v>
      </c>
      <c r="Q506" s="383"/>
      <c r="R506" s="383"/>
      <c r="S506" s="383"/>
      <c r="T506" s="383"/>
      <c r="U506" s="359">
        <v>10975.259</v>
      </c>
      <c r="V506" s="359">
        <v>3798.93</v>
      </c>
      <c r="W506" s="360">
        <v>0.34614</v>
      </c>
      <c r="X506" s="384"/>
      <c r="Y506" s="384"/>
      <c r="Z506" s="384"/>
      <c r="AA506" s="384"/>
      <c r="AB506" s="384"/>
      <c r="AC506" s="384"/>
      <c r="AD506" s="302">
        <v>0</v>
      </c>
      <c r="AE506" s="300"/>
    </row>
    <row r="507" spans="1:31" s="299" customFormat="1" ht="21.75" customHeight="1" x14ac:dyDescent="0.2">
      <c r="A507" s="300"/>
      <c r="B507" s="382" t="s">
        <v>285</v>
      </c>
      <c r="C507" s="382"/>
      <c r="D507" s="382"/>
      <c r="E507" s="382"/>
      <c r="F507" s="382"/>
      <c r="G507" s="382"/>
      <c r="H507" s="382"/>
      <c r="I507" s="382"/>
      <c r="J507" s="382"/>
      <c r="K507" s="382"/>
      <c r="L507" s="382"/>
      <c r="M507" s="343">
        <v>7</v>
      </c>
      <c r="N507" s="343">
        <v>2</v>
      </c>
      <c r="O507" s="344" t="s">
        <v>366</v>
      </c>
      <c r="P507" s="345" t="s">
        <v>284</v>
      </c>
      <c r="Q507" s="383"/>
      <c r="R507" s="383"/>
      <c r="S507" s="383"/>
      <c r="T507" s="383"/>
      <c r="U507" s="359">
        <v>10975.259</v>
      </c>
      <c r="V507" s="359">
        <v>3798.93</v>
      </c>
      <c r="W507" s="360">
        <v>0.34614</v>
      </c>
      <c r="X507" s="384"/>
      <c r="Y507" s="384"/>
      <c r="Z507" s="384"/>
      <c r="AA507" s="384"/>
      <c r="AB507" s="384"/>
      <c r="AC507" s="384"/>
      <c r="AD507" s="302">
        <v>0</v>
      </c>
      <c r="AE507" s="300"/>
    </row>
    <row r="508" spans="1:31" s="299" customFormat="1" ht="12.75" customHeight="1" x14ac:dyDescent="0.2">
      <c r="A508" s="300"/>
      <c r="B508" s="382" t="s">
        <v>283</v>
      </c>
      <c r="C508" s="382"/>
      <c r="D508" s="382"/>
      <c r="E508" s="382"/>
      <c r="F508" s="382"/>
      <c r="G508" s="382"/>
      <c r="H508" s="382"/>
      <c r="I508" s="382"/>
      <c r="J508" s="382"/>
      <c r="K508" s="382"/>
      <c r="L508" s="382"/>
      <c r="M508" s="343">
        <v>7</v>
      </c>
      <c r="N508" s="343">
        <v>2</v>
      </c>
      <c r="O508" s="344" t="s">
        <v>366</v>
      </c>
      <c r="P508" s="345" t="s">
        <v>281</v>
      </c>
      <c r="Q508" s="383"/>
      <c r="R508" s="383"/>
      <c r="S508" s="383"/>
      <c r="T508" s="383"/>
      <c r="U508" s="359">
        <v>10975.259</v>
      </c>
      <c r="V508" s="359">
        <v>3798.93</v>
      </c>
      <c r="W508" s="360">
        <v>0.34614</v>
      </c>
      <c r="X508" s="384"/>
      <c r="Y508" s="384"/>
      <c r="Z508" s="384"/>
      <c r="AA508" s="384"/>
      <c r="AB508" s="384"/>
      <c r="AC508" s="384"/>
      <c r="AD508" s="302">
        <v>0</v>
      </c>
      <c r="AE508" s="300"/>
    </row>
    <row r="509" spans="1:31" s="299" customFormat="1" ht="42.75" customHeight="1" x14ac:dyDescent="0.2">
      <c r="A509" s="300"/>
      <c r="B509" s="382" t="s">
        <v>365</v>
      </c>
      <c r="C509" s="382"/>
      <c r="D509" s="382"/>
      <c r="E509" s="382"/>
      <c r="F509" s="382"/>
      <c r="G509" s="382"/>
      <c r="H509" s="382"/>
      <c r="I509" s="382"/>
      <c r="J509" s="382"/>
      <c r="K509" s="382"/>
      <c r="L509" s="382"/>
      <c r="M509" s="343">
        <v>7</v>
      </c>
      <c r="N509" s="343">
        <v>2</v>
      </c>
      <c r="O509" s="344" t="s">
        <v>364</v>
      </c>
      <c r="P509" s="345">
        <v>0</v>
      </c>
      <c r="Q509" s="383"/>
      <c r="R509" s="383"/>
      <c r="S509" s="383"/>
      <c r="T509" s="383"/>
      <c r="U509" s="359">
        <v>659.94</v>
      </c>
      <c r="V509" s="359">
        <v>659.94</v>
      </c>
      <c r="W509" s="360">
        <v>1</v>
      </c>
      <c r="X509" s="384"/>
      <c r="Y509" s="384"/>
      <c r="Z509" s="384"/>
      <c r="AA509" s="384"/>
      <c r="AB509" s="384"/>
      <c r="AC509" s="384"/>
      <c r="AD509" s="302">
        <v>0</v>
      </c>
      <c r="AE509" s="300"/>
    </row>
    <row r="510" spans="1:31" s="299" customFormat="1" ht="21.75" customHeight="1" x14ac:dyDescent="0.2">
      <c r="A510" s="300"/>
      <c r="B510" s="382" t="s">
        <v>163</v>
      </c>
      <c r="C510" s="382"/>
      <c r="D510" s="382"/>
      <c r="E510" s="382"/>
      <c r="F510" s="382"/>
      <c r="G510" s="382"/>
      <c r="H510" s="382"/>
      <c r="I510" s="382"/>
      <c r="J510" s="382"/>
      <c r="K510" s="382"/>
      <c r="L510" s="382"/>
      <c r="M510" s="343">
        <v>7</v>
      </c>
      <c r="N510" s="343">
        <v>2</v>
      </c>
      <c r="O510" s="344" t="s">
        <v>364</v>
      </c>
      <c r="P510" s="345" t="s">
        <v>162</v>
      </c>
      <c r="Q510" s="383"/>
      <c r="R510" s="383"/>
      <c r="S510" s="383"/>
      <c r="T510" s="383"/>
      <c r="U510" s="359">
        <v>659.94</v>
      </c>
      <c r="V510" s="359">
        <v>659.94</v>
      </c>
      <c r="W510" s="360">
        <v>1</v>
      </c>
      <c r="X510" s="384"/>
      <c r="Y510" s="384"/>
      <c r="Z510" s="384"/>
      <c r="AA510" s="384"/>
      <c r="AB510" s="384"/>
      <c r="AC510" s="384"/>
      <c r="AD510" s="302">
        <v>15858.08</v>
      </c>
      <c r="AE510" s="300"/>
    </row>
    <row r="511" spans="1:31" s="299" customFormat="1" ht="12.75" customHeight="1" x14ac:dyDescent="0.2">
      <c r="A511" s="300"/>
      <c r="B511" s="382" t="s">
        <v>285</v>
      </c>
      <c r="C511" s="382"/>
      <c r="D511" s="382"/>
      <c r="E511" s="382"/>
      <c r="F511" s="382"/>
      <c r="G511" s="382"/>
      <c r="H511" s="382"/>
      <c r="I511" s="382"/>
      <c r="J511" s="382"/>
      <c r="K511" s="382"/>
      <c r="L511" s="382"/>
      <c r="M511" s="343">
        <v>7</v>
      </c>
      <c r="N511" s="343">
        <v>2</v>
      </c>
      <c r="O511" s="344" t="s">
        <v>364</v>
      </c>
      <c r="P511" s="345" t="s">
        <v>284</v>
      </c>
      <c r="Q511" s="383"/>
      <c r="R511" s="383"/>
      <c r="S511" s="383"/>
      <c r="T511" s="383"/>
      <c r="U511" s="359">
        <v>659.94</v>
      </c>
      <c r="V511" s="359">
        <v>659.94</v>
      </c>
      <c r="W511" s="360">
        <v>1</v>
      </c>
      <c r="X511" s="384"/>
      <c r="Y511" s="384"/>
      <c r="Z511" s="384"/>
      <c r="AA511" s="384"/>
      <c r="AB511" s="384"/>
      <c r="AC511" s="384"/>
      <c r="AD511" s="302">
        <v>15858.08</v>
      </c>
      <c r="AE511" s="300"/>
    </row>
    <row r="512" spans="1:31" s="299" customFormat="1" ht="42.75" customHeight="1" x14ac:dyDescent="0.2">
      <c r="A512" s="300"/>
      <c r="B512" s="382" t="s">
        <v>283</v>
      </c>
      <c r="C512" s="382"/>
      <c r="D512" s="382"/>
      <c r="E512" s="382"/>
      <c r="F512" s="382"/>
      <c r="G512" s="382"/>
      <c r="H512" s="382"/>
      <c r="I512" s="382"/>
      <c r="J512" s="382"/>
      <c r="K512" s="382"/>
      <c r="L512" s="382"/>
      <c r="M512" s="343">
        <v>7</v>
      </c>
      <c r="N512" s="343">
        <v>2</v>
      </c>
      <c r="O512" s="344" t="s">
        <v>364</v>
      </c>
      <c r="P512" s="345" t="s">
        <v>281</v>
      </c>
      <c r="Q512" s="383"/>
      <c r="R512" s="383"/>
      <c r="S512" s="383"/>
      <c r="T512" s="383"/>
      <c r="U512" s="359">
        <v>659.94</v>
      </c>
      <c r="V512" s="359">
        <v>659.94</v>
      </c>
      <c r="W512" s="360">
        <v>1</v>
      </c>
      <c r="X512" s="384"/>
      <c r="Y512" s="384"/>
      <c r="Z512" s="384"/>
      <c r="AA512" s="384"/>
      <c r="AB512" s="384"/>
      <c r="AC512" s="384"/>
      <c r="AD512" s="302">
        <v>8645.31</v>
      </c>
      <c r="AE512" s="300"/>
    </row>
    <row r="513" spans="1:31" s="299" customFormat="1" ht="21.75" customHeight="1" x14ac:dyDescent="0.2">
      <c r="A513" s="300"/>
      <c r="B513" s="382" t="s">
        <v>648</v>
      </c>
      <c r="C513" s="382"/>
      <c r="D513" s="382"/>
      <c r="E513" s="382"/>
      <c r="F513" s="382"/>
      <c r="G513" s="382"/>
      <c r="H513" s="382"/>
      <c r="I513" s="382"/>
      <c r="J513" s="382"/>
      <c r="K513" s="382"/>
      <c r="L513" s="382"/>
      <c r="M513" s="343">
        <v>7</v>
      </c>
      <c r="N513" s="343">
        <v>2</v>
      </c>
      <c r="O513" s="344" t="s">
        <v>650</v>
      </c>
      <c r="P513" s="345">
        <v>0</v>
      </c>
      <c r="Q513" s="383"/>
      <c r="R513" s="383"/>
      <c r="S513" s="383"/>
      <c r="T513" s="383"/>
      <c r="U513" s="359">
        <v>645.17600000000004</v>
      </c>
      <c r="V513" s="359">
        <v>135</v>
      </c>
      <c r="W513" s="360">
        <v>0.20924999999999999</v>
      </c>
      <c r="X513" s="384"/>
      <c r="Y513" s="384"/>
      <c r="Z513" s="384"/>
      <c r="AA513" s="384"/>
      <c r="AB513" s="384"/>
      <c r="AC513" s="384"/>
      <c r="AD513" s="302">
        <v>8645.31</v>
      </c>
      <c r="AE513" s="300"/>
    </row>
    <row r="514" spans="1:31" s="299" customFormat="1" ht="12.75" customHeight="1" x14ac:dyDescent="0.2">
      <c r="A514" s="300"/>
      <c r="B514" s="382" t="s">
        <v>163</v>
      </c>
      <c r="C514" s="382"/>
      <c r="D514" s="382"/>
      <c r="E514" s="382"/>
      <c r="F514" s="382"/>
      <c r="G514" s="382"/>
      <c r="H514" s="382"/>
      <c r="I514" s="382"/>
      <c r="J514" s="382"/>
      <c r="K514" s="382"/>
      <c r="L514" s="382"/>
      <c r="M514" s="343">
        <v>7</v>
      </c>
      <c r="N514" s="343">
        <v>2</v>
      </c>
      <c r="O514" s="344" t="s">
        <v>650</v>
      </c>
      <c r="P514" s="345" t="s">
        <v>162</v>
      </c>
      <c r="Q514" s="383"/>
      <c r="R514" s="383"/>
      <c r="S514" s="383"/>
      <c r="T514" s="383"/>
      <c r="U514" s="359">
        <v>645.17600000000004</v>
      </c>
      <c r="V514" s="359">
        <v>135</v>
      </c>
      <c r="W514" s="360">
        <v>0.20924999999999999</v>
      </c>
      <c r="X514" s="384"/>
      <c r="Y514" s="384"/>
      <c r="Z514" s="384"/>
      <c r="AA514" s="384"/>
      <c r="AB514" s="384"/>
      <c r="AC514" s="384"/>
      <c r="AD514" s="302">
        <v>8645.31</v>
      </c>
      <c r="AE514" s="300"/>
    </row>
    <row r="515" spans="1:31" s="299" customFormat="1" ht="12.75" customHeight="1" x14ac:dyDescent="0.2">
      <c r="A515" s="300"/>
      <c r="B515" s="382" t="s">
        <v>285</v>
      </c>
      <c r="C515" s="382"/>
      <c r="D515" s="382"/>
      <c r="E515" s="382"/>
      <c r="F515" s="382"/>
      <c r="G515" s="382"/>
      <c r="H515" s="382"/>
      <c r="I515" s="382"/>
      <c r="J515" s="382"/>
      <c r="K515" s="382"/>
      <c r="L515" s="382"/>
      <c r="M515" s="343">
        <v>7</v>
      </c>
      <c r="N515" s="343">
        <v>2</v>
      </c>
      <c r="O515" s="344" t="s">
        <v>650</v>
      </c>
      <c r="P515" s="345" t="s">
        <v>284</v>
      </c>
      <c r="Q515" s="383"/>
      <c r="R515" s="383"/>
      <c r="S515" s="383"/>
      <c r="T515" s="383"/>
      <c r="U515" s="359">
        <v>645.17600000000004</v>
      </c>
      <c r="V515" s="359">
        <v>135</v>
      </c>
      <c r="W515" s="360">
        <v>0.20924999999999999</v>
      </c>
      <c r="X515" s="384"/>
      <c r="Y515" s="384"/>
      <c r="Z515" s="384"/>
      <c r="AA515" s="384"/>
      <c r="AB515" s="384"/>
      <c r="AC515" s="384"/>
      <c r="AD515" s="302">
        <v>8645.31</v>
      </c>
      <c r="AE515" s="300"/>
    </row>
    <row r="516" spans="1:31" s="299" customFormat="1" ht="42.75" customHeight="1" x14ac:dyDescent="0.2">
      <c r="A516" s="300"/>
      <c r="B516" s="382" t="s">
        <v>283</v>
      </c>
      <c r="C516" s="382"/>
      <c r="D516" s="382"/>
      <c r="E516" s="382"/>
      <c r="F516" s="382"/>
      <c r="G516" s="382"/>
      <c r="H516" s="382"/>
      <c r="I516" s="382"/>
      <c r="J516" s="382"/>
      <c r="K516" s="382"/>
      <c r="L516" s="382"/>
      <c r="M516" s="343">
        <v>7</v>
      </c>
      <c r="N516" s="343">
        <v>2</v>
      </c>
      <c r="O516" s="344" t="s">
        <v>650</v>
      </c>
      <c r="P516" s="345" t="s">
        <v>281</v>
      </c>
      <c r="Q516" s="383"/>
      <c r="R516" s="383"/>
      <c r="S516" s="383"/>
      <c r="T516" s="383"/>
      <c r="U516" s="359">
        <v>645.17600000000004</v>
      </c>
      <c r="V516" s="359">
        <v>135</v>
      </c>
      <c r="W516" s="360">
        <v>0.20924999999999999</v>
      </c>
      <c r="X516" s="384"/>
      <c r="Y516" s="384"/>
      <c r="Z516" s="384"/>
      <c r="AA516" s="384"/>
      <c r="AB516" s="384"/>
      <c r="AC516" s="384"/>
      <c r="AD516" s="302">
        <v>7212.77</v>
      </c>
      <c r="AE516" s="300"/>
    </row>
    <row r="517" spans="1:31" s="299" customFormat="1" ht="21.75" customHeight="1" x14ac:dyDescent="0.2">
      <c r="A517" s="300"/>
      <c r="B517" s="382" t="s">
        <v>522</v>
      </c>
      <c r="C517" s="382"/>
      <c r="D517" s="382"/>
      <c r="E517" s="382"/>
      <c r="F517" s="382"/>
      <c r="G517" s="382"/>
      <c r="H517" s="382"/>
      <c r="I517" s="382"/>
      <c r="J517" s="382"/>
      <c r="K517" s="382"/>
      <c r="L517" s="382"/>
      <c r="M517" s="343">
        <v>7</v>
      </c>
      <c r="N517" s="343">
        <v>2</v>
      </c>
      <c r="O517" s="344" t="s">
        <v>521</v>
      </c>
      <c r="P517" s="345">
        <v>0</v>
      </c>
      <c r="Q517" s="383"/>
      <c r="R517" s="383"/>
      <c r="S517" s="383"/>
      <c r="T517" s="383"/>
      <c r="U517" s="359">
        <v>1886.08</v>
      </c>
      <c r="V517" s="359">
        <v>1337.2</v>
      </c>
      <c r="W517" s="360">
        <v>0.70898000000000005</v>
      </c>
      <c r="X517" s="384"/>
      <c r="Y517" s="384"/>
      <c r="Z517" s="384"/>
      <c r="AA517" s="384"/>
      <c r="AB517" s="384"/>
      <c r="AC517" s="384"/>
      <c r="AD517" s="302">
        <v>7212.77</v>
      </c>
      <c r="AE517" s="300"/>
    </row>
    <row r="518" spans="1:31" s="299" customFormat="1" ht="12.75" customHeight="1" x14ac:dyDescent="0.2">
      <c r="A518" s="300"/>
      <c r="B518" s="382" t="s">
        <v>163</v>
      </c>
      <c r="C518" s="382"/>
      <c r="D518" s="382"/>
      <c r="E518" s="382"/>
      <c r="F518" s="382"/>
      <c r="G518" s="382"/>
      <c r="H518" s="382"/>
      <c r="I518" s="382"/>
      <c r="J518" s="382"/>
      <c r="K518" s="382"/>
      <c r="L518" s="382"/>
      <c r="M518" s="343">
        <v>7</v>
      </c>
      <c r="N518" s="343">
        <v>2</v>
      </c>
      <c r="O518" s="344" t="s">
        <v>521</v>
      </c>
      <c r="P518" s="345" t="s">
        <v>162</v>
      </c>
      <c r="Q518" s="383"/>
      <c r="R518" s="383"/>
      <c r="S518" s="383"/>
      <c r="T518" s="383"/>
      <c r="U518" s="359">
        <v>1886.08</v>
      </c>
      <c r="V518" s="359">
        <v>1337.2</v>
      </c>
      <c r="W518" s="360">
        <v>0.70898000000000005</v>
      </c>
      <c r="X518" s="384"/>
      <c r="Y518" s="384"/>
      <c r="Z518" s="384"/>
      <c r="AA518" s="384"/>
      <c r="AB518" s="384"/>
      <c r="AC518" s="384"/>
      <c r="AD518" s="302">
        <v>7212.77</v>
      </c>
      <c r="AE518" s="300"/>
    </row>
    <row r="519" spans="1:31" s="299" customFormat="1" ht="12.75" customHeight="1" x14ac:dyDescent="0.2">
      <c r="A519" s="300"/>
      <c r="B519" s="382" t="s">
        <v>285</v>
      </c>
      <c r="C519" s="382"/>
      <c r="D519" s="382"/>
      <c r="E519" s="382"/>
      <c r="F519" s="382"/>
      <c r="G519" s="382"/>
      <c r="H519" s="382"/>
      <c r="I519" s="382"/>
      <c r="J519" s="382"/>
      <c r="K519" s="382"/>
      <c r="L519" s="382"/>
      <c r="M519" s="343">
        <v>7</v>
      </c>
      <c r="N519" s="343">
        <v>2</v>
      </c>
      <c r="O519" s="344" t="s">
        <v>521</v>
      </c>
      <c r="P519" s="345" t="s">
        <v>284</v>
      </c>
      <c r="Q519" s="383"/>
      <c r="R519" s="383"/>
      <c r="S519" s="383"/>
      <c r="T519" s="383"/>
      <c r="U519" s="359">
        <v>1886.08</v>
      </c>
      <c r="V519" s="359">
        <v>1337.2</v>
      </c>
      <c r="W519" s="360">
        <v>0.70898000000000005</v>
      </c>
      <c r="X519" s="384"/>
      <c r="Y519" s="384"/>
      <c r="Z519" s="384"/>
      <c r="AA519" s="384"/>
      <c r="AB519" s="384"/>
      <c r="AC519" s="384"/>
      <c r="AD519" s="302">
        <v>7212.77</v>
      </c>
      <c r="AE519" s="300"/>
    </row>
    <row r="520" spans="1:31" s="299" customFormat="1" ht="21.75" customHeight="1" x14ac:dyDescent="0.2">
      <c r="A520" s="300"/>
      <c r="B520" s="382" t="s">
        <v>283</v>
      </c>
      <c r="C520" s="382"/>
      <c r="D520" s="382"/>
      <c r="E520" s="382"/>
      <c r="F520" s="382"/>
      <c r="G520" s="382"/>
      <c r="H520" s="382"/>
      <c r="I520" s="382"/>
      <c r="J520" s="382"/>
      <c r="K520" s="382"/>
      <c r="L520" s="382"/>
      <c r="M520" s="343">
        <v>7</v>
      </c>
      <c r="N520" s="343">
        <v>2</v>
      </c>
      <c r="O520" s="344" t="s">
        <v>521</v>
      </c>
      <c r="P520" s="345" t="s">
        <v>281</v>
      </c>
      <c r="Q520" s="383"/>
      <c r="R520" s="383"/>
      <c r="S520" s="383"/>
      <c r="T520" s="383"/>
      <c r="U520" s="359">
        <v>1886.08</v>
      </c>
      <c r="V520" s="359">
        <v>1337.2</v>
      </c>
      <c r="W520" s="360">
        <v>0.70898000000000005</v>
      </c>
      <c r="X520" s="384"/>
      <c r="Y520" s="384"/>
      <c r="Z520" s="384"/>
      <c r="AA520" s="384"/>
      <c r="AB520" s="384"/>
      <c r="AC520" s="384"/>
      <c r="AD520" s="302">
        <v>584.67999999999995</v>
      </c>
      <c r="AE520" s="300"/>
    </row>
    <row r="521" spans="1:31" s="299" customFormat="1" ht="12.75" customHeight="1" x14ac:dyDescent="0.2">
      <c r="A521" s="300"/>
      <c r="B521" s="382" t="s">
        <v>651</v>
      </c>
      <c r="C521" s="382"/>
      <c r="D521" s="382"/>
      <c r="E521" s="382"/>
      <c r="F521" s="382"/>
      <c r="G521" s="382"/>
      <c r="H521" s="382"/>
      <c r="I521" s="382"/>
      <c r="J521" s="382"/>
      <c r="K521" s="382"/>
      <c r="L521" s="382"/>
      <c r="M521" s="343">
        <v>7</v>
      </c>
      <c r="N521" s="343">
        <v>2</v>
      </c>
      <c r="O521" s="344" t="s">
        <v>652</v>
      </c>
      <c r="P521" s="345">
        <v>0</v>
      </c>
      <c r="Q521" s="383"/>
      <c r="R521" s="383"/>
      <c r="S521" s="383"/>
      <c r="T521" s="383"/>
      <c r="U521" s="359">
        <v>40</v>
      </c>
      <c r="V521" s="359">
        <v>0</v>
      </c>
      <c r="W521" s="360">
        <v>0</v>
      </c>
      <c r="X521" s="384"/>
      <c r="Y521" s="384"/>
      <c r="Z521" s="384"/>
      <c r="AA521" s="384"/>
      <c r="AB521" s="384"/>
      <c r="AC521" s="384"/>
      <c r="AD521" s="302">
        <v>584.67999999999995</v>
      </c>
      <c r="AE521" s="300"/>
    </row>
    <row r="522" spans="1:31" s="299" customFormat="1" ht="42.75" customHeight="1" x14ac:dyDescent="0.2">
      <c r="A522" s="300"/>
      <c r="B522" s="382" t="s">
        <v>163</v>
      </c>
      <c r="C522" s="382"/>
      <c r="D522" s="382"/>
      <c r="E522" s="382"/>
      <c r="F522" s="382"/>
      <c r="G522" s="382"/>
      <c r="H522" s="382"/>
      <c r="I522" s="382"/>
      <c r="J522" s="382"/>
      <c r="K522" s="382"/>
      <c r="L522" s="382"/>
      <c r="M522" s="343">
        <v>7</v>
      </c>
      <c r="N522" s="343">
        <v>2</v>
      </c>
      <c r="O522" s="344" t="s">
        <v>652</v>
      </c>
      <c r="P522" s="345" t="s">
        <v>162</v>
      </c>
      <c r="Q522" s="383"/>
      <c r="R522" s="383"/>
      <c r="S522" s="383"/>
      <c r="T522" s="383"/>
      <c r="U522" s="359">
        <v>40</v>
      </c>
      <c r="V522" s="359">
        <v>0</v>
      </c>
      <c r="W522" s="360">
        <v>0</v>
      </c>
      <c r="X522" s="384"/>
      <c r="Y522" s="384"/>
      <c r="Z522" s="384"/>
      <c r="AA522" s="384"/>
      <c r="AB522" s="384"/>
      <c r="AC522" s="384"/>
      <c r="AD522" s="302">
        <v>584.67999999999995</v>
      </c>
      <c r="AE522" s="300"/>
    </row>
    <row r="523" spans="1:31" s="299" customFormat="1" ht="21.75" customHeight="1" x14ac:dyDescent="0.2">
      <c r="A523" s="300"/>
      <c r="B523" s="382" t="s">
        <v>285</v>
      </c>
      <c r="C523" s="382"/>
      <c r="D523" s="382"/>
      <c r="E523" s="382"/>
      <c r="F523" s="382"/>
      <c r="G523" s="382"/>
      <c r="H523" s="382"/>
      <c r="I523" s="382"/>
      <c r="J523" s="382"/>
      <c r="K523" s="382"/>
      <c r="L523" s="382"/>
      <c r="M523" s="343">
        <v>7</v>
      </c>
      <c r="N523" s="343">
        <v>2</v>
      </c>
      <c r="O523" s="344" t="s">
        <v>652</v>
      </c>
      <c r="P523" s="345" t="s">
        <v>284</v>
      </c>
      <c r="Q523" s="383"/>
      <c r="R523" s="383"/>
      <c r="S523" s="383"/>
      <c r="T523" s="383"/>
      <c r="U523" s="359">
        <v>40</v>
      </c>
      <c r="V523" s="359">
        <v>0</v>
      </c>
      <c r="W523" s="360">
        <v>0</v>
      </c>
      <c r="X523" s="384"/>
      <c r="Y523" s="384"/>
      <c r="Z523" s="384"/>
      <c r="AA523" s="384"/>
      <c r="AB523" s="384"/>
      <c r="AC523" s="384"/>
      <c r="AD523" s="302">
        <v>584.67999999999995</v>
      </c>
      <c r="AE523" s="300"/>
    </row>
    <row r="524" spans="1:31" s="299" customFormat="1" ht="12.75" customHeight="1" x14ac:dyDescent="0.2">
      <c r="A524" s="300"/>
      <c r="B524" s="382" t="s">
        <v>283</v>
      </c>
      <c r="C524" s="382"/>
      <c r="D524" s="382"/>
      <c r="E524" s="382"/>
      <c r="F524" s="382"/>
      <c r="G524" s="382"/>
      <c r="H524" s="382"/>
      <c r="I524" s="382"/>
      <c r="J524" s="382"/>
      <c r="K524" s="382"/>
      <c r="L524" s="382"/>
      <c r="M524" s="343">
        <v>7</v>
      </c>
      <c r="N524" s="343">
        <v>2</v>
      </c>
      <c r="O524" s="344" t="s">
        <v>652</v>
      </c>
      <c r="P524" s="345" t="s">
        <v>281</v>
      </c>
      <c r="Q524" s="383"/>
      <c r="R524" s="383"/>
      <c r="S524" s="383"/>
      <c r="T524" s="383"/>
      <c r="U524" s="359">
        <v>40</v>
      </c>
      <c r="V524" s="359">
        <v>0</v>
      </c>
      <c r="W524" s="360">
        <v>0</v>
      </c>
      <c r="X524" s="384"/>
      <c r="Y524" s="384"/>
      <c r="Z524" s="384"/>
      <c r="AA524" s="384"/>
      <c r="AB524" s="384"/>
      <c r="AC524" s="384"/>
      <c r="AD524" s="302">
        <v>584.67999999999995</v>
      </c>
      <c r="AE524" s="300"/>
    </row>
    <row r="525" spans="1:31" s="299" customFormat="1" ht="12.75" customHeight="1" x14ac:dyDescent="0.2">
      <c r="A525" s="300"/>
      <c r="B525" s="382" t="s">
        <v>228</v>
      </c>
      <c r="C525" s="382"/>
      <c r="D525" s="382"/>
      <c r="E525" s="382"/>
      <c r="F525" s="382"/>
      <c r="G525" s="382"/>
      <c r="H525" s="382"/>
      <c r="I525" s="382"/>
      <c r="J525" s="382"/>
      <c r="K525" s="382"/>
      <c r="L525" s="382"/>
      <c r="M525" s="343">
        <v>7</v>
      </c>
      <c r="N525" s="343">
        <v>2</v>
      </c>
      <c r="O525" s="344" t="s">
        <v>227</v>
      </c>
      <c r="P525" s="345">
        <v>0</v>
      </c>
      <c r="Q525" s="383"/>
      <c r="R525" s="383"/>
      <c r="S525" s="383"/>
      <c r="T525" s="383"/>
      <c r="U525" s="359">
        <v>547249.90500000003</v>
      </c>
      <c r="V525" s="359">
        <v>348372.03</v>
      </c>
      <c r="W525" s="360">
        <v>0.63658999999999999</v>
      </c>
      <c r="X525" s="384"/>
      <c r="Y525" s="384"/>
      <c r="Z525" s="384"/>
      <c r="AA525" s="384"/>
      <c r="AB525" s="384"/>
      <c r="AC525" s="384"/>
      <c r="AD525" s="302">
        <v>584.67999999999995</v>
      </c>
      <c r="AE525" s="300"/>
    </row>
    <row r="526" spans="1:31" s="299" customFormat="1" ht="21.75" customHeight="1" x14ac:dyDescent="0.2">
      <c r="A526" s="300"/>
      <c r="B526" s="382" t="s">
        <v>357</v>
      </c>
      <c r="C526" s="382"/>
      <c r="D526" s="382"/>
      <c r="E526" s="382"/>
      <c r="F526" s="382"/>
      <c r="G526" s="382"/>
      <c r="H526" s="382"/>
      <c r="I526" s="382"/>
      <c r="J526" s="382"/>
      <c r="K526" s="382"/>
      <c r="L526" s="382"/>
      <c r="M526" s="343">
        <v>7</v>
      </c>
      <c r="N526" s="343">
        <v>2</v>
      </c>
      <c r="O526" s="344" t="s">
        <v>356</v>
      </c>
      <c r="P526" s="345">
        <v>0</v>
      </c>
      <c r="Q526" s="383"/>
      <c r="R526" s="383"/>
      <c r="S526" s="383"/>
      <c r="T526" s="383"/>
      <c r="U526" s="359">
        <v>547249.90500000003</v>
      </c>
      <c r="V526" s="359">
        <v>348372.03</v>
      </c>
      <c r="W526" s="360">
        <v>0.63658999999999999</v>
      </c>
      <c r="X526" s="384"/>
      <c r="Y526" s="384"/>
      <c r="Z526" s="384"/>
      <c r="AA526" s="384"/>
      <c r="AB526" s="384"/>
      <c r="AC526" s="384"/>
      <c r="AD526" s="302">
        <v>35</v>
      </c>
      <c r="AE526" s="300"/>
    </row>
    <row r="527" spans="1:31" s="299" customFormat="1" ht="21.75" customHeight="1" x14ac:dyDescent="0.2">
      <c r="A527" s="300"/>
      <c r="B527" s="382" t="s">
        <v>174</v>
      </c>
      <c r="C527" s="382"/>
      <c r="D527" s="382"/>
      <c r="E527" s="382"/>
      <c r="F527" s="382"/>
      <c r="G527" s="382"/>
      <c r="H527" s="382"/>
      <c r="I527" s="382"/>
      <c r="J527" s="382"/>
      <c r="K527" s="382"/>
      <c r="L527" s="382"/>
      <c r="M527" s="343">
        <v>7</v>
      </c>
      <c r="N527" s="343">
        <v>2</v>
      </c>
      <c r="O527" s="344" t="s">
        <v>363</v>
      </c>
      <c r="P527" s="345">
        <v>0</v>
      </c>
      <c r="Q527" s="383"/>
      <c r="R527" s="383"/>
      <c r="S527" s="383"/>
      <c r="T527" s="383"/>
      <c r="U527" s="359">
        <v>21938.875</v>
      </c>
      <c r="V527" s="359">
        <v>9043.66</v>
      </c>
      <c r="W527" s="360">
        <v>0.41221999999999998</v>
      </c>
      <c r="X527" s="384"/>
      <c r="Y527" s="384"/>
      <c r="Z527" s="384"/>
      <c r="AA527" s="384"/>
      <c r="AB527" s="384"/>
      <c r="AC527" s="384"/>
      <c r="AD527" s="302">
        <v>35</v>
      </c>
      <c r="AE527" s="300"/>
    </row>
    <row r="528" spans="1:31" s="299" customFormat="1" ht="12.75" customHeight="1" x14ac:dyDescent="0.2">
      <c r="A528" s="300"/>
      <c r="B528" s="382" t="s">
        <v>163</v>
      </c>
      <c r="C528" s="382"/>
      <c r="D528" s="382"/>
      <c r="E528" s="382"/>
      <c r="F528" s="382"/>
      <c r="G528" s="382"/>
      <c r="H528" s="382"/>
      <c r="I528" s="382"/>
      <c r="J528" s="382"/>
      <c r="K528" s="382"/>
      <c r="L528" s="382"/>
      <c r="M528" s="343">
        <v>7</v>
      </c>
      <c r="N528" s="343">
        <v>2</v>
      </c>
      <c r="O528" s="344" t="s">
        <v>363</v>
      </c>
      <c r="P528" s="345" t="s">
        <v>162</v>
      </c>
      <c r="Q528" s="383"/>
      <c r="R528" s="383"/>
      <c r="S528" s="383"/>
      <c r="T528" s="383"/>
      <c r="U528" s="359">
        <v>21938.875</v>
      </c>
      <c r="V528" s="359">
        <v>9043.66</v>
      </c>
      <c r="W528" s="360">
        <v>0.41221999999999998</v>
      </c>
      <c r="X528" s="384"/>
      <c r="Y528" s="384"/>
      <c r="Z528" s="384"/>
      <c r="AA528" s="384"/>
      <c r="AB528" s="384"/>
      <c r="AC528" s="384"/>
      <c r="AD528" s="302">
        <v>35</v>
      </c>
      <c r="AE528" s="300"/>
    </row>
    <row r="529" spans="1:31" s="299" customFormat="1" ht="21.75" customHeight="1" x14ac:dyDescent="0.2">
      <c r="A529" s="300"/>
      <c r="B529" s="382" t="s">
        <v>285</v>
      </c>
      <c r="C529" s="382"/>
      <c r="D529" s="382"/>
      <c r="E529" s="382"/>
      <c r="F529" s="382"/>
      <c r="G529" s="382"/>
      <c r="H529" s="382"/>
      <c r="I529" s="382"/>
      <c r="J529" s="382"/>
      <c r="K529" s="382"/>
      <c r="L529" s="382"/>
      <c r="M529" s="343">
        <v>7</v>
      </c>
      <c r="N529" s="343">
        <v>2</v>
      </c>
      <c r="O529" s="344" t="s">
        <v>363</v>
      </c>
      <c r="P529" s="345" t="s">
        <v>284</v>
      </c>
      <c r="Q529" s="383"/>
      <c r="R529" s="383"/>
      <c r="S529" s="383"/>
      <c r="T529" s="383"/>
      <c r="U529" s="359">
        <v>21938.875</v>
      </c>
      <c r="V529" s="359">
        <v>9043.66</v>
      </c>
      <c r="W529" s="360">
        <v>0.41221999999999998</v>
      </c>
      <c r="X529" s="384"/>
      <c r="Y529" s="384"/>
      <c r="Z529" s="384"/>
      <c r="AA529" s="384"/>
      <c r="AB529" s="384"/>
      <c r="AC529" s="384"/>
      <c r="AD529" s="302">
        <v>35</v>
      </c>
      <c r="AE529" s="300"/>
    </row>
    <row r="530" spans="1:31" s="299" customFormat="1" ht="12.75" customHeight="1" x14ac:dyDescent="0.2">
      <c r="A530" s="300"/>
      <c r="B530" s="382" t="s">
        <v>283</v>
      </c>
      <c r="C530" s="382"/>
      <c r="D530" s="382"/>
      <c r="E530" s="382"/>
      <c r="F530" s="382"/>
      <c r="G530" s="382"/>
      <c r="H530" s="382"/>
      <c r="I530" s="382"/>
      <c r="J530" s="382"/>
      <c r="K530" s="382"/>
      <c r="L530" s="382"/>
      <c r="M530" s="343">
        <v>7</v>
      </c>
      <c r="N530" s="343">
        <v>2</v>
      </c>
      <c r="O530" s="344" t="s">
        <v>363</v>
      </c>
      <c r="P530" s="345" t="s">
        <v>281</v>
      </c>
      <c r="Q530" s="383"/>
      <c r="R530" s="383"/>
      <c r="S530" s="383"/>
      <c r="T530" s="383"/>
      <c r="U530" s="359">
        <v>21938.875</v>
      </c>
      <c r="V530" s="359">
        <v>9043.66</v>
      </c>
      <c r="W530" s="360">
        <v>0.41221999999999998</v>
      </c>
      <c r="X530" s="384"/>
      <c r="Y530" s="384"/>
      <c r="Z530" s="384"/>
      <c r="AA530" s="384"/>
      <c r="AB530" s="384"/>
      <c r="AC530" s="384"/>
      <c r="AD530" s="302">
        <v>35</v>
      </c>
      <c r="AE530" s="300"/>
    </row>
    <row r="531" spans="1:31" s="299" customFormat="1" ht="42.75" customHeight="1" x14ac:dyDescent="0.2">
      <c r="A531" s="300"/>
      <c r="B531" s="382" t="s">
        <v>362</v>
      </c>
      <c r="C531" s="382"/>
      <c r="D531" s="382"/>
      <c r="E531" s="382"/>
      <c r="F531" s="382"/>
      <c r="G531" s="382"/>
      <c r="H531" s="382"/>
      <c r="I531" s="382"/>
      <c r="J531" s="382"/>
      <c r="K531" s="382"/>
      <c r="L531" s="382"/>
      <c r="M531" s="343">
        <v>7</v>
      </c>
      <c r="N531" s="343">
        <v>2</v>
      </c>
      <c r="O531" s="344" t="s">
        <v>361</v>
      </c>
      <c r="P531" s="345">
        <v>0</v>
      </c>
      <c r="Q531" s="383"/>
      <c r="R531" s="383"/>
      <c r="S531" s="383"/>
      <c r="T531" s="383"/>
      <c r="U531" s="359">
        <v>1644.43</v>
      </c>
      <c r="V531" s="359">
        <v>1644.43</v>
      </c>
      <c r="W531" s="360">
        <v>1</v>
      </c>
      <c r="X531" s="384"/>
      <c r="Y531" s="384"/>
      <c r="Z531" s="384"/>
      <c r="AA531" s="384"/>
      <c r="AB531" s="384"/>
      <c r="AC531" s="384"/>
      <c r="AD531" s="302">
        <v>35</v>
      </c>
      <c r="AE531" s="300"/>
    </row>
    <row r="532" spans="1:31" s="299" customFormat="1" ht="21.75" customHeight="1" x14ac:dyDescent="0.2">
      <c r="A532" s="300"/>
      <c r="B532" s="382" t="s">
        <v>163</v>
      </c>
      <c r="C532" s="382"/>
      <c r="D532" s="382"/>
      <c r="E532" s="382"/>
      <c r="F532" s="382"/>
      <c r="G532" s="382"/>
      <c r="H532" s="382"/>
      <c r="I532" s="382"/>
      <c r="J532" s="382"/>
      <c r="K532" s="382"/>
      <c r="L532" s="382"/>
      <c r="M532" s="343">
        <v>7</v>
      </c>
      <c r="N532" s="343">
        <v>2</v>
      </c>
      <c r="O532" s="344" t="s">
        <v>361</v>
      </c>
      <c r="P532" s="345" t="s">
        <v>162</v>
      </c>
      <c r="Q532" s="383"/>
      <c r="R532" s="383"/>
      <c r="S532" s="383"/>
      <c r="T532" s="383"/>
      <c r="U532" s="359">
        <v>1644.43</v>
      </c>
      <c r="V532" s="359">
        <v>1644.43</v>
      </c>
      <c r="W532" s="360">
        <v>1</v>
      </c>
      <c r="X532" s="384"/>
      <c r="Y532" s="384"/>
      <c r="Z532" s="384"/>
      <c r="AA532" s="384"/>
      <c r="AB532" s="384"/>
      <c r="AC532" s="384"/>
      <c r="AD532" s="302">
        <v>0</v>
      </c>
      <c r="AE532" s="300"/>
    </row>
    <row r="533" spans="1:31" s="299" customFormat="1" ht="21.75" customHeight="1" x14ac:dyDescent="0.2">
      <c r="A533" s="300"/>
      <c r="B533" s="382" t="s">
        <v>285</v>
      </c>
      <c r="C533" s="382"/>
      <c r="D533" s="382"/>
      <c r="E533" s="382"/>
      <c r="F533" s="382"/>
      <c r="G533" s="382"/>
      <c r="H533" s="382"/>
      <c r="I533" s="382"/>
      <c r="J533" s="382"/>
      <c r="K533" s="382"/>
      <c r="L533" s="382"/>
      <c r="M533" s="343">
        <v>7</v>
      </c>
      <c r="N533" s="343">
        <v>2</v>
      </c>
      <c r="O533" s="344" t="s">
        <v>361</v>
      </c>
      <c r="P533" s="345" t="s">
        <v>284</v>
      </c>
      <c r="Q533" s="383"/>
      <c r="R533" s="383"/>
      <c r="S533" s="383"/>
      <c r="T533" s="383"/>
      <c r="U533" s="359">
        <v>1644.43</v>
      </c>
      <c r="V533" s="359">
        <v>1644.43</v>
      </c>
      <c r="W533" s="360">
        <v>1</v>
      </c>
      <c r="X533" s="384"/>
      <c r="Y533" s="384"/>
      <c r="Z533" s="384"/>
      <c r="AA533" s="384"/>
      <c r="AB533" s="384"/>
      <c r="AC533" s="384"/>
      <c r="AD533" s="302">
        <v>0</v>
      </c>
      <c r="AE533" s="300"/>
    </row>
    <row r="534" spans="1:31" s="299" customFormat="1" ht="12.75" customHeight="1" x14ac:dyDescent="0.2">
      <c r="A534" s="300"/>
      <c r="B534" s="382" t="s">
        <v>283</v>
      </c>
      <c r="C534" s="382"/>
      <c r="D534" s="382"/>
      <c r="E534" s="382"/>
      <c r="F534" s="382"/>
      <c r="G534" s="382"/>
      <c r="H534" s="382"/>
      <c r="I534" s="382"/>
      <c r="J534" s="382"/>
      <c r="K534" s="382"/>
      <c r="L534" s="382"/>
      <c r="M534" s="343">
        <v>7</v>
      </c>
      <c r="N534" s="343">
        <v>2</v>
      </c>
      <c r="O534" s="344" t="s">
        <v>361</v>
      </c>
      <c r="P534" s="345" t="s">
        <v>281</v>
      </c>
      <c r="Q534" s="383"/>
      <c r="R534" s="383"/>
      <c r="S534" s="383"/>
      <c r="T534" s="383"/>
      <c r="U534" s="359">
        <v>1644.43</v>
      </c>
      <c r="V534" s="359">
        <v>1644.43</v>
      </c>
      <c r="W534" s="360">
        <v>1</v>
      </c>
      <c r="X534" s="384"/>
      <c r="Y534" s="384"/>
      <c r="Z534" s="384"/>
      <c r="AA534" s="384"/>
      <c r="AB534" s="384"/>
      <c r="AC534" s="384"/>
      <c r="AD534" s="302">
        <v>0</v>
      </c>
      <c r="AE534" s="300"/>
    </row>
    <row r="535" spans="1:31" s="299" customFormat="1" ht="21.75" customHeight="1" x14ac:dyDescent="0.2">
      <c r="A535" s="300"/>
      <c r="B535" s="382" t="s">
        <v>520</v>
      </c>
      <c r="C535" s="382"/>
      <c r="D535" s="382"/>
      <c r="E535" s="382"/>
      <c r="F535" s="382"/>
      <c r="G535" s="382"/>
      <c r="H535" s="382"/>
      <c r="I535" s="382"/>
      <c r="J535" s="382"/>
      <c r="K535" s="382"/>
      <c r="L535" s="382"/>
      <c r="M535" s="343">
        <v>7</v>
      </c>
      <c r="N535" s="343">
        <v>2</v>
      </c>
      <c r="O535" s="344" t="s">
        <v>519</v>
      </c>
      <c r="P535" s="345">
        <v>0</v>
      </c>
      <c r="Q535" s="383"/>
      <c r="R535" s="383"/>
      <c r="S535" s="383"/>
      <c r="T535" s="383"/>
      <c r="U535" s="359">
        <v>3957</v>
      </c>
      <c r="V535" s="359">
        <v>2108.9899999999998</v>
      </c>
      <c r="W535" s="360">
        <v>0.53298000000000001</v>
      </c>
      <c r="X535" s="384"/>
      <c r="Y535" s="384"/>
      <c r="Z535" s="384"/>
      <c r="AA535" s="384"/>
      <c r="AB535" s="384"/>
      <c r="AC535" s="384"/>
      <c r="AD535" s="302">
        <v>0</v>
      </c>
      <c r="AE535" s="300"/>
    </row>
    <row r="536" spans="1:31" s="299" customFormat="1" ht="12.75" customHeight="1" x14ac:dyDescent="0.2">
      <c r="A536" s="300"/>
      <c r="B536" s="382" t="s">
        <v>163</v>
      </c>
      <c r="C536" s="382"/>
      <c r="D536" s="382"/>
      <c r="E536" s="382"/>
      <c r="F536" s="382"/>
      <c r="G536" s="382"/>
      <c r="H536" s="382"/>
      <c r="I536" s="382"/>
      <c r="J536" s="382"/>
      <c r="K536" s="382"/>
      <c r="L536" s="382"/>
      <c r="M536" s="343">
        <v>7</v>
      </c>
      <c r="N536" s="343">
        <v>2</v>
      </c>
      <c r="O536" s="344" t="s">
        <v>519</v>
      </c>
      <c r="P536" s="345" t="s">
        <v>162</v>
      </c>
      <c r="Q536" s="383"/>
      <c r="R536" s="383"/>
      <c r="S536" s="383"/>
      <c r="T536" s="383"/>
      <c r="U536" s="359">
        <v>3957</v>
      </c>
      <c r="V536" s="359">
        <v>2108.9899999999998</v>
      </c>
      <c r="W536" s="360">
        <v>0.53298000000000001</v>
      </c>
      <c r="X536" s="384"/>
      <c r="Y536" s="384"/>
      <c r="Z536" s="384"/>
      <c r="AA536" s="384"/>
      <c r="AB536" s="384"/>
      <c r="AC536" s="384"/>
      <c r="AD536" s="302">
        <v>0</v>
      </c>
      <c r="AE536" s="300"/>
    </row>
    <row r="537" spans="1:31" s="299" customFormat="1" ht="42.75" customHeight="1" x14ac:dyDescent="0.2">
      <c r="A537" s="300"/>
      <c r="B537" s="382" t="s">
        <v>285</v>
      </c>
      <c r="C537" s="382"/>
      <c r="D537" s="382"/>
      <c r="E537" s="382"/>
      <c r="F537" s="382"/>
      <c r="G537" s="382"/>
      <c r="H537" s="382"/>
      <c r="I537" s="382"/>
      <c r="J537" s="382"/>
      <c r="K537" s="382"/>
      <c r="L537" s="382"/>
      <c r="M537" s="343">
        <v>7</v>
      </c>
      <c r="N537" s="343">
        <v>2</v>
      </c>
      <c r="O537" s="344" t="s">
        <v>519</v>
      </c>
      <c r="P537" s="345" t="s">
        <v>284</v>
      </c>
      <c r="Q537" s="383"/>
      <c r="R537" s="383"/>
      <c r="S537" s="383"/>
      <c r="T537" s="383"/>
      <c r="U537" s="359">
        <v>3957</v>
      </c>
      <c r="V537" s="359">
        <v>2108.9899999999998</v>
      </c>
      <c r="W537" s="360">
        <v>0.53298000000000001</v>
      </c>
      <c r="X537" s="384"/>
      <c r="Y537" s="384"/>
      <c r="Z537" s="384"/>
      <c r="AA537" s="384"/>
      <c r="AB537" s="384"/>
      <c r="AC537" s="384"/>
      <c r="AD537" s="302">
        <v>0</v>
      </c>
      <c r="AE537" s="300"/>
    </row>
    <row r="538" spans="1:31" s="299" customFormat="1" ht="21.75" customHeight="1" x14ac:dyDescent="0.2">
      <c r="A538" s="300"/>
      <c r="B538" s="382" t="s">
        <v>283</v>
      </c>
      <c r="C538" s="382"/>
      <c r="D538" s="382"/>
      <c r="E538" s="382"/>
      <c r="F538" s="382"/>
      <c r="G538" s="382"/>
      <c r="H538" s="382"/>
      <c r="I538" s="382"/>
      <c r="J538" s="382"/>
      <c r="K538" s="382"/>
      <c r="L538" s="382"/>
      <c r="M538" s="343">
        <v>7</v>
      </c>
      <c r="N538" s="343">
        <v>2</v>
      </c>
      <c r="O538" s="344" t="s">
        <v>519</v>
      </c>
      <c r="P538" s="345" t="s">
        <v>281</v>
      </c>
      <c r="Q538" s="383"/>
      <c r="R538" s="383"/>
      <c r="S538" s="383"/>
      <c r="T538" s="383"/>
      <c r="U538" s="359">
        <v>3957</v>
      </c>
      <c r="V538" s="359">
        <v>2108.9899999999998</v>
      </c>
      <c r="W538" s="360">
        <v>0.53298000000000001</v>
      </c>
      <c r="X538" s="384"/>
      <c r="Y538" s="384"/>
      <c r="Z538" s="384"/>
      <c r="AA538" s="384"/>
      <c r="AB538" s="384"/>
      <c r="AC538" s="384"/>
      <c r="AD538" s="302">
        <v>0</v>
      </c>
      <c r="AE538" s="300"/>
    </row>
    <row r="539" spans="1:31" s="299" customFormat="1" ht="21.75" customHeight="1" x14ac:dyDescent="0.2">
      <c r="A539" s="300"/>
      <c r="B539" s="382" t="s">
        <v>562</v>
      </c>
      <c r="C539" s="382"/>
      <c r="D539" s="382"/>
      <c r="E539" s="382"/>
      <c r="F539" s="382"/>
      <c r="G539" s="382"/>
      <c r="H539" s="382"/>
      <c r="I539" s="382"/>
      <c r="J539" s="382"/>
      <c r="K539" s="382"/>
      <c r="L539" s="382"/>
      <c r="M539" s="343">
        <v>7</v>
      </c>
      <c r="N539" s="343">
        <v>2</v>
      </c>
      <c r="O539" s="344" t="s">
        <v>563</v>
      </c>
      <c r="P539" s="345">
        <v>0</v>
      </c>
      <c r="Q539" s="383"/>
      <c r="R539" s="383"/>
      <c r="S539" s="383"/>
      <c r="T539" s="383"/>
      <c r="U539" s="359">
        <v>2414</v>
      </c>
      <c r="V539" s="359">
        <v>911.32</v>
      </c>
      <c r="W539" s="360">
        <v>0.37751000000000001</v>
      </c>
      <c r="X539" s="384"/>
      <c r="Y539" s="384"/>
      <c r="Z539" s="384"/>
      <c r="AA539" s="384"/>
      <c r="AB539" s="384"/>
      <c r="AC539" s="384"/>
      <c r="AD539" s="302">
        <v>0</v>
      </c>
      <c r="AE539" s="300"/>
    </row>
    <row r="540" spans="1:31" s="299" customFormat="1" ht="12.75" customHeight="1" x14ac:dyDescent="0.2">
      <c r="A540" s="300"/>
      <c r="B540" s="382" t="s">
        <v>163</v>
      </c>
      <c r="C540" s="382"/>
      <c r="D540" s="382"/>
      <c r="E540" s="382"/>
      <c r="F540" s="382"/>
      <c r="G540" s="382"/>
      <c r="H540" s="382"/>
      <c r="I540" s="382"/>
      <c r="J540" s="382"/>
      <c r="K540" s="382"/>
      <c r="L540" s="382"/>
      <c r="M540" s="343">
        <v>7</v>
      </c>
      <c r="N540" s="343">
        <v>2</v>
      </c>
      <c r="O540" s="344" t="s">
        <v>563</v>
      </c>
      <c r="P540" s="345" t="s">
        <v>162</v>
      </c>
      <c r="Q540" s="383"/>
      <c r="R540" s="383"/>
      <c r="S540" s="383"/>
      <c r="T540" s="383"/>
      <c r="U540" s="359">
        <v>2414</v>
      </c>
      <c r="V540" s="359">
        <v>911.32</v>
      </c>
      <c r="W540" s="360">
        <v>0.37751000000000001</v>
      </c>
      <c r="X540" s="384"/>
      <c r="Y540" s="384"/>
      <c r="Z540" s="384"/>
      <c r="AA540" s="384"/>
      <c r="AB540" s="384"/>
      <c r="AC540" s="384"/>
      <c r="AD540" s="302">
        <v>0</v>
      </c>
      <c r="AE540" s="300"/>
    </row>
    <row r="541" spans="1:31" s="299" customFormat="1" ht="21.75" customHeight="1" x14ac:dyDescent="0.2">
      <c r="A541" s="300"/>
      <c r="B541" s="382" t="s">
        <v>285</v>
      </c>
      <c r="C541" s="382"/>
      <c r="D541" s="382"/>
      <c r="E541" s="382"/>
      <c r="F541" s="382"/>
      <c r="G541" s="382"/>
      <c r="H541" s="382"/>
      <c r="I541" s="382"/>
      <c r="J541" s="382"/>
      <c r="K541" s="382"/>
      <c r="L541" s="382"/>
      <c r="M541" s="343">
        <v>7</v>
      </c>
      <c r="N541" s="343">
        <v>2</v>
      </c>
      <c r="O541" s="344" t="s">
        <v>563</v>
      </c>
      <c r="P541" s="345" t="s">
        <v>284</v>
      </c>
      <c r="Q541" s="383"/>
      <c r="R541" s="383"/>
      <c r="S541" s="383"/>
      <c r="T541" s="383"/>
      <c r="U541" s="359">
        <v>2414</v>
      </c>
      <c r="V541" s="359">
        <v>911.32</v>
      </c>
      <c r="W541" s="360">
        <v>0.37751000000000001</v>
      </c>
      <c r="X541" s="384"/>
      <c r="Y541" s="384"/>
      <c r="Z541" s="384"/>
      <c r="AA541" s="384"/>
      <c r="AB541" s="384"/>
      <c r="AC541" s="384"/>
      <c r="AD541" s="302">
        <v>0</v>
      </c>
      <c r="AE541" s="300"/>
    </row>
    <row r="542" spans="1:31" s="299" customFormat="1" ht="12.75" customHeight="1" x14ac:dyDescent="0.2">
      <c r="A542" s="300"/>
      <c r="B542" s="382" t="s">
        <v>283</v>
      </c>
      <c r="C542" s="382"/>
      <c r="D542" s="382"/>
      <c r="E542" s="382"/>
      <c r="F542" s="382"/>
      <c r="G542" s="382"/>
      <c r="H542" s="382"/>
      <c r="I542" s="382"/>
      <c r="J542" s="382"/>
      <c r="K542" s="382"/>
      <c r="L542" s="382"/>
      <c r="M542" s="343">
        <v>7</v>
      </c>
      <c r="N542" s="343">
        <v>2</v>
      </c>
      <c r="O542" s="344" t="s">
        <v>563</v>
      </c>
      <c r="P542" s="345" t="s">
        <v>281</v>
      </c>
      <c r="Q542" s="383"/>
      <c r="R542" s="383"/>
      <c r="S542" s="383"/>
      <c r="T542" s="383"/>
      <c r="U542" s="359">
        <v>2414</v>
      </c>
      <c r="V542" s="359">
        <v>911.32</v>
      </c>
      <c r="W542" s="360">
        <v>0.37751000000000001</v>
      </c>
      <c r="X542" s="384"/>
      <c r="Y542" s="384"/>
      <c r="Z542" s="384"/>
      <c r="AA542" s="384"/>
      <c r="AB542" s="384"/>
      <c r="AC542" s="384"/>
      <c r="AD542" s="302">
        <v>0</v>
      </c>
      <c r="AE542" s="300"/>
    </row>
    <row r="543" spans="1:31" s="299" customFormat="1" ht="42.75" customHeight="1" x14ac:dyDescent="0.2">
      <c r="A543" s="300"/>
      <c r="B543" s="382" t="s">
        <v>360</v>
      </c>
      <c r="C543" s="382"/>
      <c r="D543" s="382"/>
      <c r="E543" s="382"/>
      <c r="F543" s="382"/>
      <c r="G543" s="382"/>
      <c r="H543" s="382"/>
      <c r="I543" s="382"/>
      <c r="J543" s="382"/>
      <c r="K543" s="382"/>
      <c r="L543" s="382"/>
      <c r="M543" s="343">
        <v>7</v>
      </c>
      <c r="N543" s="343">
        <v>2</v>
      </c>
      <c r="O543" s="344" t="s">
        <v>359</v>
      </c>
      <c r="P543" s="345">
        <v>0</v>
      </c>
      <c r="Q543" s="383"/>
      <c r="R543" s="383"/>
      <c r="S543" s="383"/>
      <c r="T543" s="383"/>
      <c r="U543" s="359">
        <v>516519</v>
      </c>
      <c r="V543" s="359">
        <v>334663.63</v>
      </c>
      <c r="W543" s="360">
        <v>0.64792000000000005</v>
      </c>
      <c r="X543" s="384"/>
      <c r="Y543" s="384"/>
      <c r="Z543" s="384"/>
      <c r="AA543" s="384"/>
      <c r="AB543" s="384"/>
      <c r="AC543" s="384"/>
      <c r="AD543" s="302">
        <v>0</v>
      </c>
      <c r="AE543" s="300"/>
    </row>
    <row r="544" spans="1:31" s="299" customFormat="1" ht="21.75" customHeight="1" x14ac:dyDescent="0.2">
      <c r="A544" s="300"/>
      <c r="B544" s="382" t="s">
        <v>163</v>
      </c>
      <c r="C544" s="382"/>
      <c r="D544" s="382"/>
      <c r="E544" s="382"/>
      <c r="F544" s="382"/>
      <c r="G544" s="382"/>
      <c r="H544" s="382"/>
      <c r="I544" s="382"/>
      <c r="J544" s="382"/>
      <c r="K544" s="382"/>
      <c r="L544" s="382"/>
      <c r="M544" s="343">
        <v>7</v>
      </c>
      <c r="N544" s="343">
        <v>2</v>
      </c>
      <c r="O544" s="344" t="s">
        <v>359</v>
      </c>
      <c r="P544" s="345" t="s">
        <v>162</v>
      </c>
      <c r="Q544" s="383"/>
      <c r="R544" s="383"/>
      <c r="S544" s="383"/>
      <c r="T544" s="383"/>
      <c r="U544" s="359">
        <v>516519</v>
      </c>
      <c r="V544" s="359">
        <v>334663.63</v>
      </c>
      <c r="W544" s="360">
        <v>0.64792000000000005</v>
      </c>
      <c r="X544" s="384"/>
      <c r="Y544" s="384"/>
      <c r="Z544" s="384"/>
      <c r="AA544" s="384"/>
      <c r="AB544" s="384"/>
      <c r="AC544" s="384"/>
      <c r="AD544" s="302">
        <v>99.06</v>
      </c>
      <c r="AE544" s="300"/>
    </row>
    <row r="545" spans="1:31" s="299" customFormat="1" ht="32.25" customHeight="1" x14ac:dyDescent="0.2">
      <c r="A545" s="300"/>
      <c r="B545" s="382" t="s">
        <v>285</v>
      </c>
      <c r="C545" s="382"/>
      <c r="D545" s="382"/>
      <c r="E545" s="382"/>
      <c r="F545" s="382"/>
      <c r="G545" s="382"/>
      <c r="H545" s="382"/>
      <c r="I545" s="382"/>
      <c r="J545" s="382"/>
      <c r="K545" s="382"/>
      <c r="L545" s="382"/>
      <c r="M545" s="343">
        <v>7</v>
      </c>
      <c r="N545" s="343">
        <v>2</v>
      </c>
      <c r="O545" s="344" t="s">
        <v>359</v>
      </c>
      <c r="P545" s="345" t="s">
        <v>284</v>
      </c>
      <c r="Q545" s="383"/>
      <c r="R545" s="383"/>
      <c r="S545" s="383"/>
      <c r="T545" s="383"/>
      <c r="U545" s="359">
        <v>516519</v>
      </c>
      <c r="V545" s="359">
        <v>334663.63</v>
      </c>
      <c r="W545" s="360">
        <v>0.64792000000000005</v>
      </c>
      <c r="X545" s="384"/>
      <c r="Y545" s="384"/>
      <c r="Z545" s="384"/>
      <c r="AA545" s="384"/>
      <c r="AB545" s="384"/>
      <c r="AC545" s="384"/>
      <c r="AD545" s="302">
        <v>99.06</v>
      </c>
      <c r="AE545" s="300"/>
    </row>
    <row r="546" spans="1:31" s="299" customFormat="1" ht="12.75" customHeight="1" x14ac:dyDescent="0.2">
      <c r="A546" s="300"/>
      <c r="B546" s="382" t="s">
        <v>283</v>
      </c>
      <c r="C546" s="382"/>
      <c r="D546" s="382"/>
      <c r="E546" s="382"/>
      <c r="F546" s="382"/>
      <c r="G546" s="382"/>
      <c r="H546" s="382"/>
      <c r="I546" s="382"/>
      <c r="J546" s="382"/>
      <c r="K546" s="382"/>
      <c r="L546" s="382"/>
      <c r="M546" s="343">
        <v>7</v>
      </c>
      <c r="N546" s="343">
        <v>2</v>
      </c>
      <c r="O546" s="344" t="s">
        <v>359</v>
      </c>
      <c r="P546" s="345" t="s">
        <v>281</v>
      </c>
      <c r="Q546" s="383"/>
      <c r="R546" s="383"/>
      <c r="S546" s="383"/>
      <c r="T546" s="383"/>
      <c r="U546" s="359">
        <v>516519</v>
      </c>
      <c r="V546" s="359">
        <v>334663.63</v>
      </c>
      <c r="W546" s="360">
        <v>0.64792000000000005</v>
      </c>
      <c r="X546" s="384"/>
      <c r="Y546" s="384"/>
      <c r="Z546" s="384"/>
      <c r="AA546" s="384"/>
      <c r="AB546" s="384"/>
      <c r="AC546" s="384"/>
      <c r="AD546" s="302">
        <v>99.06</v>
      </c>
      <c r="AE546" s="300"/>
    </row>
    <row r="547" spans="1:31" s="299" customFormat="1" ht="21.75" customHeight="1" x14ac:dyDescent="0.2">
      <c r="A547" s="300"/>
      <c r="B547" s="382" t="s">
        <v>334</v>
      </c>
      <c r="C547" s="382"/>
      <c r="D547" s="382"/>
      <c r="E547" s="382"/>
      <c r="F547" s="382"/>
      <c r="G547" s="382"/>
      <c r="H547" s="382"/>
      <c r="I547" s="382"/>
      <c r="J547" s="382"/>
      <c r="K547" s="382"/>
      <c r="L547" s="382"/>
      <c r="M547" s="343">
        <v>7</v>
      </c>
      <c r="N547" s="343">
        <v>2</v>
      </c>
      <c r="O547" s="344" t="s">
        <v>358</v>
      </c>
      <c r="P547" s="345">
        <v>0</v>
      </c>
      <c r="Q547" s="383"/>
      <c r="R547" s="383"/>
      <c r="S547" s="383"/>
      <c r="T547" s="383"/>
      <c r="U547" s="359">
        <v>776.6</v>
      </c>
      <c r="V547" s="359">
        <v>0</v>
      </c>
      <c r="W547" s="360">
        <v>0</v>
      </c>
      <c r="X547" s="384"/>
      <c r="Y547" s="384"/>
      <c r="Z547" s="384"/>
      <c r="AA547" s="384"/>
      <c r="AB547" s="384"/>
      <c r="AC547" s="384"/>
      <c r="AD547" s="302">
        <v>99.06</v>
      </c>
      <c r="AE547" s="300"/>
    </row>
    <row r="548" spans="1:31" s="299" customFormat="1" ht="12.75" customHeight="1" x14ac:dyDescent="0.2">
      <c r="A548" s="300"/>
      <c r="B548" s="382" t="s">
        <v>163</v>
      </c>
      <c r="C548" s="382"/>
      <c r="D548" s="382"/>
      <c r="E548" s="382"/>
      <c r="F548" s="382"/>
      <c r="G548" s="382"/>
      <c r="H548" s="382"/>
      <c r="I548" s="382"/>
      <c r="J548" s="382"/>
      <c r="K548" s="382"/>
      <c r="L548" s="382"/>
      <c r="M548" s="343">
        <v>7</v>
      </c>
      <c r="N548" s="343">
        <v>2</v>
      </c>
      <c r="O548" s="344" t="s">
        <v>358</v>
      </c>
      <c r="P548" s="345" t="s">
        <v>162</v>
      </c>
      <c r="Q548" s="383"/>
      <c r="R548" s="383"/>
      <c r="S548" s="383"/>
      <c r="T548" s="383"/>
      <c r="U548" s="359">
        <v>776.6</v>
      </c>
      <c r="V548" s="359">
        <v>0</v>
      </c>
      <c r="W548" s="360">
        <v>0</v>
      </c>
      <c r="X548" s="384"/>
      <c r="Y548" s="384"/>
      <c r="Z548" s="384"/>
      <c r="AA548" s="384"/>
      <c r="AB548" s="384"/>
      <c r="AC548" s="384"/>
      <c r="AD548" s="302">
        <v>99.06</v>
      </c>
      <c r="AE548" s="300"/>
    </row>
    <row r="549" spans="1:31" s="299" customFormat="1" ht="42.75" customHeight="1" x14ac:dyDescent="0.2">
      <c r="A549" s="300"/>
      <c r="B549" s="382" t="s">
        <v>285</v>
      </c>
      <c r="C549" s="382"/>
      <c r="D549" s="382"/>
      <c r="E549" s="382"/>
      <c r="F549" s="382"/>
      <c r="G549" s="382"/>
      <c r="H549" s="382"/>
      <c r="I549" s="382"/>
      <c r="J549" s="382"/>
      <c r="K549" s="382"/>
      <c r="L549" s="382"/>
      <c r="M549" s="343">
        <v>7</v>
      </c>
      <c r="N549" s="343">
        <v>2</v>
      </c>
      <c r="O549" s="344" t="s">
        <v>358</v>
      </c>
      <c r="P549" s="345" t="s">
        <v>284</v>
      </c>
      <c r="Q549" s="383"/>
      <c r="R549" s="383"/>
      <c r="S549" s="383"/>
      <c r="T549" s="383"/>
      <c r="U549" s="359">
        <v>776.6</v>
      </c>
      <c r="V549" s="359">
        <v>0</v>
      </c>
      <c r="W549" s="360">
        <v>0</v>
      </c>
      <c r="X549" s="384"/>
      <c r="Y549" s="384"/>
      <c r="Z549" s="384"/>
      <c r="AA549" s="384"/>
      <c r="AB549" s="384"/>
      <c r="AC549" s="384"/>
      <c r="AD549" s="302">
        <v>99.06</v>
      </c>
      <c r="AE549" s="300"/>
    </row>
    <row r="550" spans="1:31" s="299" customFormat="1" ht="21.75" customHeight="1" x14ac:dyDescent="0.2">
      <c r="A550" s="300"/>
      <c r="B550" s="382" t="s">
        <v>283</v>
      </c>
      <c r="C550" s="382"/>
      <c r="D550" s="382"/>
      <c r="E550" s="382"/>
      <c r="F550" s="382"/>
      <c r="G550" s="382"/>
      <c r="H550" s="382"/>
      <c r="I550" s="382"/>
      <c r="J550" s="382"/>
      <c r="K550" s="382"/>
      <c r="L550" s="382"/>
      <c r="M550" s="343">
        <v>7</v>
      </c>
      <c r="N550" s="343">
        <v>2</v>
      </c>
      <c r="O550" s="344" t="s">
        <v>358</v>
      </c>
      <c r="P550" s="345" t="s">
        <v>281</v>
      </c>
      <c r="Q550" s="383"/>
      <c r="R550" s="383"/>
      <c r="S550" s="383"/>
      <c r="T550" s="383"/>
      <c r="U550" s="359">
        <v>776.6</v>
      </c>
      <c r="V550" s="359">
        <v>0</v>
      </c>
      <c r="W550" s="360">
        <v>0</v>
      </c>
      <c r="X550" s="384"/>
      <c r="Y550" s="384"/>
      <c r="Z550" s="384"/>
      <c r="AA550" s="384"/>
      <c r="AB550" s="384"/>
      <c r="AC550" s="384"/>
      <c r="AD550" s="302">
        <v>810.18</v>
      </c>
      <c r="AE550" s="300"/>
    </row>
    <row r="551" spans="1:31" s="299" customFormat="1" ht="12.75" customHeight="1" x14ac:dyDescent="0.2">
      <c r="A551" s="300"/>
      <c r="B551" s="382" t="s">
        <v>228</v>
      </c>
      <c r="C551" s="382"/>
      <c r="D551" s="382"/>
      <c r="E551" s="382"/>
      <c r="F551" s="382"/>
      <c r="G551" s="382"/>
      <c r="H551" s="382"/>
      <c r="I551" s="382"/>
      <c r="J551" s="382"/>
      <c r="K551" s="382"/>
      <c r="L551" s="382"/>
      <c r="M551" s="343">
        <v>7</v>
      </c>
      <c r="N551" s="343">
        <v>2</v>
      </c>
      <c r="O551" s="344" t="s">
        <v>227</v>
      </c>
      <c r="P551" s="345">
        <v>0</v>
      </c>
      <c r="Q551" s="383"/>
      <c r="R551" s="383"/>
      <c r="S551" s="383"/>
      <c r="T551" s="383"/>
      <c r="U551" s="359">
        <v>66921.364000000001</v>
      </c>
      <c r="V551" s="359">
        <v>46835.24</v>
      </c>
      <c r="W551" s="360">
        <v>0.69984999999999997</v>
      </c>
      <c r="X551" s="384"/>
      <c r="Y551" s="384"/>
      <c r="Z551" s="384"/>
      <c r="AA551" s="384"/>
      <c r="AB551" s="384"/>
      <c r="AC551" s="384"/>
      <c r="AD551" s="302">
        <v>810.18</v>
      </c>
      <c r="AE551" s="300"/>
    </row>
    <row r="552" spans="1:31" s="299" customFormat="1" ht="21.75" customHeight="1" x14ac:dyDescent="0.2">
      <c r="A552" s="300"/>
      <c r="B552" s="382" t="s">
        <v>357</v>
      </c>
      <c r="C552" s="382"/>
      <c r="D552" s="382"/>
      <c r="E552" s="382"/>
      <c r="F552" s="382"/>
      <c r="G552" s="382"/>
      <c r="H552" s="382"/>
      <c r="I552" s="382"/>
      <c r="J552" s="382"/>
      <c r="K552" s="382"/>
      <c r="L552" s="382"/>
      <c r="M552" s="343">
        <v>7</v>
      </c>
      <c r="N552" s="343">
        <v>2</v>
      </c>
      <c r="O552" s="344" t="s">
        <v>356</v>
      </c>
      <c r="P552" s="345">
        <v>0</v>
      </c>
      <c r="Q552" s="383"/>
      <c r="R552" s="383"/>
      <c r="S552" s="383"/>
      <c r="T552" s="383"/>
      <c r="U552" s="359">
        <v>66921.364000000001</v>
      </c>
      <c r="V552" s="359">
        <v>46835.24</v>
      </c>
      <c r="W552" s="360">
        <v>0.69984999999999997</v>
      </c>
      <c r="X552" s="384"/>
      <c r="Y552" s="384"/>
      <c r="Z552" s="384"/>
      <c r="AA552" s="384"/>
      <c r="AB552" s="384"/>
      <c r="AC552" s="384"/>
      <c r="AD552" s="302">
        <v>0</v>
      </c>
      <c r="AE552" s="300"/>
    </row>
    <row r="553" spans="1:31" s="299" customFormat="1" ht="21.75" customHeight="1" x14ac:dyDescent="0.2">
      <c r="A553" s="300"/>
      <c r="B553" s="382" t="s">
        <v>653</v>
      </c>
      <c r="C553" s="382"/>
      <c r="D553" s="382"/>
      <c r="E553" s="382"/>
      <c r="F553" s="382"/>
      <c r="G553" s="382"/>
      <c r="H553" s="382"/>
      <c r="I553" s="382"/>
      <c r="J553" s="382"/>
      <c r="K553" s="382"/>
      <c r="L553" s="382"/>
      <c r="M553" s="343">
        <v>7</v>
      </c>
      <c r="N553" s="343">
        <v>2</v>
      </c>
      <c r="O553" s="344" t="s">
        <v>518</v>
      </c>
      <c r="P553" s="345">
        <v>0</v>
      </c>
      <c r="Q553" s="383"/>
      <c r="R553" s="383"/>
      <c r="S553" s="383"/>
      <c r="T553" s="383"/>
      <c r="U553" s="359">
        <v>42916.364000000001</v>
      </c>
      <c r="V553" s="359">
        <v>33402.839999999997</v>
      </c>
      <c r="W553" s="360">
        <v>0.77832000000000001</v>
      </c>
      <c r="X553" s="384"/>
      <c r="Y553" s="384"/>
      <c r="Z553" s="384"/>
      <c r="AA553" s="384"/>
      <c r="AB553" s="384"/>
      <c r="AC553" s="384"/>
      <c r="AD553" s="302">
        <v>0</v>
      </c>
      <c r="AE553" s="300"/>
    </row>
    <row r="554" spans="1:31" s="299" customFormat="1" ht="12.75" customHeight="1" x14ac:dyDescent="0.2">
      <c r="A554" s="300"/>
      <c r="B554" s="382" t="s">
        <v>163</v>
      </c>
      <c r="C554" s="382"/>
      <c r="D554" s="382"/>
      <c r="E554" s="382"/>
      <c r="F554" s="382"/>
      <c r="G554" s="382"/>
      <c r="H554" s="382"/>
      <c r="I554" s="382"/>
      <c r="J554" s="382"/>
      <c r="K554" s="382"/>
      <c r="L554" s="382"/>
      <c r="M554" s="343">
        <v>7</v>
      </c>
      <c r="N554" s="343">
        <v>2</v>
      </c>
      <c r="O554" s="344" t="s">
        <v>518</v>
      </c>
      <c r="P554" s="345" t="s">
        <v>162</v>
      </c>
      <c r="Q554" s="383"/>
      <c r="R554" s="383"/>
      <c r="S554" s="383"/>
      <c r="T554" s="383"/>
      <c r="U554" s="359">
        <v>42916.364000000001</v>
      </c>
      <c r="V554" s="359">
        <v>33402.839999999997</v>
      </c>
      <c r="W554" s="360">
        <v>0.77832000000000001</v>
      </c>
      <c r="X554" s="384"/>
      <c r="Y554" s="384"/>
      <c r="Z554" s="384"/>
      <c r="AA554" s="384"/>
      <c r="AB554" s="384"/>
      <c r="AC554" s="384"/>
      <c r="AD554" s="302">
        <v>0</v>
      </c>
      <c r="AE554" s="300"/>
    </row>
    <row r="555" spans="1:31" s="299" customFormat="1" ht="21.75" customHeight="1" x14ac:dyDescent="0.2">
      <c r="A555" s="300"/>
      <c r="B555" s="382" t="s">
        <v>285</v>
      </c>
      <c r="C555" s="382"/>
      <c r="D555" s="382"/>
      <c r="E555" s="382"/>
      <c r="F555" s="382"/>
      <c r="G555" s="382"/>
      <c r="H555" s="382"/>
      <c r="I555" s="382"/>
      <c r="J555" s="382"/>
      <c r="K555" s="382"/>
      <c r="L555" s="382"/>
      <c r="M555" s="343">
        <v>7</v>
      </c>
      <c r="N555" s="343">
        <v>2</v>
      </c>
      <c r="O555" s="344" t="s">
        <v>518</v>
      </c>
      <c r="P555" s="345" t="s">
        <v>284</v>
      </c>
      <c r="Q555" s="383"/>
      <c r="R555" s="383"/>
      <c r="S555" s="383"/>
      <c r="T555" s="383"/>
      <c r="U555" s="359">
        <v>42916.364000000001</v>
      </c>
      <c r="V555" s="359">
        <v>33402.839999999997</v>
      </c>
      <c r="W555" s="360">
        <v>0.77832000000000001</v>
      </c>
      <c r="X555" s="384"/>
      <c r="Y555" s="384"/>
      <c r="Z555" s="384"/>
      <c r="AA555" s="384"/>
      <c r="AB555" s="384"/>
      <c r="AC555" s="384"/>
      <c r="AD555" s="302">
        <v>810.18</v>
      </c>
      <c r="AE555" s="300"/>
    </row>
    <row r="556" spans="1:31" s="299" customFormat="1" ht="12.75" customHeight="1" x14ac:dyDescent="0.2">
      <c r="A556" s="300"/>
      <c r="B556" s="382" t="s">
        <v>288</v>
      </c>
      <c r="C556" s="382"/>
      <c r="D556" s="382"/>
      <c r="E556" s="382"/>
      <c r="F556" s="382"/>
      <c r="G556" s="382"/>
      <c r="H556" s="382"/>
      <c r="I556" s="382"/>
      <c r="J556" s="382"/>
      <c r="K556" s="382"/>
      <c r="L556" s="382"/>
      <c r="M556" s="343">
        <v>7</v>
      </c>
      <c r="N556" s="343">
        <v>2</v>
      </c>
      <c r="O556" s="344" t="s">
        <v>518</v>
      </c>
      <c r="P556" s="345" t="s">
        <v>287</v>
      </c>
      <c r="Q556" s="383"/>
      <c r="R556" s="383"/>
      <c r="S556" s="383"/>
      <c r="T556" s="383"/>
      <c r="U556" s="359">
        <v>42916.364000000001</v>
      </c>
      <c r="V556" s="359">
        <v>33402.839999999997</v>
      </c>
      <c r="W556" s="360">
        <v>0.77832000000000001</v>
      </c>
      <c r="X556" s="384"/>
      <c r="Y556" s="384"/>
      <c r="Z556" s="384"/>
      <c r="AA556" s="384"/>
      <c r="AB556" s="384"/>
      <c r="AC556" s="384"/>
      <c r="AD556" s="302">
        <v>810.18</v>
      </c>
      <c r="AE556" s="300"/>
    </row>
    <row r="557" spans="1:31" s="299" customFormat="1" ht="32.25" customHeight="1" x14ac:dyDescent="0.2">
      <c r="A557" s="300"/>
      <c r="B557" s="382" t="s">
        <v>517</v>
      </c>
      <c r="C557" s="382"/>
      <c r="D557" s="382"/>
      <c r="E557" s="382"/>
      <c r="F557" s="382"/>
      <c r="G557" s="382"/>
      <c r="H557" s="382"/>
      <c r="I557" s="382"/>
      <c r="J557" s="382"/>
      <c r="K557" s="382"/>
      <c r="L557" s="382"/>
      <c r="M557" s="343">
        <v>7</v>
      </c>
      <c r="N557" s="343">
        <v>2</v>
      </c>
      <c r="O557" s="344" t="s">
        <v>516</v>
      </c>
      <c r="P557" s="345">
        <v>0</v>
      </c>
      <c r="Q557" s="383"/>
      <c r="R557" s="383"/>
      <c r="S557" s="383"/>
      <c r="T557" s="383"/>
      <c r="U557" s="359">
        <v>24005</v>
      </c>
      <c r="V557" s="359">
        <v>13432.4</v>
      </c>
      <c r="W557" s="360">
        <v>0.55957000000000001</v>
      </c>
      <c r="X557" s="384"/>
      <c r="Y557" s="384"/>
      <c r="Z557" s="384"/>
      <c r="AA557" s="384"/>
      <c r="AB557" s="384"/>
      <c r="AC557" s="384"/>
      <c r="AD557" s="302">
        <v>810.18</v>
      </c>
      <c r="AE557" s="300"/>
    </row>
    <row r="558" spans="1:31" s="299" customFormat="1" ht="53.25" customHeight="1" x14ac:dyDescent="0.2">
      <c r="A558" s="300"/>
      <c r="B558" s="382" t="s">
        <v>163</v>
      </c>
      <c r="C558" s="382"/>
      <c r="D558" s="382"/>
      <c r="E558" s="382"/>
      <c r="F558" s="382"/>
      <c r="G558" s="382"/>
      <c r="H558" s="382"/>
      <c r="I558" s="382"/>
      <c r="J558" s="382"/>
      <c r="K558" s="382"/>
      <c r="L558" s="382"/>
      <c r="M558" s="343">
        <v>7</v>
      </c>
      <c r="N558" s="343">
        <v>2</v>
      </c>
      <c r="O558" s="344" t="s">
        <v>516</v>
      </c>
      <c r="P558" s="345" t="s">
        <v>162</v>
      </c>
      <c r="Q558" s="383"/>
      <c r="R558" s="383"/>
      <c r="S558" s="383"/>
      <c r="T558" s="383"/>
      <c r="U558" s="359">
        <v>24005</v>
      </c>
      <c r="V558" s="359">
        <v>13432.4</v>
      </c>
      <c r="W558" s="360">
        <v>0.55957000000000001</v>
      </c>
      <c r="X558" s="384"/>
      <c r="Y558" s="384"/>
      <c r="Z558" s="384"/>
      <c r="AA558" s="384"/>
      <c r="AB558" s="384"/>
      <c r="AC558" s="384"/>
      <c r="AD558" s="302">
        <v>0</v>
      </c>
      <c r="AE558" s="300"/>
    </row>
    <row r="559" spans="1:31" s="299" customFormat="1" ht="53.25" customHeight="1" x14ac:dyDescent="0.2">
      <c r="A559" s="300"/>
      <c r="B559" s="382" t="s">
        <v>285</v>
      </c>
      <c r="C559" s="382"/>
      <c r="D559" s="382"/>
      <c r="E559" s="382"/>
      <c r="F559" s="382"/>
      <c r="G559" s="382"/>
      <c r="H559" s="382"/>
      <c r="I559" s="382"/>
      <c r="J559" s="382"/>
      <c r="K559" s="382"/>
      <c r="L559" s="382"/>
      <c r="M559" s="343">
        <v>7</v>
      </c>
      <c r="N559" s="343">
        <v>2</v>
      </c>
      <c r="O559" s="344" t="s">
        <v>516</v>
      </c>
      <c r="P559" s="345" t="s">
        <v>284</v>
      </c>
      <c r="Q559" s="383"/>
      <c r="R559" s="383"/>
      <c r="S559" s="383"/>
      <c r="T559" s="383"/>
      <c r="U559" s="359">
        <v>24005</v>
      </c>
      <c r="V559" s="359">
        <v>13432.4</v>
      </c>
      <c r="W559" s="360">
        <v>0.55957000000000001</v>
      </c>
      <c r="X559" s="384"/>
      <c r="Y559" s="384"/>
      <c r="Z559" s="384"/>
      <c r="AA559" s="384"/>
      <c r="AB559" s="384"/>
      <c r="AC559" s="384"/>
      <c r="AD559" s="302">
        <v>0</v>
      </c>
      <c r="AE559" s="300"/>
    </row>
    <row r="560" spans="1:31" s="299" customFormat="1" ht="21.75" customHeight="1" x14ac:dyDescent="0.2">
      <c r="A560" s="300"/>
      <c r="B560" s="382" t="s">
        <v>288</v>
      </c>
      <c r="C560" s="382"/>
      <c r="D560" s="382"/>
      <c r="E560" s="382"/>
      <c r="F560" s="382"/>
      <c r="G560" s="382"/>
      <c r="H560" s="382"/>
      <c r="I560" s="382"/>
      <c r="J560" s="382"/>
      <c r="K560" s="382"/>
      <c r="L560" s="382"/>
      <c r="M560" s="343">
        <v>7</v>
      </c>
      <c r="N560" s="343">
        <v>2</v>
      </c>
      <c r="O560" s="344" t="s">
        <v>516</v>
      </c>
      <c r="P560" s="345" t="s">
        <v>287</v>
      </c>
      <c r="Q560" s="383"/>
      <c r="R560" s="383"/>
      <c r="S560" s="383"/>
      <c r="T560" s="383"/>
      <c r="U560" s="359">
        <v>24005</v>
      </c>
      <c r="V560" s="359">
        <v>13432.4</v>
      </c>
      <c r="W560" s="360">
        <v>0.55957000000000001</v>
      </c>
      <c r="X560" s="384"/>
      <c r="Y560" s="384"/>
      <c r="Z560" s="384"/>
      <c r="AA560" s="384"/>
      <c r="AB560" s="384"/>
      <c r="AC560" s="384"/>
      <c r="AD560" s="302">
        <v>0</v>
      </c>
      <c r="AE560" s="300"/>
    </row>
    <row r="561" spans="1:31" s="299" customFormat="1" ht="12.75" customHeight="1" x14ac:dyDescent="0.2">
      <c r="A561" s="300"/>
      <c r="B561" s="382" t="s">
        <v>228</v>
      </c>
      <c r="C561" s="382"/>
      <c r="D561" s="382"/>
      <c r="E561" s="382"/>
      <c r="F561" s="382"/>
      <c r="G561" s="382"/>
      <c r="H561" s="382"/>
      <c r="I561" s="382"/>
      <c r="J561" s="382"/>
      <c r="K561" s="382"/>
      <c r="L561" s="382"/>
      <c r="M561" s="343">
        <v>7</v>
      </c>
      <c r="N561" s="343">
        <v>2</v>
      </c>
      <c r="O561" s="344" t="s">
        <v>227</v>
      </c>
      <c r="P561" s="345">
        <v>0</v>
      </c>
      <c r="Q561" s="383"/>
      <c r="R561" s="383"/>
      <c r="S561" s="383"/>
      <c r="T561" s="383"/>
      <c r="U561" s="359">
        <v>3483.95</v>
      </c>
      <c r="V561" s="359">
        <v>2037.87</v>
      </c>
      <c r="W561" s="360">
        <v>0.58492999999999995</v>
      </c>
      <c r="X561" s="384"/>
      <c r="Y561" s="384"/>
      <c r="Z561" s="384"/>
      <c r="AA561" s="384"/>
      <c r="AB561" s="384"/>
      <c r="AC561" s="384"/>
      <c r="AD561" s="302">
        <v>0</v>
      </c>
      <c r="AE561" s="300"/>
    </row>
    <row r="562" spans="1:31" s="299" customFormat="1" ht="42.75" customHeight="1" x14ac:dyDescent="0.2">
      <c r="A562" s="300"/>
      <c r="B562" s="382" t="s">
        <v>357</v>
      </c>
      <c r="C562" s="382"/>
      <c r="D562" s="382"/>
      <c r="E562" s="382"/>
      <c r="F562" s="382"/>
      <c r="G562" s="382"/>
      <c r="H562" s="382"/>
      <c r="I562" s="382"/>
      <c r="J562" s="382"/>
      <c r="K562" s="382"/>
      <c r="L562" s="382"/>
      <c r="M562" s="343">
        <v>7</v>
      </c>
      <c r="N562" s="343">
        <v>2</v>
      </c>
      <c r="O562" s="344" t="s">
        <v>356</v>
      </c>
      <c r="P562" s="345">
        <v>0</v>
      </c>
      <c r="Q562" s="383"/>
      <c r="R562" s="383"/>
      <c r="S562" s="383"/>
      <c r="T562" s="383"/>
      <c r="U562" s="359">
        <v>3483.95</v>
      </c>
      <c r="V562" s="359">
        <v>2037.87</v>
      </c>
      <c r="W562" s="360">
        <v>0.58492999999999995</v>
      </c>
      <c r="X562" s="384"/>
      <c r="Y562" s="384"/>
      <c r="Z562" s="384"/>
      <c r="AA562" s="384"/>
      <c r="AB562" s="384"/>
      <c r="AC562" s="384"/>
      <c r="AD562" s="302">
        <v>0</v>
      </c>
      <c r="AE562" s="300"/>
    </row>
    <row r="563" spans="1:31" s="299" customFormat="1" ht="12.75" customHeight="1" x14ac:dyDescent="0.2">
      <c r="A563" s="300"/>
      <c r="B563" s="382" t="s">
        <v>654</v>
      </c>
      <c r="C563" s="382"/>
      <c r="D563" s="382"/>
      <c r="E563" s="382"/>
      <c r="F563" s="382"/>
      <c r="G563" s="382"/>
      <c r="H563" s="382"/>
      <c r="I563" s="382"/>
      <c r="J563" s="382"/>
      <c r="K563" s="382"/>
      <c r="L563" s="382"/>
      <c r="M563" s="343">
        <v>7</v>
      </c>
      <c r="N563" s="343">
        <v>2</v>
      </c>
      <c r="O563" s="344" t="s">
        <v>655</v>
      </c>
      <c r="P563" s="345">
        <v>0</v>
      </c>
      <c r="Q563" s="383"/>
      <c r="R563" s="383"/>
      <c r="S563" s="383"/>
      <c r="T563" s="383"/>
      <c r="U563" s="359">
        <v>3483.95</v>
      </c>
      <c r="V563" s="359">
        <v>2037.87</v>
      </c>
      <c r="W563" s="360">
        <v>0.58492999999999995</v>
      </c>
      <c r="X563" s="384"/>
      <c r="Y563" s="384"/>
      <c r="Z563" s="384"/>
      <c r="AA563" s="384"/>
      <c r="AB563" s="384"/>
      <c r="AC563" s="384"/>
      <c r="AD563" s="302">
        <v>300</v>
      </c>
      <c r="AE563" s="300"/>
    </row>
    <row r="564" spans="1:31" s="299" customFormat="1" ht="12.75" customHeight="1" x14ac:dyDescent="0.2">
      <c r="A564" s="300"/>
      <c r="B564" s="382" t="s">
        <v>163</v>
      </c>
      <c r="C564" s="382"/>
      <c r="D564" s="382"/>
      <c r="E564" s="382"/>
      <c r="F564" s="382"/>
      <c r="G564" s="382"/>
      <c r="H564" s="382"/>
      <c r="I564" s="382"/>
      <c r="J564" s="382"/>
      <c r="K564" s="382"/>
      <c r="L564" s="382"/>
      <c r="M564" s="343">
        <v>7</v>
      </c>
      <c r="N564" s="343">
        <v>2</v>
      </c>
      <c r="O564" s="344" t="s">
        <v>655</v>
      </c>
      <c r="P564" s="345" t="s">
        <v>162</v>
      </c>
      <c r="Q564" s="383"/>
      <c r="R564" s="383"/>
      <c r="S564" s="383"/>
      <c r="T564" s="383"/>
      <c r="U564" s="359">
        <v>3483.95</v>
      </c>
      <c r="V564" s="359">
        <v>2037.87</v>
      </c>
      <c r="W564" s="360">
        <v>0.58492999999999995</v>
      </c>
      <c r="X564" s="384"/>
      <c r="Y564" s="384"/>
      <c r="Z564" s="384"/>
      <c r="AA564" s="384"/>
      <c r="AB564" s="384"/>
      <c r="AC564" s="384"/>
      <c r="AD564" s="302">
        <v>300</v>
      </c>
      <c r="AE564" s="300"/>
    </row>
    <row r="565" spans="1:31" s="299" customFormat="1" ht="21.75" customHeight="1" x14ac:dyDescent="0.2">
      <c r="A565" s="300"/>
      <c r="B565" s="382" t="s">
        <v>285</v>
      </c>
      <c r="C565" s="382"/>
      <c r="D565" s="382"/>
      <c r="E565" s="382"/>
      <c r="F565" s="382"/>
      <c r="G565" s="382"/>
      <c r="H565" s="382"/>
      <c r="I565" s="382"/>
      <c r="J565" s="382"/>
      <c r="K565" s="382"/>
      <c r="L565" s="382"/>
      <c r="M565" s="343">
        <v>7</v>
      </c>
      <c r="N565" s="343">
        <v>2</v>
      </c>
      <c r="O565" s="344" t="s">
        <v>655</v>
      </c>
      <c r="P565" s="345" t="s">
        <v>284</v>
      </c>
      <c r="Q565" s="383"/>
      <c r="R565" s="383"/>
      <c r="S565" s="383"/>
      <c r="T565" s="383"/>
      <c r="U565" s="359">
        <v>3483.95</v>
      </c>
      <c r="V565" s="359">
        <v>2037.87</v>
      </c>
      <c r="W565" s="360">
        <v>0.58492999999999995</v>
      </c>
      <c r="X565" s="384"/>
      <c r="Y565" s="384"/>
      <c r="Z565" s="384"/>
      <c r="AA565" s="384"/>
      <c r="AB565" s="384"/>
      <c r="AC565" s="384"/>
      <c r="AD565" s="302">
        <v>300</v>
      </c>
      <c r="AE565" s="300"/>
    </row>
    <row r="566" spans="1:31" s="299" customFormat="1" ht="12.75" customHeight="1" x14ac:dyDescent="0.2">
      <c r="A566" s="300"/>
      <c r="B566" s="382" t="s">
        <v>288</v>
      </c>
      <c r="C566" s="382"/>
      <c r="D566" s="382"/>
      <c r="E566" s="382"/>
      <c r="F566" s="382"/>
      <c r="G566" s="382"/>
      <c r="H566" s="382"/>
      <c r="I566" s="382"/>
      <c r="J566" s="382"/>
      <c r="K566" s="382"/>
      <c r="L566" s="382"/>
      <c r="M566" s="343">
        <v>7</v>
      </c>
      <c r="N566" s="343">
        <v>2</v>
      </c>
      <c r="O566" s="344" t="s">
        <v>655</v>
      </c>
      <c r="P566" s="345" t="s">
        <v>287</v>
      </c>
      <c r="Q566" s="383"/>
      <c r="R566" s="383"/>
      <c r="S566" s="383"/>
      <c r="T566" s="383"/>
      <c r="U566" s="359">
        <v>3483.95</v>
      </c>
      <c r="V566" s="359">
        <v>2037.87</v>
      </c>
      <c r="W566" s="360">
        <v>0.58492999999999995</v>
      </c>
      <c r="X566" s="384"/>
      <c r="Y566" s="384"/>
      <c r="Z566" s="384"/>
      <c r="AA566" s="384"/>
      <c r="AB566" s="384"/>
      <c r="AC566" s="384"/>
      <c r="AD566" s="302">
        <v>300</v>
      </c>
      <c r="AE566" s="300"/>
    </row>
    <row r="567" spans="1:31" s="299" customFormat="1" ht="42.75" customHeight="1" x14ac:dyDescent="0.2">
      <c r="A567" s="300"/>
      <c r="B567" s="382" t="s">
        <v>228</v>
      </c>
      <c r="C567" s="382"/>
      <c r="D567" s="382"/>
      <c r="E567" s="382"/>
      <c r="F567" s="382"/>
      <c r="G567" s="382"/>
      <c r="H567" s="382"/>
      <c r="I567" s="382"/>
      <c r="J567" s="382"/>
      <c r="K567" s="382"/>
      <c r="L567" s="382"/>
      <c r="M567" s="343">
        <v>7</v>
      </c>
      <c r="N567" s="343">
        <v>2</v>
      </c>
      <c r="O567" s="344" t="s">
        <v>227</v>
      </c>
      <c r="P567" s="345">
        <v>0</v>
      </c>
      <c r="Q567" s="383"/>
      <c r="R567" s="383"/>
      <c r="S567" s="383"/>
      <c r="T567" s="383"/>
      <c r="U567" s="359">
        <v>72</v>
      </c>
      <c r="V567" s="359">
        <v>35</v>
      </c>
      <c r="W567" s="360">
        <v>0.48610999999999999</v>
      </c>
      <c r="X567" s="384"/>
      <c r="Y567" s="384"/>
      <c r="Z567" s="384"/>
      <c r="AA567" s="384"/>
      <c r="AB567" s="384"/>
      <c r="AC567" s="384"/>
      <c r="AD567" s="302">
        <v>300</v>
      </c>
      <c r="AE567" s="300"/>
    </row>
    <row r="568" spans="1:31" s="299" customFormat="1" ht="12.75" customHeight="1" x14ac:dyDescent="0.2">
      <c r="A568" s="300"/>
      <c r="B568" s="382" t="s">
        <v>355</v>
      </c>
      <c r="C568" s="382"/>
      <c r="D568" s="382"/>
      <c r="E568" s="382"/>
      <c r="F568" s="382"/>
      <c r="G568" s="382"/>
      <c r="H568" s="382"/>
      <c r="I568" s="382"/>
      <c r="J568" s="382"/>
      <c r="K568" s="382"/>
      <c r="L568" s="382"/>
      <c r="M568" s="343">
        <v>7</v>
      </c>
      <c r="N568" s="343">
        <v>2</v>
      </c>
      <c r="O568" s="344" t="s">
        <v>354</v>
      </c>
      <c r="P568" s="345">
        <v>0</v>
      </c>
      <c r="Q568" s="383"/>
      <c r="R568" s="383"/>
      <c r="S568" s="383"/>
      <c r="T568" s="383"/>
      <c r="U568" s="359">
        <v>72</v>
      </c>
      <c r="V568" s="359">
        <v>35</v>
      </c>
      <c r="W568" s="360">
        <v>0.48610999999999999</v>
      </c>
      <c r="X568" s="377"/>
      <c r="Y568" s="377"/>
      <c r="Z568" s="377"/>
      <c r="AA568" s="377"/>
      <c r="AB568" s="377"/>
      <c r="AC568" s="377"/>
      <c r="AD568" s="302">
        <v>6880.2</v>
      </c>
      <c r="AE568" s="300"/>
    </row>
    <row r="569" spans="1:31" s="299" customFormat="1" ht="21.75" customHeight="1" x14ac:dyDescent="0.2">
      <c r="A569" s="300"/>
      <c r="B569" s="382" t="s">
        <v>347</v>
      </c>
      <c r="C569" s="382"/>
      <c r="D569" s="382"/>
      <c r="E569" s="382"/>
      <c r="F569" s="382"/>
      <c r="G569" s="382"/>
      <c r="H569" s="382"/>
      <c r="I569" s="382"/>
      <c r="J569" s="382"/>
      <c r="K569" s="382"/>
      <c r="L569" s="382"/>
      <c r="M569" s="343">
        <v>7</v>
      </c>
      <c r="N569" s="343">
        <v>2</v>
      </c>
      <c r="O569" s="344" t="s">
        <v>353</v>
      </c>
      <c r="P569" s="345">
        <v>0</v>
      </c>
      <c r="Q569" s="383"/>
      <c r="R569" s="383"/>
      <c r="S569" s="383"/>
      <c r="T569" s="383"/>
      <c r="U569" s="359">
        <v>72</v>
      </c>
      <c r="V569" s="359">
        <v>35</v>
      </c>
      <c r="W569" s="360">
        <v>0.48610999999999999</v>
      </c>
      <c r="X569" s="384"/>
      <c r="Y569" s="384"/>
      <c r="Z569" s="384"/>
      <c r="AA569" s="384"/>
      <c r="AB569" s="384"/>
      <c r="AC569" s="384"/>
      <c r="AD569" s="302">
        <v>97.9</v>
      </c>
      <c r="AE569" s="300"/>
    </row>
    <row r="570" spans="1:31" s="299" customFormat="1" ht="32.25" customHeight="1" x14ac:dyDescent="0.2">
      <c r="A570" s="300"/>
      <c r="B570" s="382" t="s">
        <v>163</v>
      </c>
      <c r="C570" s="382"/>
      <c r="D570" s="382"/>
      <c r="E570" s="382"/>
      <c r="F570" s="382"/>
      <c r="G570" s="382"/>
      <c r="H570" s="382"/>
      <c r="I570" s="382"/>
      <c r="J570" s="382"/>
      <c r="K570" s="382"/>
      <c r="L570" s="382"/>
      <c r="M570" s="343">
        <v>7</v>
      </c>
      <c r="N570" s="343">
        <v>2</v>
      </c>
      <c r="O570" s="344" t="s">
        <v>353</v>
      </c>
      <c r="P570" s="345" t="s">
        <v>162</v>
      </c>
      <c r="Q570" s="383"/>
      <c r="R570" s="383"/>
      <c r="S570" s="383"/>
      <c r="T570" s="383"/>
      <c r="U570" s="359">
        <v>72</v>
      </c>
      <c r="V570" s="359">
        <v>35</v>
      </c>
      <c r="W570" s="360">
        <v>0.48610999999999999</v>
      </c>
      <c r="X570" s="384"/>
      <c r="Y570" s="384"/>
      <c r="Z570" s="384"/>
      <c r="AA570" s="384"/>
      <c r="AB570" s="384"/>
      <c r="AC570" s="384"/>
      <c r="AD570" s="302">
        <v>97.9</v>
      </c>
      <c r="AE570" s="300"/>
    </row>
    <row r="571" spans="1:31" s="299" customFormat="1" ht="21.75" customHeight="1" x14ac:dyDescent="0.2">
      <c r="A571" s="300"/>
      <c r="B571" s="382" t="s">
        <v>285</v>
      </c>
      <c r="C571" s="382"/>
      <c r="D571" s="382"/>
      <c r="E571" s="382"/>
      <c r="F571" s="382"/>
      <c r="G571" s="382"/>
      <c r="H571" s="382"/>
      <c r="I571" s="382"/>
      <c r="J571" s="382"/>
      <c r="K571" s="382"/>
      <c r="L571" s="382"/>
      <c r="M571" s="343">
        <v>7</v>
      </c>
      <c r="N571" s="343">
        <v>2</v>
      </c>
      <c r="O571" s="344" t="s">
        <v>353</v>
      </c>
      <c r="P571" s="345" t="s">
        <v>284</v>
      </c>
      <c r="Q571" s="383"/>
      <c r="R571" s="383"/>
      <c r="S571" s="383"/>
      <c r="T571" s="383"/>
      <c r="U571" s="359">
        <v>72</v>
      </c>
      <c r="V571" s="359">
        <v>35</v>
      </c>
      <c r="W571" s="360">
        <v>0.48610999999999999</v>
      </c>
      <c r="X571" s="384"/>
      <c r="Y571" s="384"/>
      <c r="Z571" s="384"/>
      <c r="AA571" s="384"/>
      <c r="AB571" s="384"/>
      <c r="AC571" s="384"/>
      <c r="AD571" s="302">
        <v>35.17</v>
      </c>
      <c r="AE571" s="300"/>
    </row>
    <row r="572" spans="1:31" s="299" customFormat="1" ht="21.75" customHeight="1" x14ac:dyDescent="0.2">
      <c r="A572" s="300"/>
      <c r="B572" s="382" t="s">
        <v>283</v>
      </c>
      <c r="C572" s="382"/>
      <c r="D572" s="382"/>
      <c r="E572" s="382"/>
      <c r="F572" s="382"/>
      <c r="G572" s="382"/>
      <c r="H572" s="382"/>
      <c r="I572" s="382"/>
      <c r="J572" s="382"/>
      <c r="K572" s="382"/>
      <c r="L572" s="382"/>
      <c r="M572" s="343">
        <v>7</v>
      </c>
      <c r="N572" s="343">
        <v>2</v>
      </c>
      <c r="O572" s="344" t="s">
        <v>353</v>
      </c>
      <c r="P572" s="345" t="s">
        <v>281</v>
      </c>
      <c r="Q572" s="383"/>
      <c r="R572" s="383"/>
      <c r="S572" s="383"/>
      <c r="T572" s="383"/>
      <c r="U572" s="359">
        <v>72</v>
      </c>
      <c r="V572" s="359">
        <v>35</v>
      </c>
      <c r="W572" s="360">
        <v>0.48610999999999999</v>
      </c>
      <c r="X572" s="384"/>
      <c r="Y572" s="384"/>
      <c r="Z572" s="384"/>
      <c r="AA572" s="384"/>
      <c r="AB572" s="384"/>
      <c r="AC572" s="384"/>
      <c r="AD572" s="302">
        <v>35.17</v>
      </c>
      <c r="AE572" s="300"/>
    </row>
    <row r="573" spans="1:31" s="299" customFormat="1" ht="12.75" customHeight="1" x14ac:dyDescent="0.2">
      <c r="A573" s="300"/>
      <c r="B573" s="382" t="s">
        <v>228</v>
      </c>
      <c r="C573" s="382"/>
      <c r="D573" s="382"/>
      <c r="E573" s="382"/>
      <c r="F573" s="382"/>
      <c r="G573" s="382"/>
      <c r="H573" s="382"/>
      <c r="I573" s="382"/>
      <c r="J573" s="382"/>
      <c r="K573" s="382"/>
      <c r="L573" s="382"/>
      <c r="M573" s="343">
        <v>7</v>
      </c>
      <c r="N573" s="343">
        <v>2</v>
      </c>
      <c r="O573" s="344" t="s">
        <v>227</v>
      </c>
      <c r="P573" s="345">
        <v>0</v>
      </c>
      <c r="Q573" s="383"/>
      <c r="R573" s="383"/>
      <c r="S573" s="383"/>
      <c r="T573" s="383"/>
      <c r="U573" s="359">
        <v>40</v>
      </c>
      <c r="V573" s="359">
        <v>0</v>
      </c>
      <c r="W573" s="360">
        <v>0</v>
      </c>
      <c r="X573" s="384"/>
      <c r="Y573" s="384"/>
      <c r="Z573" s="384"/>
      <c r="AA573" s="384"/>
      <c r="AB573" s="384"/>
      <c r="AC573" s="384"/>
      <c r="AD573" s="302">
        <v>35.17</v>
      </c>
      <c r="AE573" s="300"/>
    </row>
    <row r="574" spans="1:31" s="299" customFormat="1" ht="42.75" customHeight="1" x14ac:dyDescent="0.2">
      <c r="A574" s="300"/>
      <c r="B574" s="382" t="s">
        <v>352</v>
      </c>
      <c r="C574" s="382"/>
      <c r="D574" s="382"/>
      <c r="E574" s="382"/>
      <c r="F574" s="382"/>
      <c r="G574" s="382"/>
      <c r="H574" s="382"/>
      <c r="I574" s="382"/>
      <c r="J574" s="382"/>
      <c r="K574" s="382"/>
      <c r="L574" s="382"/>
      <c r="M574" s="343">
        <v>7</v>
      </c>
      <c r="N574" s="343">
        <v>2</v>
      </c>
      <c r="O574" s="344" t="s">
        <v>351</v>
      </c>
      <c r="P574" s="345">
        <v>0</v>
      </c>
      <c r="Q574" s="383"/>
      <c r="R574" s="383"/>
      <c r="S574" s="383"/>
      <c r="T574" s="383"/>
      <c r="U574" s="359">
        <v>40</v>
      </c>
      <c r="V574" s="359">
        <v>0</v>
      </c>
      <c r="W574" s="360">
        <v>0</v>
      </c>
      <c r="X574" s="384"/>
      <c r="Y574" s="384"/>
      <c r="Z574" s="384"/>
      <c r="AA574" s="384"/>
      <c r="AB574" s="384"/>
      <c r="AC574" s="384"/>
      <c r="AD574" s="302">
        <v>35.17</v>
      </c>
      <c r="AE574" s="300"/>
    </row>
    <row r="575" spans="1:31" s="299" customFormat="1" ht="21.75" customHeight="1" x14ac:dyDescent="0.2">
      <c r="A575" s="300"/>
      <c r="B575" s="382" t="s">
        <v>347</v>
      </c>
      <c r="C575" s="382"/>
      <c r="D575" s="382"/>
      <c r="E575" s="382"/>
      <c r="F575" s="382"/>
      <c r="G575" s="382"/>
      <c r="H575" s="382"/>
      <c r="I575" s="382"/>
      <c r="J575" s="382"/>
      <c r="K575" s="382"/>
      <c r="L575" s="382"/>
      <c r="M575" s="343">
        <v>7</v>
      </c>
      <c r="N575" s="343">
        <v>2</v>
      </c>
      <c r="O575" s="344" t="s">
        <v>350</v>
      </c>
      <c r="P575" s="345">
        <v>0</v>
      </c>
      <c r="Q575" s="383"/>
      <c r="R575" s="383"/>
      <c r="S575" s="383"/>
      <c r="T575" s="383"/>
      <c r="U575" s="359">
        <v>40</v>
      </c>
      <c r="V575" s="359">
        <v>0</v>
      </c>
      <c r="W575" s="360">
        <v>0</v>
      </c>
      <c r="X575" s="384"/>
      <c r="Y575" s="384"/>
      <c r="Z575" s="384"/>
      <c r="AA575" s="384"/>
      <c r="AB575" s="384"/>
      <c r="AC575" s="384"/>
      <c r="AD575" s="302">
        <v>62.73</v>
      </c>
      <c r="AE575" s="300"/>
    </row>
    <row r="576" spans="1:31" s="299" customFormat="1" ht="21.75" customHeight="1" x14ac:dyDescent="0.2">
      <c r="A576" s="300"/>
      <c r="B576" s="382" t="s">
        <v>163</v>
      </c>
      <c r="C576" s="382"/>
      <c r="D576" s="382"/>
      <c r="E576" s="382"/>
      <c r="F576" s="382"/>
      <c r="G576" s="382"/>
      <c r="H576" s="382"/>
      <c r="I576" s="382"/>
      <c r="J576" s="382"/>
      <c r="K576" s="382"/>
      <c r="L576" s="382"/>
      <c r="M576" s="343">
        <v>7</v>
      </c>
      <c r="N576" s="343">
        <v>2</v>
      </c>
      <c r="O576" s="344" t="s">
        <v>350</v>
      </c>
      <c r="P576" s="345" t="s">
        <v>162</v>
      </c>
      <c r="Q576" s="383"/>
      <c r="R576" s="383"/>
      <c r="S576" s="383"/>
      <c r="T576" s="383"/>
      <c r="U576" s="359">
        <v>40</v>
      </c>
      <c r="V576" s="359">
        <v>0</v>
      </c>
      <c r="W576" s="360">
        <v>0</v>
      </c>
      <c r="X576" s="384"/>
      <c r="Y576" s="384"/>
      <c r="Z576" s="384"/>
      <c r="AA576" s="384"/>
      <c r="AB576" s="384"/>
      <c r="AC576" s="384"/>
      <c r="AD576" s="302">
        <v>62.73</v>
      </c>
      <c r="AE576" s="300"/>
    </row>
    <row r="577" spans="1:31" s="299" customFormat="1" ht="12.75" customHeight="1" x14ac:dyDescent="0.2">
      <c r="A577" s="300"/>
      <c r="B577" s="382" t="s">
        <v>285</v>
      </c>
      <c r="C577" s="382"/>
      <c r="D577" s="382"/>
      <c r="E577" s="382"/>
      <c r="F577" s="382"/>
      <c r="G577" s="382"/>
      <c r="H577" s="382"/>
      <c r="I577" s="382"/>
      <c r="J577" s="382"/>
      <c r="K577" s="382"/>
      <c r="L577" s="382"/>
      <c r="M577" s="343">
        <v>7</v>
      </c>
      <c r="N577" s="343">
        <v>2</v>
      </c>
      <c r="O577" s="344" t="s">
        <v>350</v>
      </c>
      <c r="P577" s="345" t="s">
        <v>284</v>
      </c>
      <c r="Q577" s="383"/>
      <c r="R577" s="383"/>
      <c r="S577" s="383"/>
      <c r="T577" s="383"/>
      <c r="U577" s="359">
        <v>40</v>
      </c>
      <c r="V577" s="359">
        <v>0</v>
      </c>
      <c r="W577" s="360">
        <v>0</v>
      </c>
      <c r="X577" s="384"/>
      <c r="Y577" s="384"/>
      <c r="Z577" s="384"/>
      <c r="AA577" s="384"/>
      <c r="AB577" s="384"/>
      <c r="AC577" s="384"/>
      <c r="AD577" s="302">
        <v>62.73</v>
      </c>
      <c r="AE577" s="300"/>
    </row>
    <row r="578" spans="1:31" s="299" customFormat="1" ht="42.75" customHeight="1" x14ac:dyDescent="0.2">
      <c r="A578" s="300"/>
      <c r="B578" s="382" t="s">
        <v>283</v>
      </c>
      <c r="C578" s="382"/>
      <c r="D578" s="382"/>
      <c r="E578" s="382"/>
      <c r="F578" s="382"/>
      <c r="G578" s="382"/>
      <c r="H578" s="382"/>
      <c r="I578" s="382"/>
      <c r="J578" s="382"/>
      <c r="K578" s="382"/>
      <c r="L578" s="382"/>
      <c r="M578" s="343">
        <v>7</v>
      </c>
      <c r="N578" s="343">
        <v>2</v>
      </c>
      <c r="O578" s="344" t="s">
        <v>350</v>
      </c>
      <c r="P578" s="345" t="s">
        <v>281</v>
      </c>
      <c r="Q578" s="383"/>
      <c r="R578" s="383"/>
      <c r="S578" s="383"/>
      <c r="T578" s="383"/>
      <c r="U578" s="359">
        <v>40</v>
      </c>
      <c r="V578" s="359">
        <v>0</v>
      </c>
      <c r="W578" s="360">
        <v>0</v>
      </c>
      <c r="X578" s="384"/>
      <c r="Y578" s="384"/>
      <c r="Z578" s="384"/>
      <c r="AA578" s="384"/>
      <c r="AB578" s="384"/>
      <c r="AC578" s="384"/>
      <c r="AD578" s="302">
        <v>62.73</v>
      </c>
      <c r="AE578" s="300"/>
    </row>
    <row r="579" spans="1:31" s="299" customFormat="1" ht="21.75" customHeight="1" x14ac:dyDescent="0.2">
      <c r="A579" s="300"/>
      <c r="B579" s="382" t="s">
        <v>228</v>
      </c>
      <c r="C579" s="382"/>
      <c r="D579" s="382"/>
      <c r="E579" s="382"/>
      <c r="F579" s="382"/>
      <c r="G579" s="382"/>
      <c r="H579" s="382"/>
      <c r="I579" s="382"/>
      <c r="J579" s="382"/>
      <c r="K579" s="382"/>
      <c r="L579" s="382"/>
      <c r="M579" s="343">
        <v>7</v>
      </c>
      <c r="N579" s="343">
        <v>2</v>
      </c>
      <c r="O579" s="344" t="s">
        <v>227</v>
      </c>
      <c r="P579" s="345">
        <v>0</v>
      </c>
      <c r="Q579" s="383"/>
      <c r="R579" s="383"/>
      <c r="S579" s="383"/>
      <c r="T579" s="383"/>
      <c r="U579" s="359">
        <v>169.7</v>
      </c>
      <c r="V579" s="359">
        <v>0</v>
      </c>
      <c r="W579" s="360">
        <v>0</v>
      </c>
      <c r="X579" s="384"/>
      <c r="Y579" s="384"/>
      <c r="Z579" s="384"/>
      <c r="AA579" s="384"/>
      <c r="AB579" s="384"/>
      <c r="AC579" s="384"/>
      <c r="AD579" s="302">
        <v>5339.76</v>
      </c>
      <c r="AE579" s="300"/>
    </row>
    <row r="580" spans="1:31" s="299" customFormat="1" ht="32.25" customHeight="1" x14ac:dyDescent="0.2">
      <c r="A580" s="300"/>
      <c r="B580" s="382" t="s">
        <v>349</v>
      </c>
      <c r="C580" s="382"/>
      <c r="D580" s="382"/>
      <c r="E580" s="382"/>
      <c r="F580" s="382"/>
      <c r="G580" s="382"/>
      <c r="H580" s="382"/>
      <c r="I580" s="382"/>
      <c r="J580" s="382"/>
      <c r="K580" s="382"/>
      <c r="L580" s="382"/>
      <c r="M580" s="343">
        <v>7</v>
      </c>
      <c r="N580" s="343">
        <v>2</v>
      </c>
      <c r="O580" s="344" t="s">
        <v>348</v>
      </c>
      <c r="P580" s="345">
        <v>0</v>
      </c>
      <c r="Q580" s="383"/>
      <c r="R580" s="383"/>
      <c r="S580" s="383"/>
      <c r="T580" s="383"/>
      <c r="U580" s="359">
        <v>169.7</v>
      </c>
      <c r="V580" s="359">
        <v>0</v>
      </c>
      <c r="W580" s="360">
        <v>0</v>
      </c>
      <c r="X580" s="384"/>
      <c r="Y580" s="384"/>
      <c r="Z580" s="384"/>
      <c r="AA580" s="384"/>
      <c r="AB580" s="384"/>
      <c r="AC580" s="384"/>
      <c r="AD580" s="302">
        <v>5339.76</v>
      </c>
      <c r="AE580" s="300"/>
    </row>
    <row r="581" spans="1:31" s="299" customFormat="1" ht="21.75" customHeight="1" x14ac:dyDescent="0.2">
      <c r="A581" s="300"/>
      <c r="B581" s="382" t="s">
        <v>347</v>
      </c>
      <c r="C581" s="382"/>
      <c r="D581" s="382"/>
      <c r="E581" s="382"/>
      <c r="F581" s="382"/>
      <c r="G581" s="382"/>
      <c r="H581" s="382"/>
      <c r="I581" s="382"/>
      <c r="J581" s="382"/>
      <c r="K581" s="382"/>
      <c r="L581" s="382"/>
      <c r="M581" s="343">
        <v>7</v>
      </c>
      <c r="N581" s="343">
        <v>2</v>
      </c>
      <c r="O581" s="344" t="s">
        <v>346</v>
      </c>
      <c r="P581" s="345">
        <v>0</v>
      </c>
      <c r="Q581" s="383"/>
      <c r="R581" s="383"/>
      <c r="S581" s="383"/>
      <c r="T581" s="383"/>
      <c r="U581" s="359">
        <v>169.7</v>
      </c>
      <c r="V581" s="359">
        <v>0</v>
      </c>
      <c r="W581" s="360">
        <v>0</v>
      </c>
      <c r="X581" s="384"/>
      <c r="Y581" s="384"/>
      <c r="Z581" s="384"/>
      <c r="AA581" s="384"/>
      <c r="AB581" s="384"/>
      <c r="AC581" s="384"/>
      <c r="AD581" s="302">
        <v>5174.46</v>
      </c>
      <c r="AE581" s="300"/>
    </row>
    <row r="582" spans="1:31" s="299" customFormat="1" ht="21.75" customHeight="1" x14ac:dyDescent="0.2">
      <c r="A582" s="300"/>
      <c r="B582" s="382" t="s">
        <v>163</v>
      </c>
      <c r="C582" s="382"/>
      <c r="D582" s="382"/>
      <c r="E582" s="382"/>
      <c r="F582" s="382"/>
      <c r="G582" s="382"/>
      <c r="H582" s="382"/>
      <c r="I582" s="382"/>
      <c r="J582" s="382"/>
      <c r="K582" s="382"/>
      <c r="L582" s="382"/>
      <c r="M582" s="343">
        <v>7</v>
      </c>
      <c r="N582" s="343">
        <v>2</v>
      </c>
      <c r="O582" s="344" t="s">
        <v>346</v>
      </c>
      <c r="P582" s="345" t="s">
        <v>162</v>
      </c>
      <c r="Q582" s="383"/>
      <c r="R582" s="383"/>
      <c r="S582" s="383"/>
      <c r="T582" s="383"/>
      <c r="U582" s="359">
        <v>169.7</v>
      </c>
      <c r="V582" s="359">
        <v>0</v>
      </c>
      <c r="W582" s="360">
        <v>0</v>
      </c>
      <c r="X582" s="384"/>
      <c r="Y582" s="384"/>
      <c r="Z582" s="384"/>
      <c r="AA582" s="384"/>
      <c r="AB582" s="384"/>
      <c r="AC582" s="384"/>
      <c r="AD582" s="302">
        <v>5174.46</v>
      </c>
      <c r="AE582" s="300"/>
    </row>
    <row r="583" spans="1:31" s="299" customFormat="1" ht="12.75" customHeight="1" x14ac:dyDescent="0.2">
      <c r="A583" s="300"/>
      <c r="B583" s="382" t="s">
        <v>285</v>
      </c>
      <c r="C583" s="382"/>
      <c r="D583" s="382"/>
      <c r="E583" s="382"/>
      <c r="F583" s="382"/>
      <c r="G583" s="382"/>
      <c r="H583" s="382"/>
      <c r="I583" s="382"/>
      <c r="J583" s="382"/>
      <c r="K583" s="382"/>
      <c r="L583" s="382"/>
      <c r="M583" s="343">
        <v>7</v>
      </c>
      <c r="N583" s="343">
        <v>2</v>
      </c>
      <c r="O583" s="344" t="s">
        <v>346</v>
      </c>
      <c r="P583" s="345" t="s">
        <v>284</v>
      </c>
      <c r="Q583" s="383"/>
      <c r="R583" s="383"/>
      <c r="S583" s="383"/>
      <c r="T583" s="383"/>
      <c r="U583" s="359">
        <v>169.7</v>
      </c>
      <c r="V583" s="359">
        <v>0</v>
      </c>
      <c r="W583" s="360">
        <v>0</v>
      </c>
      <c r="X583" s="384"/>
      <c r="Y583" s="384"/>
      <c r="Z583" s="384"/>
      <c r="AA583" s="384"/>
      <c r="AB583" s="384"/>
      <c r="AC583" s="384"/>
      <c r="AD583" s="302">
        <v>5174.46</v>
      </c>
      <c r="AE583" s="300"/>
    </row>
    <row r="584" spans="1:31" s="299" customFormat="1" ht="42.75" customHeight="1" x14ac:dyDescent="0.2">
      <c r="A584" s="300"/>
      <c r="B584" s="382" t="s">
        <v>283</v>
      </c>
      <c r="C584" s="382"/>
      <c r="D584" s="382"/>
      <c r="E584" s="382"/>
      <c r="F584" s="382"/>
      <c r="G584" s="382"/>
      <c r="H584" s="382"/>
      <c r="I584" s="382"/>
      <c r="J584" s="382"/>
      <c r="K584" s="382"/>
      <c r="L584" s="382"/>
      <c r="M584" s="343">
        <v>7</v>
      </c>
      <c r="N584" s="343">
        <v>2</v>
      </c>
      <c r="O584" s="344" t="s">
        <v>346</v>
      </c>
      <c r="P584" s="345" t="s">
        <v>281</v>
      </c>
      <c r="Q584" s="383"/>
      <c r="R584" s="383"/>
      <c r="S584" s="383"/>
      <c r="T584" s="383"/>
      <c r="U584" s="359">
        <v>169.7</v>
      </c>
      <c r="V584" s="359">
        <v>0</v>
      </c>
      <c r="W584" s="360">
        <v>0</v>
      </c>
      <c r="X584" s="384"/>
      <c r="Y584" s="384"/>
      <c r="Z584" s="384"/>
      <c r="AA584" s="384"/>
      <c r="AB584" s="384"/>
      <c r="AC584" s="384"/>
      <c r="AD584" s="302">
        <v>5174.46</v>
      </c>
      <c r="AE584" s="300"/>
    </row>
    <row r="585" spans="1:31" s="299" customFormat="1" ht="21.75" customHeight="1" x14ac:dyDescent="0.2">
      <c r="A585" s="300"/>
      <c r="B585" s="382" t="s">
        <v>228</v>
      </c>
      <c r="C585" s="382"/>
      <c r="D585" s="382"/>
      <c r="E585" s="382"/>
      <c r="F585" s="382"/>
      <c r="G585" s="382"/>
      <c r="H585" s="382"/>
      <c r="I585" s="382"/>
      <c r="J585" s="382"/>
      <c r="K585" s="382"/>
      <c r="L585" s="382"/>
      <c r="M585" s="343">
        <v>7</v>
      </c>
      <c r="N585" s="343">
        <v>2</v>
      </c>
      <c r="O585" s="344" t="s">
        <v>227</v>
      </c>
      <c r="P585" s="345">
        <v>0</v>
      </c>
      <c r="Q585" s="383"/>
      <c r="R585" s="383"/>
      <c r="S585" s="383"/>
      <c r="T585" s="383"/>
      <c r="U585" s="359">
        <v>205</v>
      </c>
      <c r="V585" s="359">
        <v>197.64</v>
      </c>
      <c r="W585" s="360">
        <v>0.96408000000000005</v>
      </c>
      <c r="X585" s="384"/>
      <c r="Y585" s="384"/>
      <c r="Z585" s="384"/>
      <c r="AA585" s="384"/>
      <c r="AB585" s="384"/>
      <c r="AC585" s="384"/>
      <c r="AD585" s="302">
        <v>165.3</v>
      </c>
      <c r="AE585" s="300"/>
    </row>
    <row r="586" spans="1:31" s="299" customFormat="1" ht="21.75" customHeight="1" x14ac:dyDescent="0.2">
      <c r="A586" s="300"/>
      <c r="B586" s="382" t="s">
        <v>345</v>
      </c>
      <c r="C586" s="382"/>
      <c r="D586" s="382"/>
      <c r="E586" s="382"/>
      <c r="F586" s="382"/>
      <c r="G586" s="382"/>
      <c r="H586" s="382"/>
      <c r="I586" s="382"/>
      <c r="J586" s="382"/>
      <c r="K586" s="382"/>
      <c r="L586" s="382"/>
      <c r="M586" s="343">
        <v>7</v>
      </c>
      <c r="N586" s="343">
        <v>2</v>
      </c>
      <c r="O586" s="344" t="s">
        <v>344</v>
      </c>
      <c r="P586" s="345">
        <v>0</v>
      </c>
      <c r="Q586" s="383"/>
      <c r="R586" s="383"/>
      <c r="S586" s="383"/>
      <c r="T586" s="383"/>
      <c r="U586" s="359">
        <v>205</v>
      </c>
      <c r="V586" s="359">
        <v>197.64</v>
      </c>
      <c r="W586" s="360">
        <v>0.96408000000000005</v>
      </c>
      <c r="X586" s="384"/>
      <c r="Y586" s="384"/>
      <c r="Z586" s="384"/>
      <c r="AA586" s="384"/>
      <c r="AB586" s="384"/>
      <c r="AC586" s="384"/>
      <c r="AD586" s="302">
        <v>165.3</v>
      </c>
      <c r="AE586" s="300"/>
    </row>
    <row r="587" spans="1:31" s="299" customFormat="1" ht="12.75" customHeight="1" x14ac:dyDescent="0.2">
      <c r="A587" s="300"/>
      <c r="B587" s="382" t="s">
        <v>343</v>
      </c>
      <c r="C587" s="382"/>
      <c r="D587" s="382"/>
      <c r="E587" s="382"/>
      <c r="F587" s="382"/>
      <c r="G587" s="382"/>
      <c r="H587" s="382"/>
      <c r="I587" s="382"/>
      <c r="J587" s="382"/>
      <c r="K587" s="382"/>
      <c r="L587" s="382"/>
      <c r="M587" s="343">
        <v>7</v>
      </c>
      <c r="N587" s="343">
        <v>2</v>
      </c>
      <c r="O587" s="344" t="s">
        <v>342</v>
      </c>
      <c r="P587" s="345">
        <v>0</v>
      </c>
      <c r="Q587" s="383"/>
      <c r="R587" s="383"/>
      <c r="S587" s="383"/>
      <c r="T587" s="383"/>
      <c r="U587" s="359">
        <v>205</v>
      </c>
      <c r="V587" s="359">
        <v>197.64</v>
      </c>
      <c r="W587" s="360">
        <v>0.96408000000000005</v>
      </c>
      <c r="X587" s="384"/>
      <c r="Y587" s="384"/>
      <c r="Z587" s="384"/>
      <c r="AA587" s="384"/>
      <c r="AB587" s="384"/>
      <c r="AC587" s="384"/>
      <c r="AD587" s="302">
        <v>165.3</v>
      </c>
      <c r="AE587" s="300"/>
    </row>
    <row r="588" spans="1:31" s="299" customFormat="1" ht="42.75" customHeight="1" x14ac:dyDescent="0.2">
      <c r="A588" s="300"/>
      <c r="B588" s="382" t="s">
        <v>163</v>
      </c>
      <c r="C588" s="382"/>
      <c r="D588" s="382"/>
      <c r="E588" s="382"/>
      <c r="F588" s="382"/>
      <c r="G588" s="382"/>
      <c r="H588" s="382"/>
      <c r="I588" s="382"/>
      <c r="J588" s="382"/>
      <c r="K588" s="382"/>
      <c r="L588" s="382"/>
      <c r="M588" s="343">
        <v>7</v>
      </c>
      <c r="N588" s="343">
        <v>2</v>
      </c>
      <c r="O588" s="344" t="s">
        <v>342</v>
      </c>
      <c r="P588" s="345" t="s">
        <v>162</v>
      </c>
      <c r="Q588" s="383"/>
      <c r="R588" s="383"/>
      <c r="S588" s="383"/>
      <c r="T588" s="383"/>
      <c r="U588" s="359">
        <v>205</v>
      </c>
      <c r="V588" s="359">
        <v>197.64</v>
      </c>
      <c r="W588" s="360">
        <v>0.96408000000000005</v>
      </c>
      <c r="X588" s="384"/>
      <c r="Y588" s="384"/>
      <c r="Z588" s="384"/>
      <c r="AA588" s="384"/>
      <c r="AB588" s="384"/>
      <c r="AC588" s="384"/>
      <c r="AD588" s="302">
        <v>165.3</v>
      </c>
      <c r="AE588" s="300"/>
    </row>
    <row r="589" spans="1:31" s="299" customFormat="1" ht="21.75" customHeight="1" x14ac:dyDescent="0.2">
      <c r="A589" s="300"/>
      <c r="B589" s="382" t="s">
        <v>285</v>
      </c>
      <c r="C589" s="382"/>
      <c r="D589" s="382"/>
      <c r="E589" s="382"/>
      <c r="F589" s="382"/>
      <c r="G589" s="382"/>
      <c r="H589" s="382"/>
      <c r="I589" s="382"/>
      <c r="J589" s="382"/>
      <c r="K589" s="382"/>
      <c r="L589" s="382"/>
      <c r="M589" s="343">
        <v>7</v>
      </c>
      <c r="N589" s="343">
        <v>2</v>
      </c>
      <c r="O589" s="344" t="s">
        <v>342</v>
      </c>
      <c r="P589" s="345" t="s">
        <v>284</v>
      </c>
      <c r="Q589" s="383"/>
      <c r="R589" s="383"/>
      <c r="S589" s="383"/>
      <c r="T589" s="383"/>
      <c r="U589" s="359">
        <v>205</v>
      </c>
      <c r="V589" s="359">
        <v>197.64</v>
      </c>
      <c r="W589" s="360">
        <v>0.96408000000000005</v>
      </c>
      <c r="X589" s="384"/>
      <c r="Y589" s="384"/>
      <c r="Z589" s="384"/>
      <c r="AA589" s="384"/>
      <c r="AB589" s="384"/>
      <c r="AC589" s="384"/>
      <c r="AD589" s="302">
        <v>0</v>
      </c>
      <c r="AE589" s="300"/>
    </row>
    <row r="590" spans="1:31" s="299" customFormat="1" ht="21.75" customHeight="1" x14ac:dyDescent="0.2">
      <c r="A590" s="300"/>
      <c r="B590" s="382" t="s">
        <v>283</v>
      </c>
      <c r="C590" s="382"/>
      <c r="D590" s="382"/>
      <c r="E590" s="382"/>
      <c r="F590" s="382"/>
      <c r="G590" s="382"/>
      <c r="H590" s="382"/>
      <c r="I590" s="382"/>
      <c r="J590" s="382"/>
      <c r="K590" s="382"/>
      <c r="L590" s="382"/>
      <c r="M590" s="343">
        <v>7</v>
      </c>
      <c r="N590" s="343">
        <v>2</v>
      </c>
      <c r="O590" s="344" t="s">
        <v>342</v>
      </c>
      <c r="P590" s="345" t="s">
        <v>281</v>
      </c>
      <c r="Q590" s="383"/>
      <c r="R590" s="383"/>
      <c r="S590" s="383"/>
      <c r="T590" s="383"/>
      <c r="U590" s="359">
        <v>205</v>
      </c>
      <c r="V590" s="359">
        <v>197.64</v>
      </c>
      <c r="W590" s="360">
        <v>0.96408000000000005</v>
      </c>
      <c r="X590" s="384"/>
      <c r="Y590" s="384"/>
      <c r="Z590" s="384"/>
      <c r="AA590" s="384"/>
      <c r="AB590" s="384"/>
      <c r="AC590" s="384"/>
      <c r="AD590" s="302">
        <v>0</v>
      </c>
      <c r="AE590" s="300"/>
    </row>
    <row r="591" spans="1:31" s="299" customFormat="1" ht="12.75" customHeight="1" x14ac:dyDescent="0.2">
      <c r="A591" s="300"/>
      <c r="B591" s="382" t="s">
        <v>629</v>
      </c>
      <c r="C591" s="382"/>
      <c r="D591" s="382"/>
      <c r="E591" s="382"/>
      <c r="F591" s="382"/>
      <c r="G591" s="382"/>
      <c r="H591" s="382"/>
      <c r="I591" s="382"/>
      <c r="J591" s="382"/>
      <c r="K591" s="382"/>
      <c r="L591" s="382"/>
      <c r="M591" s="343">
        <v>7</v>
      </c>
      <c r="N591" s="343">
        <v>2</v>
      </c>
      <c r="O591" s="344" t="s">
        <v>320</v>
      </c>
      <c r="P591" s="345">
        <v>0</v>
      </c>
      <c r="Q591" s="383"/>
      <c r="R591" s="383"/>
      <c r="S591" s="383"/>
      <c r="T591" s="383"/>
      <c r="U591" s="359">
        <v>258817.13</v>
      </c>
      <c r="V591" s="359">
        <v>8723.42</v>
      </c>
      <c r="W591" s="360">
        <v>3.3700000000000001E-2</v>
      </c>
      <c r="X591" s="384"/>
      <c r="Y591" s="384"/>
      <c r="Z591" s="384"/>
      <c r="AA591" s="384"/>
      <c r="AB591" s="384"/>
      <c r="AC591" s="384"/>
      <c r="AD591" s="302">
        <v>0</v>
      </c>
      <c r="AE591" s="300"/>
    </row>
    <row r="592" spans="1:31" s="299" customFormat="1" ht="42.75" customHeight="1" x14ac:dyDescent="0.2">
      <c r="A592" s="300"/>
      <c r="B592" s="382" t="s">
        <v>645</v>
      </c>
      <c r="C592" s="382"/>
      <c r="D592" s="382"/>
      <c r="E592" s="382"/>
      <c r="F592" s="382"/>
      <c r="G592" s="382"/>
      <c r="H592" s="382"/>
      <c r="I592" s="382"/>
      <c r="J592" s="382"/>
      <c r="K592" s="382"/>
      <c r="L592" s="382"/>
      <c r="M592" s="343">
        <v>7</v>
      </c>
      <c r="N592" s="343">
        <v>2</v>
      </c>
      <c r="O592" s="344" t="s">
        <v>646</v>
      </c>
      <c r="P592" s="345">
        <v>0</v>
      </c>
      <c r="Q592" s="383"/>
      <c r="R592" s="383"/>
      <c r="S592" s="383"/>
      <c r="T592" s="383"/>
      <c r="U592" s="359">
        <v>258817.13</v>
      </c>
      <c r="V592" s="359">
        <v>8723.42</v>
      </c>
      <c r="W592" s="360">
        <v>3.3700000000000001E-2</v>
      </c>
      <c r="X592" s="384"/>
      <c r="Y592" s="384"/>
      <c r="Z592" s="384"/>
      <c r="AA592" s="384"/>
      <c r="AB592" s="384"/>
      <c r="AC592" s="384"/>
      <c r="AD592" s="302">
        <v>0</v>
      </c>
      <c r="AE592" s="300"/>
    </row>
    <row r="593" spans="1:31" s="299" customFormat="1" ht="21.75" customHeight="1" x14ac:dyDescent="0.2">
      <c r="A593" s="300"/>
      <c r="B593" s="382" t="s">
        <v>173</v>
      </c>
      <c r="C593" s="382"/>
      <c r="D593" s="382"/>
      <c r="E593" s="382"/>
      <c r="F593" s="382"/>
      <c r="G593" s="382"/>
      <c r="H593" s="382"/>
      <c r="I593" s="382"/>
      <c r="J593" s="382"/>
      <c r="K593" s="382"/>
      <c r="L593" s="382"/>
      <c r="M593" s="343">
        <v>7</v>
      </c>
      <c r="N593" s="343">
        <v>2</v>
      </c>
      <c r="O593" s="344" t="s">
        <v>646</v>
      </c>
      <c r="P593" s="345" t="s">
        <v>172</v>
      </c>
      <c r="Q593" s="383"/>
      <c r="R593" s="383"/>
      <c r="S593" s="383"/>
      <c r="T593" s="383"/>
      <c r="U593" s="359">
        <v>2480</v>
      </c>
      <c r="V593" s="359">
        <v>0</v>
      </c>
      <c r="W593" s="360">
        <v>0</v>
      </c>
      <c r="X593" s="384"/>
      <c r="Y593" s="384"/>
      <c r="Z593" s="384"/>
      <c r="AA593" s="384"/>
      <c r="AB593" s="384"/>
      <c r="AC593" s="384"/>
      <c r="AD593" s="302">
        <v>0.4</v>
      </c>
      <c r="AE593" s="300"/>
    </row>
    <row r="594" spans="1:31" s="299" customFormat="1" ht="21.75" customHeight="1" x14ac:dyDescent="0.2">
      <c r="A594" s="300"/>
      <c r="B594" s="382" t="s">
        <v>171</v>
      </c>
      <c r="C594" s="382"/>
      <c r="D594" s="382"/>
      <c r="E594" s="382"/>
      <c r="F594" s="382"/>
      <c r="G594" s="382"/>
      <c r="H594" s="382"/>
      <c r="I594" s="382"/>
      <c r="J594" s="382"/>
      <c r="K594" s="382"/>
      <c r="L594" s="382"/>
      <c r="M594" s="343">
        <v>7</v>
      </c>
      <c r="N594" s="343">
        <v>2</v>
      </c>
      <c r="O594" s="344" t="s">
        <v>646</v>
      </c>
      <c r="P594" s="345" t="s">
        <v>170</v>
      </c>
      <c r="Q594" s="383"/>
      <c r="R594" s="383"/>
      <c r="S594" s="383"/>
      <c r="T594" s="383"/>
      <c r="U594" s="359">
        <v>2480</v>
      </c>
      <c r="V594" s="359">
        <v>0</v>
      </c>
      <c r="W594" s="360">
        <v>0</v>
      </c>
      <c r="X594" s="384"/>
      <c r="Y594" s="384"/>
      <c r="Z594" s="384"/>
      <c r="AA594" s="384"/>
      <c r="AB594" s="384"/>
      <c r="AC594" s="384"/>
      <c r="AD594" s="302">
        <v>0.4</v>
      </c>
      <c r="AE594" s="300"/>
    </row>
    <row r="595" spans="1:31" s="299" customFormat="1" ht="21.75" customHeight="1" x14ac:dyDescent="0.2">
      <c r="A595" s="300"/>
      <c r="B595" s="382" t="s">
        <v>169</v>
      </c>
      <c r="C595" s="382"/>
      <c r="D595" s="382"/>
      <c r="E595" s="382"/>
      <c r="F595" s="382"/>
      <c r="G595" s="382"/>
      <c r="H595" s="382"/>
      <c r="I595" s="382"/>
      <c r="J595" s="382"/>
      <c r="K595" s="382"/>
      <c r="L595" s="382"/>
      <c r="M595" s="343">
        <v>7</v>
      </c>
      <c r="N595" s="343">
        <v>2</v>
      </c>
      <c r="O595" s="344" t="s">
        <v>646</v>
      </c>
      <c r="P595" s="345" t="s">
        <v>168</v>
      </c>
      <c r="Q595" s="383"/>
      <c r="R595" s="383"/>
      <c r="S595" s="383"/>
      <c r="T595" s="383"/>
      <c r="U595" s="359">
        <v>2480</v>
      </c>
      <c r="V595" s="359">
        <v>0</v>
      </c>
      <c r="W595" s="360">
        <v>0</v>
      </c>
      <c r="X595" s="384"/>
      <c r="Y595" s="384"/>
      <c r="Z595" s="384"/>
      <c r="AA595" s="384"/>
      <c r="AB595" s="384"/>
      <c r="AC595" s="384"/>
      <c r="AD595" s="302">
        <v>0.4</v>
      </c>
      <c r="AE595" s="300"/>
    </row>
    <row r="596" spans="1:31" s="299" customFormat="1" ht="21.75" customHeight="1" x14ac:dyDescent="0.2">
      <c r="A596" s="300"/>
      <c r="B596" s="382" t="s">
        <v>639</v>
      </c>
      <c r="C596" s="382"/>
      <c r="D596" s="382"/>
      <c r="E596" s="382"/>
      <c r="F596" s="382"/>
      <c r="G596" s="382"/>
      <c r="H596" s="382"/>
      <c r="I596" s="382"/>
      <c r="J596" s="382"/>
      <c r="K596" s="382"/>
      <c r="L596" s="382"/>
      <c r="M596" s="343">
        <v>7</v>
      </c>
      <c r="N596" s="343">
        <v>2</v>
      </c>
      <c r="O596" s="344" t="s">
        <v>646</v>
      </c>
      <c r="P596" s="345" t="s">
        <v>640</v>
      </c>
      <c r="Q596" s="383"/>
      <c r="R596" s="383"/>
      <c r="S596" s="383"/>
      <c r="T596" s="383"/>
      <c r="U596" s="359">
        <v>256337.13</v>
      </c>
      <c r="V596" s="359">
        <v>8723.42</v>
      </c>
      <c r="W596" s="360">
        <v>3.4029999999999998E-2</v>
      </c>
      <c r="X596" s="384"/>
      <c r="Y596" s="384"/>
      <c r="Z596" s="384"/>
      <c r="AA596" s="384"/>
      <c r="AB596" s="384"/>
      <c r="AC596" s="384"/>
      <c r="AD596" s="302">
        <v>0.4</v>
      </c>
      <c r="AE596" s="300"/>
    </row>
    <row r="597" spans="1:31" s="299" customFormat="1" ht="12.75" customHeight="1" x14ac:dyDescent="0.2">
      <c r="A597" s="300"/>
      <c r="B597" s="382" t="s">
        <v>641</v>
      </c>
      <c r="C597" s="382"/>
      <c r="D597" s="382"/>
      <c r="E597" s="382"/>
      <c r="F597" s="382"/>
      <c r="G597" s="382"/>
      <c r="H597" s="382"/>
      <c r="I597" s="382"/>
      <c r="J597" s="382"/>
      <c r="K597" s="382"/>
      <c r="L597" s="382"/>
      <c r="M597" s="343">
        <v>7</v>
      </c>
      <c r="N597" s="343">
        <v>2</v>
      </c>
      <c r="O597" s="344" t="s">
        <v>646</v>
      </c>
      <c r="P597" s="345" t="s">
        <v>642</v>
      </c>
      <c r="Q597" s="383"/>
      <c r="R597" s="383"/>
      <c r="S597" s="383"/>
      <c r="T597" s="383"/>
      <c r="U597" s="359">
        <v>256337.13</v>
      </c>
      <c r="V597" s="359">
        <v>8723.42</v>
      </c>
      <c r="W597" s="360">
        <v>3.4029999999999998E-2</v>
      </c>
      <c r="X597" s="384"/>
      <c r="Y597" s="384"/>
      <c r="Z597" s="384"/>
      <c r="AA597" s="384"/>
      <c r="AB597" s="384"/>
      <c r="AC597" s="384"/>
      <c r="AD597" s="302">
        <v>0.4</v>
      </c>
      <c r="AE597" s="300"/>
    </row>
    <row r="598" spans="1:31" s="299" customFormat="1" ht="42.75" customHeight="1" x14ac:dyDescent="0.2">
      <c r="A598" s="300"/>
      <c r="B598" s="382" t="s">
        <v>643</v>
      </c>
      <c r="C598" s="382"/>
      <c r="D598" s="382"/>
      <c r="E598" s="382"/>
      <c r="F598" s="382"/>
      <c r="G598" s="382"/>
      <c r="H598" s="382"/>
      <c r="I598" s="382"/>
      <c r="J598" s="382"/>
      <c r="K598" s="382"/>
      <c r="L598" s="382"/>
      <c r="M598" s="343">
        <v>7</v>
      </c>
      <c r="N598" s="343">
        <v>2</v>
      </c>
      <c r="O598" s="344" t="s">
        <v>646</v>
      </c>
      <c r="P598" s="345" t="s">
        <v>644</v>
      </c>
      <c r="Q598" s="383"/>
      <c r="R598" s="383"/>
      <c r="S598" s="383"/>
      <c r="T598" s="383"/>
      <c r="U598" s="359">
        <v>256337.13</v>
      </c>
      <c r="V598" s="359">
        <v>8723.42</v>
      </c>
      <c r="W598" s="360">
        <v>3.4029999999999998E-2</v>
      </c>
      <c r="X598" s="384"/>
      <c r="Y598" s="384"/>
      <c r="Z598" s="384"/>
      <c r="AA598" s="384"/>
      <c r="AB598" s="384"/>
      <c r="AC598" s="384"/>
      <c r="AD598" s="302">
        <v>0.4</v>
      </c>
      <c r="AE598" s="300"/>
    </row>
    <row r="599" spans="1:31" s="299" customFormat="1" ht="21.75" customHeight="1" x14ac:dyDescent="0.2">
      <c r="A599" s="300"/>
      <c r="B599" s="382" t="s">
        <v>622</v>
      </c>
      <c r="C599" s="382"/>
      <c r="D599" s="382"/>
      <c r="E599" s="382"/>
      <c r="F599" s="382"/>
      <c r="G599" s="382"/>
      <c r="H599" s="382"/>
      <c r="I599" s="382"/>
      <c r="J599" s="382"/>
      <c r="K599" s="382"/>
      <c r="L599" s="382"/>
      <c r="M599" s="343">
        <v>7</v>
      </c>
      <c r="N599" s="343">
        <v>2</v>
      </c>
      <c r="O599" s="344" t="s">
        <v>286</v>
      </c>
      <c r="P599" s="345">
        <v>0</v>
      </c>
      <c r="Q599" s="383"/>
      <c r="R599" s="383"/>
      <c r="S599" s="383"/>
      <c r="T599" s="383"/>
      <c r="U599" s="359">
        <v>348</v>
      </c>
      <c r="V599" s="359">
        <v>0</v>
      </c>
      <c r="W599" s="360">
        <v>0</v>
      </c>
      <c r="X599" s="384"/>
      <c r="Y599" s="384"/>
      <c r="Z599" s="384"/>
      <c r="AA599" s="384"/>
      <c r="AB599" s="384"/>
      <c r="AC599" s="384"/>
      <c r="AD599" s="302">
        <v>1442.14</v>
      </c>
      <c r="AE599" s="300"/>
    </row>
    <row r="600" spans="1:31" s="299" customFormat="1" ht="21.75" customHeight="1" x14ac:dyDescent="0.2">
      <c r="A600" s="300"/>
      <c r="B600" s="382" t="s">
        <v>623</v>
      </c>
      <c r="C600" s="382"/>
      <c r="D600" s="382"/>
      <c r="E600" s="382"/>
      <c r="F600" s="382"/>
      <c r="G600" s="382"/>
      <c r="H600" s="382"/>
      <c r="I600" s="382"/>
      <c r="J600" s="382"/>
      <c r="K600" s="382"/>
      <c r="L600" s="382"/>
      <c r="M600" s="343">
        <v>7</v>
      </c>
      <c r="N600" s="343">
        <v>2</v>
      </c>
      <c r="O600" s="344" t="s">
        <v>282</v>
      </c>
      <c r="P600" s="345">
        <v>0</v>
      </c>
      <c r="Q600" s="383"/>
      <c r="R600" s="383"/>
      <c r="S600" s="383"/>
      <c r="T600" s="383"/>
      <c r="U600" s="359">
        <v>348</v>
      </c>
      <c r="V600" s="359">
        <v>0</v>
      </c>
      <c r="W600" s="360">
        <v>0</v>
      </c>
      <c r="X600" s="384"/>
      <c r="Y600" s="384"/>
      <c r="Z600" s="384"/>
      <c r="AA600" s="384"/>
      <c r="AB600" s="384"/>
      <c r="AC600" s="384"/>
      <c r="AD600" s="302">
        <v>1442.14</v>
      </c>
      <c r="AE600" s="300"/>
    </row>
    <row r="601" spans="1:31" s="299" customFormat="1" ht="21.75" customHeight="1" x14ac:dyDescent="0.2">
      <c r="A601" s="300"/>
      <c r="B601" s="382" t="s">
        <v>163</v>
      </c>
      <c r="C601" s="382"/>
      <c r="D601" s="382"/>
      <c r="E601" s="382"/>
      <c r="F601" s="382"/>
      <c r="G601" s="382"/>
      <c r="H601" s="382"/>
      <c r="I601" s="382"/>
      <c r="J601" s="382"/>
      <c r="K601" s="382"/>
      <c r="L601" s="382"/>
      <c r="M601" s="343">
        <v>7</v>
      </c>
      <c r="N601" s="343">
        <v>2</v>
      </c>
      <c r="O601" s="344" t="s">
        <v>282</v>
      </c>
      <c r="P601" s="345" t="s">
        <v>162</v>
      </c>
      <c r="Q601" s="383"/>
      <c r="R601" s="383"/>
      <c r="S601" s="383"/>
      <c r="T601" s="383"/>
      <c r="U601" s="359">
        <v>348</v>
      </c>
      <c r="V601" s="359">
        <v>0</v>
      </c>
      <c r="W601" s="360">
        <v>0</v>
      </c>
      <c r="X601" s="384"/>
      <c r="Y601" s="384"/>
      <c r="Z601" s="384"/>
      <c r="AA601" s="384"/>
      <c r="AB601" s="384"/>
      <c r="AC601" s="384"/>
      <c r="AD601" s="302">
        <v>1442.14</v>
      </c>
      <c r="AE601" s="300"/>
    </row>
    <row r="602" spans="1:31" s="299" customFormat="1" ht="21.75" customHeight="1" x14ac:dyDescent="0.2">
      <c r="A602" s="300"/>
      <c r="B602" s="382" t="s">
        <v>285</v>
      </c>
      <c r="C602" s="382"/>
      <c r="D602" s="382"/>
      <c r="E602" s="382"/>
      <c r="F602" s="382"/>
      <c r="G602" s="382"/>
      <c r="H602" s="382"/>
      <c r="I602" s="382"/>
      <c r="J602" s="382"/>
      <c r="K602" s="382"/>
      <c r="L602" s="382"/>
      <c r="M602" s="343">
        <v>7</v>
      </c>
      <c r="N602" s="343">
        <v>2</v>
      </c>
      <c r="O602" s="344" t="s">
        <v>282</v>
      </c>
      <c r="P602" s="345" t="s">
        <v>284</v>
      </c>
      <c r="Q602" s="383"/>
      <c r="R602" s="383"/>
      <c r="S602" s="383"/>
      <c r="T602" s="383"/>
      <c r="U602" s="359">
        <v>348</v>
      </c>
      <c r="V602" s="359">
        <v>0</v>
      </c>
      <c r="W602" s="360">
        <v>0</v>
      </c>
      <c r="X602" s="384"/>
      <c r="Y602" s="384"/>
      <c r="Z602" s="384"/>
      <c r="AA602" s="384"/>
      <c r="AB602" s="384"/>
      <c r="AC602" s="384"/>
      <c r="AD602" s="302">
        <v>1442.14</v>
      </c>
      <c r="AE602" s="300"/>
    </row>
    <row r="603" spans="1:31" s="299" customFormat="1" ht="12.75" customHeight="1" x14ac:dyDescent="0.2">
      <c r="A603" s="300"/>
      <c r="B603" s="382" t="s">
        <v>283</v>
      </c>
      <c r="C603" s="382"/>
      <c r="D603" s="382"/>
      <c r="E603" s="382"/>
      <c r="F603" s="382"/>
      <c r="G603" s="382"/>
      <c r="H603" s="382"/>
      <c r="I603" s="382"/>
      <c r="J603" s="382"/>
      <c r="K603" s="382"/>
      <c r="L603" s="382"/>
      <c r="M603" s="343">
        <v>7</v>
      </c>
      <c r="N603" s="343">
        <v>2</v>
      </c>
      <c r="O603" s="344" t="s">
        <v>282</v>
      </c>
      <c r="P603" s="345" t="s">
        <v>281</v>
      </c>
      <c r="Q603" s="383"/>
      <c r="R603" s="383"/>
      <c r="S603" s="383"/>
      <c r="T603" s="383"/>
      <c r="U603" s="359">
        <v>348</v>
      </c>
      <c r="V603" s="359">
        <v>0</v>
      </c>
      <c r="W603" s="360">
        <v>0</v>
      </c>
      <c r="X603" s="384"/>
      <c r="Y603" s="384"/>
      <c r="Z603" s="384"/>
      <c r="AA603" s="384"/>
      <c r="AB603" s="384"/>
      <c r="AC603" s="384"/>
      <c r="AD603" s="302">
        <v>1442.14</v>
      </c>
      <c r="AE603" s="300"/>
    </row>
    <row r="604" spans="1:31" s="299" customFormat="1" ht="42.75" customHeight="1" x14ac:dyDescent="0.2">
      <c r="A604" s="300"/>
      <c r="B604" s="382" t="s">
        <v>430</v>
      </c>
      <c r="C604" s="382"/>
      <c r="D604" s="382"/>
      <c r="E604" s="382"/>
      <c r="F604" s="382"/>
      <c r="G604" s="382"/>
      <c r="H604" s="382"/>
      <c r="I604" s="382"/>
      <c r="J604" s="382"/>
      <c r="K604" s="382"/>
      <c r="L604" s="382"/>
      <c r="M604" s="343">
        <v>7</v>
      </c>
      <c r="N604" s="343">
        <v>2</v>
      </c>
      <c r="O604" s="344" t="s">
        <v>431</v>
      </c>
      <c r="P604" s="345">
        <v>0</v>
      </c>
      <c r="Q604" s="383"/>
      <c r="R604" s="383"/>
      <c r="S604" s="383"/>
      <c r="T604" s="383"/>
      <c r="U604" s="359">
        <v>1349.9290000000001</v>
      </c>
      <c r="V604" s="359">
        <v>586.1</v>
      </c>
      <c r="W604" s="360">
        <v>0.43417</v>
      </c>
      <c r="X604" s="384"/>
      <c r="Y604" s="384"/>
      <c r="Z604" s="384"/>
      <c r="AA604" s="384"/>
      <c r="AB604" s="384"/>
      <c r="AC604" s="384"/>
      <c r="AD604" s="302">
        <v>1442.14</v>
      </c>
      <c r="AE604" s="300"/>
    </row>
    <row r="605" spans="1:31" s="299" customFormat="1" ht="12.75" customHeight="1" x14ac:dyDescent="0.2">
      <c r="A605" s="300"/>
      <c r="B605" s="382" t="s">
        <v>430</v>
      </c>
      <c r="C605" s="382"/>
      <c r="D605" s="382"/>
      <c r="E605" s="382"/>
      <c r="F605" s="382"/>
      <c r="G605" s="382"/>
      <c r="H605" s="382"/>
      <c r="I605" s="382"/>
      <c r="J605" s="382"/>
      <c r="K605" s="382"/>
      <c r="L605" s="382"/>
      <c r="M605" s="343">
        <v>7</v>
      </c>
      <c r="N605" s="343">
        <v>2</v>
      </c>
      <c r="O605" s="344" t="s">
        <v>429</v>
      </c>
      <c r="P605" s="345">
        <v>0</v>
      </c>
      <c r="Q605" s="383"/>
      <c r="R605" s="383"/>
      <c r="S605" s="383"/>
      <c r="T605" s="383"/>
      <c r="U605" s="359">
        <v>409.43200000000002</v>
      </c>
      <c r="V605" s="359">
        <v>409.43</v>
      </c>
      <c r="W605" s="360">
        <v>1</v>
      </c>
      <c r="X605" s="377"/>
      <c r="Y605" s="377"/>
      <c r="Z605" s="377"/>
      <c r="AA605" s="377"/>
      <c r="AB605" s="377"/>
      <c r="AC605" s="377"/>
      <c r="AD605" s="302">
        <v>0</v>
      </c>
      <c r="AE605" s="300"/>
    </row>
    <row r="606" spans="1:31" s="299" customFormat="1" ht="21.75" customHeight="1" x14ac:dyDescent="0.2">
      <c r="A606" s="300"/>
      <c r="B606" s="382" t="s">
        <v>163</v>
      </c>
      <c r="C606" s="382"/>
      <c r="D606" s="382"/>
      <c r="E606" s="382"/>
      <c r="F606" s="382"/>
      <c r="G606" s="382"/>
      <c r="H606" s="382"/>
      <c r="I606" s="382"/>
      <c r="J606" s="382"/>
      <c r="K606" s="382"/>
      <c r="L606" s="382"/>
      <c r="M606" s="343">
        <v>7</v>
      </c>
      <c r="N606" s="343">
        <v>2</v>
      </c>
      <c r="O606" s="344" t="s">
        <v>429</v>
      </c>
      <c r="P606" s="345" t="s">
        <v>162</v>
      </c>
      <c r="Q606" s="383"/>
      <c r="R606" s="383"/>
      <c r="S606" s="383"/>
      <c r="T606" s="383"/>
      <c r="U606" s="359">
        <v>409.43200000000002</v>
      </c>
      <c r="V606" s="359">
        <v>409.43</v>
      </c>
      <c r="W606" s="360">
        <v>1</v>
      </c>
      <c r="X606" s="384"/>
      <c r="Y606" s="384"/>
      <c r="Z606" s="384"/>
      <c r="AA606" s="384"/>
      <c r="AB606" s="384"/>
      <c r="AC606" s="384"/>
      <c r="AD606" s="302">
        <v>0</v>
      </c>
      <c r="AE606" s="300"/>
    </row>
    <row r="607" spans="1:31" s="299" customFormat="1" ht="21.75" customHeight="1" x14ac:dyDescent="0.2">
      <c r="A607" s="300"/>
      <c r="B607" s="382" t="s">
        <v>285</v>
      </c>
      <c r="C607" s="382"/>
      <c r="D607" s="382"/>
      <c r="E607" s="382"/>
      <c r="F607" s="382"/>
      <c r="G607" s="382"/>
      <c r="H607" s="382"/>
      <c r="I607" s="382"/>
      <c r="J607" s="382"/>
      <c r="K607" s="382"/>
      <c r="L607" s="382"/>
      <c r="M607" s="343">
        <v>7</v>
      </c>
      <c r="N607" s="343">
        <v>2</v>
      </c>
      <c r="O607" s="344" t="s">
        <v>429</v>
      </c>
      <c r="P607" s="345" t="s">
        <v>284</v>
      </c>
      <c r="Q607" s="383"/>
      <c r="R607" s="383"/>
      <c r="S607" s="383"/>
      <c r="T607" s="383"/>
      <c r="U607" s="359">
        <v>409.43200000000002</v>
      </c>
      <c r="V607" s="359">
        <v>409.43</v>
      </c>
      <c r="W607" s="360">
        <v>1</v>
      </c>
      <c r="X607" s="384"/>
      <c r="Y607" s="384"/>
      <c r="Z607" s="384"/>
      <c r="AA607" s="384"/>
      <c r="AB607" s="384"/>
      <c r="AC607" s="384"/>
      <c r="AD607" s="302">
        <v>0</v>
      </c>
      <c r="AE607" s="300"/>
    </row>
    <row r="608" spans="1:31" s="299" customFormat="1" ht="21.75" customHeight="1" x14ac:dyDescent="0.2">
      <c r="A608" s="300"/>
      <c r="B608" s="382" t="s">
        <v>283</v>
      </c>
      <c r="C608" s="382"/>
      <c r="D608" s="382"/>
      <c r="E608" s="382"/>
      <c r="F608" s="382"/>
      <c r="G608" s="382"/>
      <c r="H608" s="382"/>
      <c r="I608" s="382"/>
      <c r="J608" s="382"/>
      <c r="K608" s="382"/>
      <c r="L608" s="382"/>
      <c r="M608" s="343">
        <v>7</v>
      </c>
      <c r="N608" s="343">
        <v>2</v>
      </c>
      <c r="O608" s="344" t="s">
        <v>429</v>
      </c>
      <c r="P608" s="345" t="s">
        <v>281</v>
      </c>
      <c r="Q608" s="383"/>
      <c r="R608" s="383"/>
      <c r="S608" s="383"/>
      <c r="T608" s="383"/>
      <c r="U608" s="359">
        <v>409.43200000000002</v>
      </c>
      <c r="V608" s="359">
        <v>409.43</v>
      </c>
      <c r="W608" s="360">
        <v>1</v>
      </c>
      <c r="X608" s="384"/>
      <c r="Y608" s="384"/>
      <c r="Z608" s="384"/>
      <c r="AA608" s="384"/>
      <c r="AB608" s="384"/>
      <c r="AC608" s="384"/>
      <c r="AD608" s="302">
        <v>0</v>
      </c>
      <c r="AE608" s="300"/>
    </row>
    <row r="609" spans="1:31" s="299" customFormat="1" ht="21.75" customHeight="1" x14ac:dyDescent="0.2">
      <c r="A609" s="300"/>
      <c r="B609" s="382" t="s">
        <v>753</v>
      </c>
      <c r="C609" s="382"/>
      <c r="D609" s="382"/>
      <c r="E609" s="382"/>
      <c r="F609" s="382"/>
      <c r="G609" s="382"/>
      <c r="H609" s="382"/>
      <c r="I609" s="382"/>
      <c r="J609" s="382"/>
      <c r="K609" s="382"/>
      <c r="L609" s="382"/>
      <c r="M609" s="343">
        <v>7</v>
      </c>
      <c r="N609" s="343">
        <v>2</v>
      </c>
      <c r="O609" s="344" t="s">
        <v>754</v>
      </c>
      <c r="P609" s="345">
        <v>0</v>
      </c>
      <c r="Q609" s="383"/>
      <c r="R609" s="383"/>
      <c r="S609" s="383"/>
      <c r="T609" s="383"/>
      <c r="U609" s="359">
        <v>940.49699999999996</v>
      </c>
      <c r="V609" s="359">
        <v>176.67</v>
      </c>
      <c r="W609" s="360">
        <v>0.18784999999999999</v>
      </c>
      <c r="X609" s="384"/>
      <c r="Y609" s="384"/>
      <c r="Z609" s="384"/>
      <c r="AA609" s="384"/>
      <c r="AB609" s="384"/>
      <c r="AC609" s="384"/>
      <c r="AD609" s="302">
        <v>0</v>
      </c>
      <c r="AE609" s="300"/>
    </row>
    <row r="610" spans="1:31" s="299" customFormat="1" ht="12.75" customHeight="1" x14ac:dyDescent="0.2">
      <c r="A610" s="300"/>
      <c r="B610" s="382" t="s">
        <v>163</v>
      </c>
      <c r="C610" s="382"/>
      <c r="D610" s="382"/>
      <c r="E610" s="382"/>
      <c r="F610" s="382"/>
      <c r="G610" s="382"/>
      <c r="H610" s="382"/>
      <c r="I610" s="382"/>
      <c r="J610" s="382"/>
      <c r="K610" s="382"/>
      <c r="L610" s="382"/>
      <c r="M610" s="343">
        <v>7</v>
      </c>
      <c r="N610" s="343">
        <v>2</v>
      </c>
      <c r="O610" s="344" t="s">
        <v>754</v>
      </c>
      <c r="P610" s="345" t="s">
        <v>162</v>
      </c>
      <c r="Q610" s="383"/>
      <c r="R610" s="383"/>
      <c r="S610" s="383"/>
      <c r="T610" s="383"/>
      <c r="U610" s="359">
        <v>940.49699999999996</v>
      </c>
      <c r="V610" s="359">
        <v>176.67</v>
      </c>
      <c r="W610" s="360">
        <v>0.18784999999999999</v>
      </c>
      <c r="X610" s="384"/>
      <c r="Y610" s="384"/>
      <c r="Z610" s="384"/>
      <c r="AA610" s="384"/>
      <c r="AB610" s="384"/>
      <c r="AC610" s="384"/>
      <c r="AD610" s="302">
        <v>0</v>
      </c>
      <c r="AE610" s="300"/>
    </row>
    <row r="611" spans="1:31" s="299" customFormat="1" ht="42.75" customHeight="1" x14ac:dyDescent="0.2">
      <c r="A611" s="300"/>
      <c r="B611" s="382" t="s">
        <v>285</v>
      </c>
      <c r="C611" s="382"/>
      <c r="D611" s="382"/>
      <c r="E611" s="382"/>
      <c r="F611" s="382"/>
      <c r="G611" s="382"/>
      <c r="H611" s="382"/>
      <c r="I611" s="382"/>
      <c r="J611" s="382"/>
      <c r="K611" s="382"/>
      <c r="L611" s="382"/>
      <c r="M611" s="343">
        <v>7</v>
      </c>
      <c r="N611" s="343">
        <v>2</v>
      </c>
      <c r="O611" s="344" t="s">
        <v>754</v>
      </c>
      <c r="P611" s="345" t="s">
        <v>284</v>
      </c>
      <c r="Q611" s="383"/>
      <c r="R611" s="383"/>
      <c r="S611" s="383"/>
      <c r="T611" s="383"/>
      <c r="U611" s="359">
        <v>940.49699999999996</v>
      </c>
      <c r="V611" s="359">
        <v>176.67</v>
      </c>
      <c r="W611" s="360">
        <v>0.18784999999999999</v>
      </c>
      <c r="X611" s="384"/>
      <c r="Y611" s="384"/>
      <c r="Z611" s="384"/>
      <c r="AA611" s="384"/>
      <c r="AB611" s="384"/>
      <c r="AC611" s="384"/>
      <c r="AD611" s="302">
        <v>0</v>
      </c>
      <c r="AE611" s="300"/>
    </row>
    <row r="612" spans="1:31" s="299" customFormat="1" ht="21.75" customHeight="1" x14ac:dyDescent="0.2">
      <c r="A612" s="300"/>
      <c r="B612" s="382" t="s">
        <v>283</v>
      </c>
      <c r="C612" s="382"/>
      <c r="D612" s="382"/>
      <c r="E612" s="382"/>
      <c r="F612" s="382"/>
      <c r="G612" s="382"/>
      <c r="H612" s="382"/>
      <c r="I612" s="382"/>
      <c r="J612" s="382"/>
      <c r="K612" s="382"/>
      <c r="L612" s="382"/>
      <c r="M612" s="343">
        <v>7</v>
      </c>
      <c r="N612" s="343">
        <v>2</v>
      </c>
      <c r="O612" s="344" t="s">
        <v>754</v>
      </c>
      <c r="P612" s="345" t="s">
        <v>281</v>
      </c>
      <c r="Q612" s="383"/>
      <c r="R612" s="383"/>
      <c r="S612" s="383"/>
      <c r="T612" s="383"/>
      <c r="U612" s="359">
        <v>940.49699999999996</v>
      </c>
      <c r="V612" s="359">
        <v>176.67</v>
      </c>
      <c r="W612" s="360">
        <v>0.18784999999999999</v>
      </c>
      <c r="X612" s="384"/>
      <c r="Y612" s="384"/>
      <c r="Z612" s="384"/>
      <c r="AA612" s="384"/>
      <c r="AB612" s="384"/>
      <c r="AC612" s="384"/>
      <c r="AD612" s="302">
        <v>0</v>
      </c>
      <c r="AE612" s="300"/>
    </row>
    <row r="613" spans="1:31" s="299" customFormat="1" ht="21.75" customHeight="1" x14ac:dyDescent="0.2">
      <c r="A613" s="300"/>
      <c r="B613" s="375" t="s">
        <v>341</v>
      </c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54">
        <v>7</v>
      </c>
      <c r="N613" s="354">
        <v>3</v>
      </c>
      <c r="O613" s="355">
        <v>0</v>
      </c>
      <c r="P613" s="356">
        <v>0</v>
      </c>
      <c r="Q613" s="376"/>
      <c r="R613" s="376"/>
      <c r="S613" s="376"/>
      <c r="T613" s="376"/>
      <c r="U613" s="357">
        <v>24441.152999999998</v>
      </c>
      <c r="V613" s="357">
        <v>16578.080000000002</v>
      </c>
      <c r="W613" s="358">
        <v>0.67828999999999995</v>
      </c>
      <c r="X613" s="384"/>
      <c r="Y613" s="384"/>
      <c r="Z613" s="384"/>
      <c r="AA613" s="384"/>
      <c r="AB613" s="384"/>
      <c r="AC613" s="384"/>
      <c r="AD613" s="302">
        <v>0</v>
      </c>
      <c r="AE613" s="300"/>
    </row>
    <row r="614" spans="1:31" s="299" customFormat="1" ht="21.75" customHeight="1" x14ac:dyDescent="0.2">
      <c r="A614" s="300"/>
      <c r="B614" s="382" t="s">
        <v>277</v>
      </c>
      <c r="C614" s="382"/>
      <c r="D614" s="382"/>
      <c r="E614" s="382"/>
      <c r="F614" s="382"/>
      <c r="G614" s="382"/>
      <c r="H614" s="382"/>
      <c r="I614" s="382"/>
      <c r="J614" s="382"/>
      <c r="K614" s="382"/>
      <c r="L614" s="382"/>
      <c r="M614" s="343">
        <v>7</v>
      </c>
      <c r="N614" s="343">
        <v>3</v>
      </c>
      <c r="O614" s="344" t="s">
        <v>276</v>
      </c>
      <c r="P614" s="345">
        <v>0</v>
      </c>
      <c r="Q614" s="383"/>
      <c r="R614" s="383"/>
      <c r="S614" s="383"/>
      <c r="T614" s="383"/>
      <c r="U614" s="359">
        <v>1271.402</v>
      </c>
      <c r="V614" s="359">
        <v>766.69</v>
      </c>
      <c r="W614" s="360">
        <v>0.60302999999999995</v>
      </c>
      <c r="X614" s="384"/>
      <c r="Y614" s="384"/>
      <c r="Z614" s="384"/>
      <c r="AA614" s="384"/>
      <c r="AB614" s="384"/>
      <c r="AC614" s="384"/>
      <c r="AD614" s="302">
        <v>0</v>
      </c>
      <c r="AE614" s="300"/>
    </row>
    <row r="615" spans="1:31" s="299" customFormat="1" ht="21.75" customHeight="1" x14ac:dyDescent="0.2">
      <c r="A615" s="300"/>
      <c r="B615" s="382" t="s">
        <v>656</v>
      </c>
      <c r="C615" s="382"/>
      <c r="D615" s="382"/>
      <c r="E615" s="382"/>
      <c r="F615" s="382"/>
      <c r="G615" s="382"/>
      <c r="H615" s="382"/>
      <c r="I615" s="382"/>
      <c r="J615" s="382"/>
      <c r="K615" s="382"/>
      <c r="L615" s="382"/>
      <c r="M615" s="343">
        <v>7</v>
      </c>
      <c r="N615" s="343">
        <v>3</v>
      </c>
      <c r="O615" s="344" t="s">
        <v>337</v>
      </c>
      <c r="P615" s="345">
        <v>0</v>
      </c>
      <c r="Q615" s="383"/>
      <c r="R615" s="383"/>
      <c r="S615" s="383"/>
      <c r="T615" s="383"/>
      <c r="U615" s="359">
        <v>1271.402</v>
      </c>
      <c r="V615" s="359">
        <v>766.69</v>
      </c>
      <c r="W615" s="360">
        <v>0.60302999999999995</v>
      </c>
      <c r="X615" s="384"/>
      <c r="Y615" s="384"/>
      <c r="Z615" s="384"/>
      <c r="AA615" s="384"/>
      <c r="AB615" s="384"/>
      <c r="AC615" s="384"/>
      <c r="AD615" s="302">
        <v>0</v>
      </c>
      <c r="AE615" s="300"/>
    </row>
    <row r="616" spans="1:31" s="299" customFormat="1" ht="12.75" customHeight="1" x14ac:dyDescent="0.2">
      <c r="A616" s="300"/>
      <c r="B616" s="382" t="s">
        <v>340</v>
      </c>
      <c r="C616" s="382"/>
      <c r="D616" s="382"/>
      <c r="E616" s="382"/>
      <c r="F616" s="382"/>
      <c r="G616" s="382"/>
      <c r="H616" s="382"/>
      <c r="I616" s="382"/>
      <c r="J616" s="382"/>
      <c r="K616" s="382"/>
      <c r="L616" s="382"/>
      <c r="M616" s="343">
        <v>7</v>
      </c>
      <c r="N616" s="343">
        <v>3</v>
      </c>
      <c r="O616" s="344" t="s">
        <v>339</v>
      </c>
      <c r="P616" s="345">
        <v>0</v>
      </c>
      <c r="Q616" s="383"/>
      <c r="R616" s="383"/>
      <c r="S616" s="383"/>
      <c r="T616" s="383"/>
      <c r="U616" s="359">
        <v>713.76</v>
      </c>
      <c r="V616" s="359">
        <v>311.26</v>
      </c>
      <c r="W616" s="360">
        <v>0.43608000000000002</v>
      </c>
      <c r="X616" s="384"/>
      <c r="Y616" s="384"/>
      <c r="Z616" s="384"/>
      <c r="AA616" s="384"/>
      <c r="AB616" s="384"/>
      <c r="AC616" s="384"/>
      <c r="AD616" s="302">
        <v>0</v>
      </c>
      <c r="AE616" s="300"/>
    </row>
    <row r="617" spans="1:31" s="299" customFormat="1" ht="42.75" customHeight="1" x14ac:dyDescent="0.2">
      <c r="A617" s="300"/>
      <c r="B617" s="382" t="s">
        <v>163</v>
      </c>
      <c r="C617" s="382"/>
      <c r="D617" s="382"/>
      <c r="E617" s="382"/>
      <c r="F617" s="382"/>
      <c r="G617" s="382"/>
      <c r="H617" s="382"/>
      <c r="I617" s="382"/>
      <c r="J617" s="382"/>
      <c r="K617" s="382"/>
      <c r="L617" s="382"/>
      <c r="M617" s="343">
        <v>7</v>
      </c>
      <c r="N617" s="343">
        <v>3</v>
      </c>
      <c r="O617" s="344" t="s">
        <v>339</v>
      </c>
      <c r="P617" s="345" t="s">
        <v>162</v>
      </c>
      <c r="Q617" s="383"/>
      <c r="R617" s="383"/>
      <c r="S617" s="383"/>
      <c r="T617" s="383"/>
      <c r="U617" s="359">
        <v>713.76</v>
      </c>
      <c r="V617" s="359">
        <v>311.26</v>
      </c>
      <c r="W617" s="360">
        <v>0.43608000000000002</v>
      </c>
      <c r="X617" s="384"/>
      <c r="Y617" s="384"/>
      <c r="Z617" s="384"/>
      <c r="AA617" s="384"/>
      <c r="AB617" s="384"/>
      <c r="AC617" s="384"/>
      <c r="AD617" s="302">
        <v>0</v>
      </c>
      <c r="AE617" s="300"/>
    </row>
    <row r="618" spans="1:31" s="299" customFormat="1" ht="12.75" customHeight="1" x14ac:dyDescent="0.2">
      <c r="A618" s="300"/>
      <c r="B618" s="382" t="s">
        <v>285</v>
      </c>
      <c r="C618" s="382"/>
      <c r="D618" s="382"/>
      <c r="E618" s="382"/>
      <c r="F618" s="382"/>
      <c r="G618" s="382"/>
      <c r="H618" s="382"/>
      <c r="I618" s="382"/>
      <c r="J618" s="382"/>
      <c r="K618" s="382"/>
      <c r="L618" s="382"/>
      <c r="M618" s="343">
        <v>7</v>
      </c>
      <c r="N618" s="343">
        <v>3</v>
      </c>
      <c r="O618" s="344" t="s">
        <v>339</v>
      </c>
      <c r="P618" s="345" t="s">
        <v>284</v>
      </c>
      <c r="Q618" s="383"/>
      <c r="R618" s="383"/>
      <c r="S618" s="383"/>
      <c r="T618" s="383"/>
      <c r="U618" s="359">
        <v>713.76</v>
      </c>
      <c r="V618" s="359">
        <v>311.26</v>
      </c>
      <c r="W618" s="360">
        <v>0.43608000000000002</v>
      </c>
      <c r="X618" s="377"/>
      <c r="Y618" s="377"/>
      <c r="Z618" s="377"/>
      <c r="AA618" s="377"/>
      <c r="AB618" s="377"/>
      <c r="AC618" s="377"/>
      <c r="AD618" s="302">
        <v>9444.69</v>
      </c>
      <c r="AE618" s="300"/>
    </row>
    <row r="619" spans="1:31" s="299" customFormat="1" ht="21.75" customHeight="1" x14ac:dyDescent="0.2">
      <c r="A619" s="300"/>
      <c r="B619" s="382" t="s">
        <v>283</v>
      </c>
      <c r="C619" s="382"/>
      <c r="D619" s="382"/>
      <c r="E619" s="382"/>
      <c r="F619" s="382"/>
      <c r="G619" s="382"/>
      <c r="H619" s="382"/>
      <c r="I619" s="382"/>
      <c r="J619" s="382"/>
      <c r="K619" s="382"/>
      <c r="L619" s="382"/>
      <c r="M619" s="343">
        <v>7</v>
      </c>
      <c r="N619" s="343">
        <v>3</v>
      </c>
      <c r="O619" s="344" t="s">
        <v>339</v>
      </c>
      <c r="P619" s="345" t="s">
        <v>281</v>
      </c>
      <c r="Q619" s="383"/>
      <c r="R619" s="383"/>
      <c r="S619" s="383"/>
      <c r="T619" s="383"/>
      <c r="U619" s="359">
        <v>713.76</v>
      </c>
      <c r="V619" s="359">
        <v>311.26</v>
      </c>
      <c r="W619" s="360">
        <v>0.43608000000000002</v>
      </c>
      <c r="X619" s="384"/>
      <c r="Y619" s="384"/>
      <c r="Z619" s="384"/>
      <c r="AA619" s="384"/>
      <c r="AB619" s="384"/>
      <c r="AC619" s="384"/>
      <c r="AD619" s="302">
        <v>361.69</v>
      </c>
      <c r="AE619" s="300"/>
    </row>
    <row r="620" spans="1:31" s="299" customFormat="1" ht="21.75" customHeight="1" x14ac:dyDescent="0.2">
      <c r="A620" s="300"/>
      <c r="B620" s="382" t="s">
        <v>757</v>
      </c>
      <c r="C620" s="382"/>
      <c r="D620" s="382"/>
      <c r="E620" s="382"/>
      <c r="F620" s="382"/>
      <c r="G620" s="382"/>
      <c r="H620" s="382"/>
      <c r="I620" s="382"/>
      <c r="J620" s="382"/>
      <c r="K620" s="382"/>
      <c r="L620" s="382"/>
      <c r="M620" s="343">
        <v>7</v>
      </c>
      <c r="N620" s="343">
        <v>3</v>
      </c>
      <c r="O620" s="344" t="s">
        <v>758</v>
      </c>
      <c r="P620" s="345">
        <v>0</v>
      </c>
      <c r="Q620" s="383"/>
      <c r="R620" s="383"/>
      <c r="S620" s="383"/>
      <c r="T620" s="383"/>
      <c r="U620" s="359">
        <v>387.54199999999997</v>
      </c>
      <c r="V620" s="359">
        <v>387.54</v>
      </c>
      <c r="W620" s="360">
        <v>1</v>
      </c>
      <c r="X620" s="384"/>
      <c r="Y620" s="384"/>
      <c r="Z620" s="384"/>
      <c r="AA620" s="384"/>
      <c r="AB620" s="384"/>
      <c r="AC620" s="384"/>
      <c r="AD620" s="302">
        <v>361.69</v>
      </c>
      <c r="AE620" s="300"/>
    </row>
    <row r="621" spans="1:31" s="299" customFormat="1" ht="21.75" customHeight="1" x14ac:dyDescent="0.2">
      <c r="A621" s="300"/>
      <c r="B621" s="382" t="s">
        <v>163</v>
      </c>
      <c r="C621" s="382"/>
      <c r="D621" s="382"/>
      <c r="E621" s="382"/>
      <c r="F621" s="382"/>
      <c r="G621" s="382"/>
      <c r="H621" s="382"/>
      <c r="I621" s="382"/>
      <c r="J621" s="382"/>
      <c r="K621" s="382"/>
      <c r="L621" s="382"/>
      <c r="M621" s="343">
        <v>7</v>
      </c>
      <c r="N621" s="343">
        <v>3</v>
      </c>
      <c r="O621" s="344" t="s">
        <v>758</v>
      </c>
      <c r="P621" s="345" t="s">
        <v>162</v>
      </c>
      <c r="Q621" s="383"/>
      <c r="R621" s="383"/>
      <c r="S621" s="383"/>
      <c r="T621" s="383"/>
      <c r="U621" s="359">
        <v>387.54199999999997</v>
      </c>
      <c r="V621" s="359">
        <v>387.54</v>
      </c>
      <c r="W621" s="360">
        <v>1</v>
      </c>
      <c r="X621" s="384"/>
      <c r="Y621" s="384"/>
      <c r="Z621" s="384"/>
      <c r="AA621" s="384"/>
      <c r="AB621" s="384"/>
      <c r="AC621" s="384"/>
      <c r="AD621" s="302">
        <v>338.4</v>
      </c>
      <c r="AE621" s="300"/>
    </row>
    <row r="622" spans="1:31" s="299" customFormat="1" ht="53.25" customHeight="1" x14ac:dyDescent="0.2">
      <c r="A622" s="300"/>
      <c r="B622" s="382" t="s">
        <v>285</v>
      </c>
      <c r="C622" s="382"/>
      <c r="D622" s="382"/>
      <c r="E622" s="382"/>
      <c r="F622" s="382"/>
      <c r="G622" s="382"/>
      <c r="H622" s="382"/>
      <c r="I622" s="382"/>
      <c r="J622" s="382"/>
      <c r="K622" s="382"/>
      <c r="L622" s="382"/>
      <c r="M622" s="343">
        <v>7</v>
      </c>
      <c r="N622" s="343">
        <v>3</v>
      </c>
      <c r="O622" s="344" t="s">
        <v>758</v>
      </c>
      <c r="P622" s="345" t="s">
        <v>284</v>
      </c>
      <c r="Q622" s="383"/>
      <c r="R622" s="383"/>
      <c r="S622" s="383"/>
      <c r="T622" s="383"/>
      <c r="U622" s="359">
        <v>387.54199999999997</v>
      </c>
      <c r="V622" s="359">
        <v>387.54</v>
      </c>
      <c r="W622" s="360">
        <v>1</v>
      </c>
      <c r="X622" s="384"/>
      <c r="Y622" s="384"/>
      <c r="Z622" s="384"/>
      <c r="AA622" s="384"/>
      <c r="AB622" s="384"/>
      <c r="AC622" s="384"/>
      <c r="AD622" s="302">
        <v>0</v>
      </c>
      <c r="AE622" s="300"/>
    </row>
    <row r="623" spans="1:31" s="299" customFormat="1" ht="12.75" customHeight="1" x14ac:dyDescent="0.2">
      <c r="A623" s="300"/>
      <c r="B623" s="382" t="s">
        <v>283</v>
      </c>
      <c r="C623" s="382"/>
      <c r="D623" s="382"/>
      <c r="E623" s="382"/>
      <c r="F623" s="382"/>
      <c r="G623" s="382"/>
      <c r="H623" s="382"/>
      <c r="I623" s="382"/>
      <c r="J623" s="382"/>
      <c r="K623" s="382"/>
      <c r="L623" s="382"/>
      <c r="M623" s="343">
        <v>7</v>
      </c>
      <c r="N623" s="343">
        <v>3</v>
      </c>
      <c r="O623" s="344" t="s">
        <v>758</v>
      </c>
      <c r="P623" s="345" t="s">
        <v>281</v>
      </c>
      <c r="Q623" s="383"/>
      <c r="R623" s="383"/>
      <c r="S623" s="383"/>
      <c r="T623" s="383"/>
      <c r="U623" s="359">
        <v>387.54199999999997</v>
      </c>
      <c r="V623" s="359">
        <v>387.54</v>
      </c>
      <c r="W623" s="360">
        <v>1</v>
      </c>
      <c r="X623" s="384"/>
      <c r="Y623" s="384"/>
      <c r="Z623" s="384"/>
      <c r="AA623" s="384"/>
      <c r="AB623" s="384"/>
      <c r="AC623" s="384"/>
      <c r="AD623" s="302">
        <v>0</v>
      </c>
      <c r="AE623" s="300"/>
    </row>
    <row r="624" spans="1:31" s="299" customFormat="1" ht="21.75" customHeight="1" x14ac:dyDescent="0.2">
      <c r="A624" s="300"/>
      <c r="B624" s="382" t="s">
        <v>176</v>
      </c>
      <c r="C624" s="382"/>
      <c r="D624" s="382"/>
      <c r="E624" s="382"/>
      <c r="F624" s="382"/>
      <c r="G624" s="382"/>
      <c r="H624" s="382"/>
      <c r="I624" s="382"/>
      <c r="J624" s="382"/>
      <c r="K624" s="382"/>
      <c r="L624" s="382"/>
      <c r="M624" s="343">
        <v>7</v>
      </c>
      <c r="N624" s="343">
        <v>3</v>
      </c>
      <c r="O624" s="344" t="s">
        <v>338</v>
      </c>
      <c r="P624" s="345">
        <v>0</v>
      </c>
      <c r="Q624" s="383"/>
      <c r="R624" s="383"/>
      <c r="S624" s="383"/>
      <c r="T624" s="383"/>
      <c r="U624" s="359">
        <v>170.1</v>
      </c>
      <c r="V624" s="359">
        <v>67.89</v>
      </c>
      <c r="W624" s="360">
        <v>0.39913999999999999</v>
      </c>
      <c r="X624" s="384"/>
      <c r="Y624" s="384"/>
      <c r="Z624" s="384"/>
      <c r="AA624" s="384"/>
      <c r="AB624" s="384"/>
      <c r="AC624" s="384"/>
      <c r="AD624" s="302">
        <v>0</v>
      </c>
      <c r="AE624" s="300"/>
    </row>
    <row r="625" spans="1:31" s="299" customFormat="1" ht="21.75" customHeight="1" x14ac:dyDescent="0.2">
      <c r="A625" s="300"/>
      <c r="B625" s="382" t="s">
        <v>163</v>
      </c>
      <c r="C625" s="382"/>
      <c r="D625" s="382"/>
      <c r="E625" s="382"/>
      <c r="F625" s="382"/>
      <c r="G625" s="382"/>
      <c r="H625" s="382"/>
      <c r="I625" s="382"/>
      <c r="J625" s="382"/>
      <c r="K625" s="382"/>
      <c r="L625" s="382"/>
      <c r="M625" s="343">
        <v>7</v>
      </c>
      <c r="N625" s="343">
        <v>3</v>
      </c>
      <c r="O625" s="344" t="s">
        <v>338</v>
      </c>
      <c r="P625" s="345" t="s">
        <v>162</v>
      </c>
      <c r="Q625" s="383"/>
      <c r="R625" s="383"/>
      <c r="S625" s="383"/>
      <c r="T625" s="383"/>
      <c r="U625" s="359">
        <v>170.1</v>
      </c>
      <c r="V625" s="359">
        <v>67.89</v>
      </c>
      <c r="W625" s="360">
        <v>0.39913999999999999</v>
      </c>
      <c r="X625" s="384"/>
      <c r="Y625" s="384"/>
      <c r="Z625" s="384"/>
      <c r="AA625" s="384"/>
      <c r="AB625" s="384"/>
      <c r="AC625" s="384"/>
      <c r="AD625" s="302">
        <v>0</v>
      </c>
      <c r="AE625" s="300"/>
    </row>
    <row r="626" spans="1:31" s="299" customFormat="1" ht="32.25" customHeight="1" x14ac:dyDescent="0.2">
      <c r="A626" s="300"/>
      <c r="B626" s="382" t="s">
        <v>285</v>
      </c>
      <c r="C626" s="382"/>
      <c r="D626" s="382"/>
      <c r="E626" s="382"/>
      <c r="F626" s="382"/>
      <c r="G626" s="382"/>
      <c r="H626" s="382"/>
      <c r="I626" s="382"/>
      <c r="J626" s="382"/>
      <c r="K626" s="382"/>
      <c r="L626" s="382"/>
      <c r="M626" s="343">
        <v>7</v>
      </c>
      <c r="N626" s="343">
        <v>3</v>
      </c>
      <c r="O626" s="344" t="s">
        <v>338</v>
      </c>
      <c r="P626" s="345" t="s">
        <v>284</v>
      </c>
      <c r="Q626" s="383"/>
      <c r="R626" s="383"/>
      <c r="S626" s="383"/>
      <c r="T626" s="383"/>
      <c r="U626" s="359">
        <v>170.1</v>
      </c>
      <c r="V626" s="359">
        <v>67.89</v>
      </c>
      <c r="W626" s="360">
        <v>0.39913999999999999</v>
      </c>
      <c r="X626" s="384"/>
      <c r="Y626" s="384"/>
      <c r="Z626" s="384"/>
      <c r="AA626" s="384"/>
      <c r="AB626" s="384"/>
      <c r="AC626" s="384"/>
      <c r="AD626" s="302">
        <v>0</v>
      </c>
      <c r="AE626" s="300"/>
    </row>
    <row r="627" spans="1:31" s="299" customFormat="1" ht="21.75" customHeight="1" x14ac:dyDescent="0.2">
      <c r="A627" s="300"/>
      <c r="B627" s="382" t="s">
        <v>283</v>
      </c>
      <c r="C627" s="382"/>
      <c r="D627" s="382"/>
      <c r="E627" s="382"/>
      <c r="F627" s="382"/>
      <c r="G627" s="382"/>
      <c r="H627" s="382"/>
      <c r="I627" s="382"/>
      <c r="J627" s="382"/>
      <c r="K627" s="382"/>
      <c r="L627" s="382"/>
      <c r="M627" s="343">
        <v>7</v>
      </c>
      <c r="N627" s="343">
        <v>3</v>
      </c>
      <c r="O627" s="344" t="s">
        <v>338</v>
      </c>
      <c r="P627" s="345" t="s">
        <v>281</v>
      </c>
      <c r="Q627" s="383"/>
      <c r="R627" s="383"/>
      <c r="S627" s="383"/>
      <c r="T627" s="383"/>
      <c r="U627" s="359">
        <v>170.1</v>
      </c>
      <c r="V627" s="359">
        <v>67.89</v>
      </c>
      <c r="W627" s="360">
        <v>0.39913999999999999</v>
      </c>
      <c r="X627" s="384"/>
      <c r="Y627" s="384"/>
      <c r="Z627" s="384"/>
      <c r="AA627" s="384"/>
      <c r="AB627" s="384"/>
      <c r="AC627" s="384"/>
      <c r="AD627" s="302">
        <v>333.82</v>
      </c>
      <c r="AE627" s="300"/>
    </row>
    <row r="628" spans="1:31" s="299" customFormat="1" ht="21.75" customHeight="1" x14ac:dyDescent="0.2">
      <c r="A628" s="300"/>
      <c r="B628" s="382" t="s">
        <v>277</v>
      </c>
      <c r="C628" s="382"/>
      <c r="D628" s="382"/>
      <c r="E628" s="382"/>
      <c r="F628" s="382"/>
      <c r="G628" s="382"/>
      <c r="H628" s="382"/>
      <c r="I628" s="382"/>
      <c r="J628" s="382"/>
      <c r="K628" s="382"/>
      <c r="L628" s="382"/>
      <c r="M628" s="343">
        <v>7</v>
      </c>
      <c r="N628" s="343">
        <v>3</v>
      </c>
      <c r="O628" s="344" t="s">
        <v>276</v>
      </c>
      <c r="P628" s="345">
        <v>0</v>
      </c>
      <c r="Q628" s="383"/>
      <c r="R628" s="383"/>
      <c r="S628" s="383"/>
      <c r="T628" s="383"/>
      <c r="U628" s="359">
        <v>16439.2</v>
      </c>
      <c r="V628" s="359">
        <v>12310.98</v>
      </c>
      <c r="W628" s="360">
        <v>0.74887999999999999</v>
      </c>
      <c r="X628" s="384"/>
      <c r="Y628" s="384"/>
      <c r="Z628" s="384"/>
      <c r="AA628" s="384"/>
      <c r="AB628" s="384"/>
      <c r="AC628" s="384"/>
      <c r="AD628" s="302">
        <v>333.82</v>
      </c>
      <c r="AE628" s="300"/>
    </row>
    <row r="629" spans="1:31" s="299" customFormat="1" ht="21.75" customHeight="1" x14ac:dyDescent="0.2">
      <c r="A629" s="300"/>
      <c r="B629" s="382" t="s">
        <v>656</v>
      </c>
      <c r="C629" s="382"/>
      <c r="D629" s="382"/>
      <c r="E629" s="382"/>
      <c r="F629" s="382"/>
      <c r="G629" s="382"/>
      <c r="H629" s="382"/>
      <c r="I629" s="382"/>
      <c r="J629" s="382"/>
      <c r="K629" s="382"/>
      <c r="L629" s="382"/>
      <c r="M629" s="343">
        <v>7</v>
      </c>
      <c r="N629" s="343">
        <v>3</v>
      </c>
      <c r="O629" s="344" t="s">
        <v>337</v>
      </c>
      <c r="P629" s="345">
        <v>0</v>
      </c>
      <c r="Q629" s="383"/>
      <c r="R629" s="383"/>
      <c r="S629" s="383"/>
      <c r="T629" s="383"/>
      <c r="U629" s="359">
        <v>16439.2</v>
      </c>
      <c r="V629" s="359">
        <v>12310.98</v>
      </c>
      <c r="W629" s="360">
        <v>0.74887999999999999</v>
      </c>
      <c r="X629" s="384"/>
      <c r="Y629" s="384"/>
      <c r="Z629" s="384"/>
      <c r="AA629" s="384"/>
      <c r="AB629" s="384"/>
      <c r="AC629" s="384"/>
      <c r="AD629" s="302">
        <v>144.16999999999999</v>
      </c>
      <c r="AE629" s="300"/>
    </row>
    <row r="630" spans="1:31" s="299" customFormat="1" ht="12.75" customHeight="1" x14ac:dyDescent="0.2">
      <c r="A630" s="300"/>
      <c r="B630" s="382" t="s">
        <v>273</v>
      </c>
      <c r="C630" s="382"/>
      <c r="D630" s="382"/>
      <c r="E630" s="382"/>
      <c r="F630" s="382"/>
      <c r="G630" s="382"/>
      <c r="H630" s="382"/>
      <c r="I630" s="382"/>
      <c r="J630" s="382"/>
      <c r="K630" s="382"/>
      <c r="L630" s="382"/>
      <c r="M630" s="343">
        <v>7</v>
      </c>
      <c r="N630" s="343">
        <v>3</v>
      </c>
      <c r="O630" s="344" t="s">
        <v>336</v>
      </c>
      <c r="P630" s="345">
        <v>0</v>
      </c>
      <c r="Q630" s="383"/>
      <c r="R630" s="383"/>
      <c r="S630" s="383"/>
      <c r="T630" s="383"/>
      <c r="U630" s="359">
        <v>16012.3</v>
      </c>
      <c r="V630" s="359">
        <v>12133.63</v>
      </c>
      <c r="W630" s="360">
        <v>0.75777000000000005</v>
      </c>
      <c r="X630" s="384"/>
      <c r="Y630" s="384"/>
      <c r="Z630" s="384"/>
      <c r="AA630" s="384"/>
      <c r="AB630" s="384"/>
      <c r="AC630" s="384"/>
      <c r="AD630" s="302">
        <v>189.65</v>
      </c>
      <c r="AE630" s="300"/>
    </row>
    <row r="631" spans="1:31" s="299" customFormat="1" ht="12.75" customHeight="1" x14ac:dyDescent="0.2">
      <c r="A631" s="300"/>
      <c r="B631" s="382" t="s">
        <v>163</v>
      </c>
      <c r="C631" s="382"/>
      <c r="D631" s="382"/>
      <c r="E631" s="382"/>
      <c r="F631" s="382"/>
      <c r="G631" s="382"/>
      <c r="H631" s="382"/>
      <c r="I631" s="382"/>
      <c r="J631" s="382"/>
      <c r="K631" s="382"/>
      <c r="L631" s="382"/>
      <c r="M631" s="343">
        <v>7</v>
      </c>
      <c r="N631" s="343">
        <v>3</v>
      </c>
      <c r="O631" s="344" t="s">
        <v>336</v>
      </c>
      <c r="P631" s="345" t="s">
        <v>162</v>
      </c>
      <c r="Q631" s="383"/>
      <c r="R631" s="383"/>
      <c r="S631" s="383"/>
      <c r="T631" s="383"/>
      <c r="U631" s="359">
        <v>16012.3</v>
      </c>
      <c r="V631" s="359">
        <v>12133.63</v>
      </c>
      <c r="W631" s="360">
        <v>0.75777000000000005</v>
      </c>
      <c r="X631" s="384"/>
      <c r="Y631" s="384"/>
      <c r="Z631" s="384"/>
      <c r="AA631" s="384"/>
      <c r="AB631" s="384"/>
      <c r="AC631" s="384"/>
      <c r="AD631" s="302">
        <v>4.58</v>
      </c>
      <c r="AE631" s="300"/>
    </row>
    <row r="632" spans="1:31" s="299" customFormat="1" ht="12.75" customHeight="1" x14ac:dyDescent="0.2">
      <c r="A632" s="300"/>
      <c r="B632" s="382" t="s">
        <v>285</v>
      </c>
      <c r="C632" s="382"/>
      <c r="D632" s="382"/>
      <c r="E632" s="382"/>
      <c r="F632" s="382"/>
      <c r="G632" s="382"/>
      <c r="H632" s="382"/>
      <c r="I632" s="382"/>
      <c r="J632" s="382"/>
      <c r="K632" s="382"/>
      <c r="L632" s="382"/>
      <c r="M632" s="343">
        <v>7</v>
      </c>
      <c r="N632" s="343">
        <v>3</v>
      </c>
      <c r="O632" s="344" t="s">
        <v>336</v>
      </c>
      <c r="P632" s="345" t="s">
        <v>284</v>
      </c>
      <c r="Q632" s="383"/>
      <c r="R632" s="383"/>
      <c r="S632" s="383"/>
      <c r="T632" s="383"/>
      <c r="U632" s="359">
        <v>16012.3</v>
      </c>
      <c r="V632" s="359">
        <v>12133.63</v>
      </c>
      <c r="W632" s="360">
        <v>0.75777000000000005</v>
      </c>
      <c r="X632" s="384"/>
      <c r="Y632" s="384"/>
      <c r="Z632" s="384"/>
      <c r="AA632" s="384"/>
      <c r="AB632" s="384"/>
      <c r="AC632" s="384"/>
      <c r="AD632" s="302">
        <v>4.58</v>
      </c>
      <c r="AE632" s="300"/>
    </row>
    <row r="633" spans="1:31" s="299" customFormat="1" ht="21.75" customHeight="1" x14ac:dyDescent="0.2">
      <c r="A633" s="300"/>
      <c r="B633" s="382" t="s">
        <v>283</v>
      </c>
      <c r="C633" s="382"/>
      <c r="D633" s="382"/>
      <c r="E633" s="382"/>
      <c r="F633" s="382"/>
      <c r="G633" s="382"/>
      <c r="H633" s="382"/>
      <c r="I633" s="382"/>
      <c r="J633" s="382"/>
      <c r="K633" s="382"/>
      <c r="L633" s="382"/>
      <c r="M633" s="343">
        <v>7</v>
      </c>
      <c r="N633" s="343">
        <v>3</v>
      </c>
      <c r="O633" s="344" t="s">
        <v>336</v>
      </c>
      <c r="P633" s="345" t="s">
        <v>281</v>
      </c>
      <c r="Q633" s="383"/>
      <c r="R633" s="383"/>
      <c r="S633" s="383"/>
      <c r="T633" s="383"/>
      <c r="U633" s="359">
        <v>16012.3</v>
      </c>
      <c r="V633" s="359">
        <v>12133.63</v>
      </c>
      <c r="W633" s="360">
        <v>0.75777000000000005</v>
      </c>
      <c r="X633" s="384"/>
      <c r="Y633" s="384"/>
      <c r="Z633" s="384"/>
      <c r="AA633" s="384"/>
      <c r="AB633" s="384"/>
      <c r="AC633" s="384"/>
      <c r="AD633" s="302">
        <v>1.24</v>
      </c>
      <c r="AE633" s="300"/>
    </row>
    <row r="634" spans="1:31" s="299" customFormat="1" ht="12.75" customHeight="1" x14ac:dyDescent="0.2">
      <c r="A634" s="300"/>
      <c r="B634" s="382" t="s">
        <v>174</v>
      </c>
      <c r="C634" s="382"/>
      <c r="D634" s="382"/>
      <c r="E634" s="382"/>
      <c r="F634" s="382"/>
      <c r="G634" s="382"/>
      <c r="H634" s="382"/>
      <c r="I634" s="382"/>
      <c r="J634" s="382"/>
      <c r="K634" s="382"/>
      <c r="L634" s="382"/>
      <c r="M634" s="343">
        <v>7</v>
      </c>
      <c r="N634" s="343">
        <v>3</v>
      </c>
      <c r="O634" s="344" t="s">
        <v>335</v>
      </c>
      <c r="P634" s="345">
        <v>0</v>
      </c>
      <c r="Q634" s="383"/>
      <c r="R634" s="383"/>
      <c r="S634" s="383"/>
      <c r="T634" s="383"/>
      <c r="U634" s="359">
        <v>396.9</v>
      </c>
      <c r="V634" s="359">
        <v>177.35</v>
      </c>
      <c r="W634" s="360">
        <v>0.44684000000000001</v>
      </c>
      <c r="X634" s="384"/>
      <c r="Y634" s="384"/>
      <c r="Z634" s="384"/>
      <c r="AA634" s="384"/>
      <c r="AB634" s="384"/>
      <c r="AC634" s="384"/>
      <c r="AD634" s="302">
        <v>1.43</v>
      </c>
      <c r="AE634" s="300"/>
    </row>
    <row r="635" spans="1:31" s="299" customFormat="1" ht="12.75" customHeight="1" x14ac:dyDescent="0.2">
      <c r="A635" s="300"/>
      <c r="B635" s="382" t="s">
        <v>163</v>
      </c>
      <c r="C635" s="382"/>
      <c r="D635" s="382"/>
      <c r="E635" s="382"/>
      <c r="F635" s="382"/>
      <c r="G635" s="382"/>
      <c r="H635" s="382"/>
      <c r="I635" s="382"/>
      <c r="J635" s="382"/>
      <c r="K635" s="382"/>
      <c r="L635" s="382"/>
      <c r="M635" s="343">
        <v>7</v>
      </c>
      <c r="N635" s="343">
        <v>3</v>
      </c>
      <c r="O635" s="344" t="s">
        <v>335</v>
      </c>
      <c r="P635" s="345" t="s">
        <v>162</v>
      </c>
      <c r="Q635" s="383"/>
      <c r="R635" s="383"/>
      <c r="S635" s="383"/>
      <c r="T635" s="383"/>
      <c r="U635" s="359">
        <v>396.9</v>
      </c>
      <c r="V635" s="359">
        <v>177.35</v>
      </c>
      <c r="W635" s="360">
        <v>0.44684000000000001</v>
      </c>
      <c r="X635" s="384"/>
      <c r="Y635" s="384"/>
      <c r="Z635" s="384"/>
      <c r="AA635" s="384"/>
      <c r="AB635" s="384"/>
      <c r="AC635" s="384"/>
      <c r="AD635" s="302">
        <v>1.91</v>
      </c>
      <c r="AE635" s="300"/>
    </row>
    <row r="636" spans="1:31" s="299" customFormat="1" ht="21.75" customHeight="1" x14ac:dyDescent="0.2">
      <c r="A636" s="300"/>
      <c r="B636" s="382" t="s">
        <v>285</v>
      </c>
      <c r="C636" s="382"/>
      <c r="D636" s="382"/>
      <c r="E636" s="382"/>
      <c r="F636" s="382"/>
      <c r="G636" s="382"/>
      <c r="H636" s="382"/>
      <c r="I636" s="382"/>
      <c r="J636" s="382"/>
      <c r="K636" s="382"/>
      <c r="L636" s="382"/>
      <c r="M636" s="343">
        <v>7</v>
      </c>
      <c r="N636" s="343">
        <v>3</v>
      </c>
      <c r="O636" s="344" t="s">
        <v>335</v>
      </c>
      <c r="P636" s="345" t="s">
        <v>284</v>
      </c>
      <c r="Q636" s="383"/>
      <c r="R636" s="383"/>
      <c r="S636" s="383"/>
      <c r="T636" s="383"/>
      <c r="U636" s="359">
        <v>396.9</v>
      </c>
      <c r="V636" s="359">
        <v>177.35</v>
      </c>
      <c r="W636" s="360">
        <v>0.44684000000000001</v>
      </c>
      <c r="X636" s="384"/>
      <c r="Y636" s="384"/>
      <c r="Z636" s="384"/>
      <c r="AA636" s="384"/>
      <c r="AB636" s="384"/>
      <c r="AC636" s="384"/>
      <c r="AD636" s="302">
        <v>23.29</v>
      </c>
      <c r="AE636" s="300"/>
    </row>
    <row r="637" spans="1:31" s="299" customFormat="1" ht="21.75" customHeight="1" x14ac:dyDescent="0.2">
      <c r="A637" s="300"/>
      <c r="B637" s="382" t="s">
        <v>283</v>
      </c>
      <c r="C637" s="382"/>
      <c r="D637" s="382"/>
      <c r="E637" s="382"/>
      <c r="F637" s="382"/>
      <c r="G637" s="382"/>
      <c r="H637" s="382"/>
      <c r="I637" s="382"/>
      <c r="J637" s="382"/>
      <c r="K637" s="382"/>
      <c r="L637" s="382"/>
      <c r="M637" s="343">
        <v>7</v>
      </c>
      <c r="N637" s="343">
        <v>3</v>
      </c>
      <c r="O637" s="344" t="s">
        <v>335</v>
      </c>
      <c r="P637" s="345" t="s">
        <v>281</v>
      </c>
      <c r="Q637" s="383"/>
      <c r="R637" s="383"/>
      <c r="S637" s="383"/>
      <c r="T637" s="383"/>
      <c r="U637" s="359">
        <v>396.9</v>
      </c>
      <c r="V637" s="359">
        <v>177.35</v>
      </c>
      <c r="W637" s="360">
        <v>0.44684000000000001</v>
      </c>
      <c r="X637" s="384"/>
      <c r="Y637" s="384"/>
      <c r="Z637" s="384"/>
      <c r="AA637" s="384"/>
      <c r="AB637" s="384"/>
      <c r="AC637" s="384"/>
      <c r="AD637" s="302">
        <v>23.29</v>
      </c>
      <c r="AE637" s="300"/>
    </row>
    <row r="638" spans="1:31" s="299" customFormat="1" ht="21.75" customHeight="1" x14ac:dyDescent="0.2">
      <c r="A638" s="300"/>
      <c r="B638" s="382" t="s">
        <v>334</v>
      </c>
      <c r="C638" s="382"/>
      <c r="D638" s="382"/>
      <c r="E638" s="382"/>
      <c r="F638" s="382"/>
      <c r="G638" s="382"/>
      <c r="H638" s="382"/>
      <c r="I638" s="382"/>
      <c r="J638" s="382"/>
      <c r="K638" s="382"/>
      <c r="L638" s="382"/>
      <c r="M638" s="343">
        <v>7</v>
      </c>
      <c r="N638" s="343">
        <v>3</v>
      </c>
      <c r="O638" s="344" t="s">
        <v>333</v>
      </c>
      <c r="P638" s="345">
        <v>0</v>
      </c>
      <c r="Q638" s="383"/>
      <c r="R638" s="383"/>
      <c r="S638" s="383"/>
      <c r="T638" s="383"/>
      <c r="U638" s="359">
        <v>30</v>
      </c>
      <c r="V638" s="359">
        <v>0</v>
      </c>
      <c r="W638" s="360">
        <v>0</v>
      </c>
      <c r="X638" s="384"/>
      <c r="Y638" s="384"/>
      <c r="Z638" s="384"/>
      <c r="AA638" s="384"/>
      <c r="AB638" s="384"/>
      <c r="AC638" s="384"/>
      <c r="AD638" s="302">
        <v>23.29</v>
      </c>
      <c r="AE638" s="300"/>
    </row>
    <row r="639" spans="1:31" s="299" customFormat="1" ht="12.75" customHeight="1" x14ac:dyDescent="0.2">
      <c r="A639" s="300"/>
      <c r="B639" s="382" t="s">
        <v>163</v>
      </c>
      <c r="C639" s="382"/>
      <c r="D639" s="382"/>
      <c r="E639" s="382"/>
      <c r="F639" s="382"/>
      <c r="G639" s="382"/>
      <c r="H639" s="382"/>
      <c r="I639" s="382"/>
      <c r="J639" s="382"/>
      <c r="K639" s="382"/>
      <c r="L639" s="382"/>
      <c r="M639" s="343">
        <v>7</v>
      </c>
      <c r="N639" s="343">
        <v>3</v>
      </c>
      <c r="O639" s="344" t="s">
        <v>333</v>
      </c>
      <c r="P639" s="345" t="s">
        <v>162</v>
      </c>
      <c r="Q639" s="383"/>
      <c r="R639" s="383"/>
      <c r="S639" s="383"/>
      <c r="T639" s="383"/>
      <c r="U639" s="359">
        <v>30</v>
      </c>
      <c r="V639" s="359">
        <v>0</v>
      </c>
      <c r="W639" s="360">
        <v>0</v>
      </c>
      <c r="X639" s="384"/>
      <c r="Y639" s="384"/>
      <c r="Z639" s="384"/>
      <c r="AA639" s="384"/>
      <c r="AB639" s="384"/>
      <c r="AC639" s="384"/>
      <c r="AD639" s="302">
        <v>23.29</v>
      </c>
      <c r="AE639" s="300"/>
    </row>
    <row r="640" spans="1:31" s="299" customFormat="1" ht="21.75" customHeight="1" x14ac:dyDescent="0.2">
      <c r="A640" s="300"/>
      <c r="B640" s="382" t="s">
        <v>285</v>
      </c>
      <c r="C640" s="382"/>
      <c r="D640" s="382"/>
      <c r="E640" s="382"/>
      <c r="F640" s="382"/>
      <c r="G640" s="382"/>
      <c r="H640" s="382"/>
      <c r="I640" s="382"/>
      <c r="J640" s="382"/>
      <c r="K640" s="382"/>
      <c r="L640" s="382"/>
      <c r="M640" s="343">
        <v>7</v>
      </c>
      <c r="N640" s="343">
        <v>3</v>
      </c>
      <c r="O640" s="344" t="s">
        <v>333</v>
      </c>
      <c r="P640" s="345" t="s">
        <v>284</v>
      </c>
      <c r="Q640" s="383"/>
      <c r="R640" s="383"/>
      <c r="S640" s="383"/>
      <c r="T640" s="383"/>
      <c r="U640" s="359">
        <v>30</v>
      </c>
      <c r="V640" s="359">
        <v>0</v>
      </c>
      <c r="W640" s="360">
        <v>0</v>
      </c>
      <c r="X640" s="384"/>
      <c r="Y640" s="384"/>
      <c r="Z640" s="384"/>
      <c r="AA640" s="384"/>
      <c r="AB640" s="384"/>
      <c r="AC640" s="384"/>
      <c r="AD640" s="302">
        <v>8487.09</v>
      </c>
      <c r="AE640" s="300"/>
    </row>
    <row r="641" spans="1:31" s="299" customFormat="1" ht="21.75" customHeight="1" x14ac:dyDescent="0.2">
      <c r="A641" s="300"/>
      <c r="B641" s="382" t="s">
        <v>283</v>
      </c>
      <c r="C641" s="382"/>
      <c r="D641" s="382"/>
      <c r="E641" s="382"/>
      <c r="F641" s="382"/>
      <c r="G641" s="382"/>
      <c r="H641" s="382"/>
      <c r="I641" s="382"/>
      <c r="J641" s="382"/>
      <c r="K641" s="382"/>
      <c r="L641" s="382"/>
      <c r="M641" s="343">
        <v>7</v>
      </c>
      <c r="N641" s="343">
        <v>3</v>
      </c>
      <c r="O641" s="344" t="s">
        <v>333</v>
      </c>
      <c r="P641" s="345" t="s">
        <v>281</v>
      </c>
      <c r="Q641" s="383"/>
      <c r="R641" s="383"/>
      <c r="S641" s="383"/>
      <c r="T641" s="383"/>
      <c r="U641" s="359">
        <v>30</v>
      </c>
      <c r="V641" s="359">
        <v>0</v>
      </c>
      <c r="W641" s="360">
        <v>0</v>
      </c>
      <c r="X641" s="384"/>
      <c r="Y641" s="384"/>
      <c r="Z641" s="384"/>
      <c r="AA641" s="384"/>
      <c r="AB641" s="384"/>
      <c r="AC641" s="384"/>
      <c r="AD641" s="302">
        <v>8487.09</v>
      </c>
      <c r="AE641" s="300"/>
    </row>
    <row r="642" spans="1:31" s="299" customFormat="1" ht="21.75" customHeight="1" x14ac:dyDescent="0.2">
      <c r="A642" s="300"/>
      <c r="B642" s="382" t="s">
        <v>228</v>
      </c>
      <c r="C642" s="382"/>
      <c r="D642" s="382"/>
      <c r="E642" s="382"/>
      <c r="F642" s="382"/>
      <c r="G642" s="382"/>
      <c r="H642" s="382"/>
      <c r="I642" s="382"/>
      <c r="J642" s="382"/>
      <c r="K642" s="382"/>
      <c r="L642" s="382"/>
      <c r="M642" s="343">
        <v>7</v>
      </c>
      <c r="N642" s="343">
        <v>3</v>
      </c>
      <c r="O642" s="344" t="s">
        <v>227</v>
      </c>
      <c r="P642" s="345">
        <v>0</v>
      </c>
      <c r="Q642" s="383"/>
      <c r="R642" s="383"/>
      <c r="S642" s="383"/>
      <c r="T642" s="383"/>
      <c r="U642" s="359">
        <v>482.25099999999998</v>
      </c>
      <c r="V642" s="359">
        <v>183.62</v>
      </c>
      <c r="W642" s="360">
        <v>0.38074999999999998</v>
      </c>
      <c r="X642" s="384"/>
      <c r="Y642" s="384"/>
      <c r="Z642" s="384"/>
      <c r="AA642" s="384"/>
      <c r="AB642" s="384"/>
      <c r="AC642" s="384"/>
      <c r="AD642" s="302">
        <v>8355.1200000000008</v>
      </c>
      <c r="AE642" s="300"/>
    </row>
    <row r="643" spans="1:31" s="299" customFormat="1" ht="53.25" customHeight="1" x14ac:dyDescent="0.2">
      <c r="A643" s="300"/>
      <c r="B643" s="382" t="s">
        <v>330</v>
      </c>
      <c r="C643" s="382"/>
      <c r="D643" s="382"/>
      <c r="E643" s="382"/>
      <c r="F643" s="382"/>
      <c r="G643" s="382"/>
      <c r="H643" s="382"/>
      <c r="I643" s="382"/>
      <c r="J643" s="382"/>
      <c r="K643" s="382"/>
      <c r="L643" s="382"/>
      <c r="M643" s="343">
        <v>7</v>
      </c>
      <c r="N643" s="343">
        <v>3</v>
      </c>
      <c r="O643" s="344" t="s">
        <v>329</v>
      </c>
      <c r="P643" s="345">
        <v>0</v>
      </c>
      <c r="Q643" s="383"/>
      <c r="R643" s="383"/>
      <c r="S643" s="383"/>
      <c r="T643" s="383"/>
      <c r="U643" s="359">
        <v>482.25099999999998</v>
      </c>
      <c r="V643" s="359">
        <v>183.62</v>
      </c>
      <c r="W643" s="360">
        <v>0.38074999999999998</v>
      </c>
      <c r="X643" s="384"/>
      <c r="Y643" s="384"/>
      <c r="Z643" s="384"/>
      <c r="AA643" s="384"/>
      <c r="AB643" s="384"/>
      <c r="AC643" s="384"/>
      <c r="AD643" s="302">
        <v>8355.1200000000008</v>
      </c>
      <c r="AE643" s="300"/>
    </row>
    <row r="644" spans="1:31" s="299" customFormat="1" ht="12.75" customHeight="1" x14ac:dyDescent="0.2">
      <c r="A644" s="300"/>
      <c r="B644" s="382" t="s">
        <v>332</v>
      </c>
      <c r="C644" s="382"/>
      <c r="D644" s="382"/>
      <c r="E644" s="382"/>
      <c r="F644" s="382"/>
      <c r="G644" s="382"/>
      <c r="H644" s="382"/>
      <c r="I644" s="382"/>
      <c r="J644" s="382"/>
      <c r="K644" s="382"/>
      <c r="L644" s="382"/>
      <c r="M644" s="343">
        <v>7</v>
      </c>
      <c r="N644" s="343">
        <v>3</v>
      </c>
      <c r="O644" s="344" t="s">
        <v>331</v>
      </c>
      <c r="P644" s="345">
        <v>0</v>
      </c>
      <c r="Q644" s="383"/>
      <c r="R644" s="383"/>
      <c r="S644" s="383"/>
      <c r="T644" s="383"/>
      <c r="U644" s="359">
        <v>349</v>
      </c>
      <c r="V644" s="359">
        <v>50.37</v>
      </c>
      <c r="W644" s="360">
        <v>0.14432</v>
      </c>
      <c r="X644" s="384"/>
      <c r="Y644" s="384"/>
      <c r="Z644" s="384"/>
      <c r="AA644" s="384"/>
      <c r="AB644" s="384"/>
      <c r="AC644" s="384"/>
      <c r="AD644" s="302">
        <v>8166.06</v>
      </c>
      <c r="AE644" s="300"/>
    </row>
    <row r="645" spans="1:31" s="299" customFormat="1" ht="12.75" customHeight="1" x14ac:dyDescent="0.2">
      <c r="A645" s="300"/>
      <c r="B645" s="382" t="s">
        <v>163</v>
      </c>
      <c r="C645" s="382"/>
      <c r="D645" s="382"/>
      <c r="E645" s="382"/>
      <c r="F645" s="382"/>
      <c r="G645" s="382"/>
      <c r="H645" s="382"/>
      <c r="I645" s="382"/>
      <c r="J645" s="382"/>
      <c r="K645" s="382"/>
      <c r="L645" s="382"/>
      <c r="M645" s="343">
        <v>7</v>
      </c>
      <c r="N645" s="343">
        <v>3</v>
      </c>
      <c r="O645" s="344" t="s">
        <v>331</v>
      </c>
      <c r="P645" s="345" t="s">
        <v>162</v>
      </c>
      <c r="Q645" s="383"/>
      <c r="R645" s="383"/>
      <c r="S645" s="383"/>
      <c r="T645" s="383"/>
      <c r="U645" s="359">
        <v>349</v>
      </c>
      <c r="V645" s="359">
        <v>50.37</v>
      </c>
      <c r="W645" s="360">
        <v>0.14432</v>
      </c>
      <c r="X645" s="384"/>
      <c r="Y645" s="384"/>
      <c r="Z645" s="384"/>
      <c r="AA645" s="384"/>
      <c r="AB645" s="384"/>
      <c r="AC645" s="384"/>
      <c r="AD645" s="302">
        <v>6284.04</v>
      </c>
      <c r="AE645" s="300"/>
    </row>
    <row r="646" spans="1:31" s="299" customFormat="1" ht="32.25" customHeight="1" x14ac:dyDescent="0.2">
      <c r="A646" s="300"/>
      <c r="B646" s="382" t="s">
        <v>161</v>
      </c>
      <c r="C646" s="382"/>
      <c r="D646" s="382"/>
      <c r="E646" s="382"/>
      <c r="F646" s="382"/>
      <c r="G646" s="382"/>
      <c r="H646" s="382"/>
      <c r="I646" s="382"/>
      <c r="J646" s="382"/>
      <c r="K646" s="382"/>
      <c r="L646" s="382"/>
      <c r="M646" s="343">
        <v>7</v>
      </c>
      <c r="N646" s="343">
        <v>3</v>
      </c>
      <c r="O646" s="344" t="s">
        <v>331</v>
      </c>
      <c r="P646" s="345" t="s">
        <v>160</v>
      </c>
      <c r="Q646" s="383"/>
      <c r="R646" s="383"/>
      <c r="S646" s="383"/>
      <c r="T646" s="383"/>
      <c r="U646" s="359">
        <v>349</v>
      </c>
      <c r="V646" s="359">
        <v>50.37</v>
      </c>
      <c r="W646" s="360">
        <v>0.14432</v>
      </c>
      <c r="X646" s="384"/>
      <c r="Y646" s="384"/>
      <c r="Z646" s="384"/>
      <c r="AA646" s="384"/>
      <c r="AB646" s="384"/>
      <c r="AC646" s="384"/>
      <c r="AD646" s="302">
        <v>1882.02</v>
      </c>
      <c r="AE646" s="300"/>
    </row>
    <row r="647" spans="1:31" s="299" customFormat="1" ht="21.75" customHeight="1" x14ac:dyDescent="0.2">
      <c r="A647" s="300"/>
      <c r="B647" s="382" t="s">
        <v>159</v>
      </c>
      <c r="C647" s="382"/>
      <c r="D647" s="382"/>
      <c r="E647" s="382"/>
      <c r="F647" s="382"/>
      <c r="G647" s="382"/>
      <c r="H647" s="382"/>
      <c r="I647" s="382"/>
      <c r="J647" s="382"/>
      <c r="K647" s="382"/>
      <c r="L647" s="382"/>
      <c r="M647" s="343">
        <v>7</v>
      </c>
      <c r="N647" s="343">
        <v>3</v>
      </c>
      <c r="O647" s="344" t="s">
        <v>331</v>
      </c>
      <c r="P647" s="345" t="s">
        <v>157</v>
      </c>
      <c r="Q647" s="383"/>
      <c r="R647" s="383"/>
      <c r="S647" s="383"/>
      <c r="T647" s="383"/>
      <c r="U647" s="359">
        <v>349</v>
      </c>
      <c r="V647" s="359">
        <v>50.37</v>
      </c>
      <c r="W647" s="360">
        <v>0.14432</v>
      </c>
      <c r="X647" s="384"/>
      <c r="Y647" s="384"/>
      <c r="Z647" s="384"/>
      <c r="AA647" s="384"/>
      <c r="AB647" s="384"/>
      <c r="AC647" s="384"/>
      <c r="AD647" s="302">
        <v>189.06</v>
      </c>
      <c r="AE647" s="300"/>
    </row>
    <row r="648" spans="1:31" s="299" customFormat="1" ht="32.25" customHeight="1" x14ac:dyDescent="0.2">
      <c r="A648" s="300"/>
      <c r="B648" s="382" t="s">
        <v>759</v>
      </c>
      <c r="C648" s="382"/>
      <c r="D648" s="382"/>
      <c r="E648" s="382"/>
      <c r="F648" s="382"/>
      <c r="G648" s="382"/>
      <c r="H648" s="382"/>
      <c r="I648" s="382"/>
      <c r="J648" s="382"/>
      <c r="K648" s="382"/>
      <c r="L648" s="382"/>
      <c r="M648" s="343">
        <v>7</v>
      </c>
      <c r="N648" s="343">
        <v>3</v>
      </c>
      <c r="O648" s="344" t="s">
        <v>760</v>
      </c>
      <c r="P648" s="345">
        <v>0</v>
      </c>
      <c r="Q648" s="383"/>
      <c r="R648" s="383"/>
      <c r="S648" s="383"/>
      <c r="T648" s="383"/>
      <c r="U648" s="359">
        <v>133.251</v>
      </c>
      <c r="V648" s="359">
        <v>133.25</v>
      </c>
      <c r="W648" s="360">
        <v>1</v>
      </c>
      <c r="X648" s="384"/>
      <c r="Y648" s="384"/>
      <c r="Z648" s="384"/>
      <c r="AA648" s="384"/>
      <c r="AB648" s="384"/>
      <c r="AC648" s="384"/>
      <c r="AD648" s="302">
        <v>145.21</v>
      </c>
      <c r="AE648" s="300"/>
    </row>
    <row r="649" spans="1:31" s="299" customFormat="1" ht="32.25" customHeight="1" x14ac:dyDescent="0.2">
      <c r="A649" s="300"/>
      <c r="B649" s="382" t="s">
        <v>163</v>
      </c>
      <c r="C649" s="382"/>
      <c r="D649" s="382"/>
      <c r="E649" s="382"/>
      <c r="F649" s="382"/>
      <c r="G649" s="382"/>
      <c r="H649" s="382"/>
      <c r="I649" s="382"/>
      <c r="J649" s="382"/>
      <c r="K649" s="382"/>
      <c r="L649" s="382"/>
      <c r="M649" s="343">
        <v>7</v>
      </c>
      <c r="N649" s="343">
        <v>3</v>
      </c>
      <c r="O649" s="344" t="s">
        <v>760</v>
      </c>
      <c r="P649" s="345" t="s">
        <v>162</v>
      </c>
      <c r="Q649" s="383"/>
      <c r="R649" s="383"/>
      <c r="S649" s="383"/>
      <c r="T649" s="383"/>
      <c r="U649" s="359">
        <v>133.251</v>
      </c>
      <c r="V649" s="359">
        <v>133.25</v>
      </c>
      <c r="W649" s="360">
        <v>1</v>
      </c>
      <c r="X649" s="384"/>
      <c r="Y649" s="384"/>
      <c r="Z649" s="384"/>
      <c r="AA649" s="384"/>
      <c r="AB649" s="384"/>
      <c r="AC649" s="384"/>
      <c r="AD649" s="302">
        <v>43.85</v>
      </c>
      <c r="AE649" s="300"/>
    </row>
    <row r="650" spans="1:31" s="299" customFormat="1" ht="21.75" customHeight="1" x14ac:dyDescent="0.2">
      <c r="A650" s="300"/>
      <c r="B650" s="382" t="s">
        <v>161</v>
      </c>
      <c r="C650" s="382"/>
      <c r="D650" s="382"/>
      <c r="E650" s="382"/>
      <c r="F650" s="382"/>
      <c r="G650" s="382"/>
      <c r="H650" s="382"/>
      <c r="I650" s="382"/>
      <c r="J650" s="382"/>
      <c r="K650" s="382"/>
      <c r="L650" s="382"/>
      <c r="M650" s="343">
        <v>7</v>
      </c>
      <c r="N650" s="343">
        <v>3</v>
      </c>
      <c r="O650" s="344" t="s">
        <v>760</v>
      </c>
      <c r="P650" s="345" t="s">
        <v>160</v>
      </c>
      <c r="Q650" s="383"/>
      <c r="R650" s="383"/>
      <c r="S650" s="383"/>
      <c r="T650" s="383"/>
      <c r="U650" s="359">
        <v>133.251</v>
      </c>
      <c r="V650" s="359">
        <v>133.25</v>
      </c>
      <c r="W650" s="360">
        <v>1</v>
      </c>
      <c r="X650" s="384"/>
      <c r="Y650" s="384"/>
      <c r="Z650" s="384"/>
      <c r="AA650" s="384"/>
      <c r="AB650" s="384"/>
      <c r="AC650" s="384"/>
      <c r="AD650" s="302">
        <v>131.97</v>
      </c>
      <c r="AE650" s="300"/>
    </row>
    <row r="651" spans="1:31" s="299" customFormat="1" ht="21.75" customHeight="1" x14ac:dyDescent="0.2">
      <c r="A651" s="300"/>
      <c r="B651" s="382" t="s">
        <v>159</v>
      </c>
      <c r="C651" s="382"/>
      <c r="D651" s="382"/>
      <c r="E651" s="382"/>
      <c r="F651" s="382"/>
      <c r="G651" s="382"/>
      <c r="H651" s="382"/>
      <c r="I651" s="382"/>
      <c r="J651" s="382"/>
      <c r="K651" s="382"/>
      <c r="L651" s="382"/>
      <c r="M651" s="343">
        <v>7</v>
      </c>
      <c r="N651" s="343">
        <v>3</v>
      </c>
      <c r="O651" s="344" t="s">
        <v>760</v>
      </c>
      <c r="P651" s="345" t="s">
        <v>157</v>
      </c>
      <c r="Q651" s="383"/>
      <c r="R651" s="383"/>
      <c r="S651" s="383"/>
      <c r="T651" s="383"/>
      <c r="U651" s="359">
        <v>133.251</v>
      </c>
      <c r="V651" s="359">
        <v>133.25</v>
      </c>
      <c r="W651" s="360">
        <v>1</v>
      </c>
      <c r="X651" s="384"/>
      <c r="Y651" s="384"/>
      <c r="Z651" s="384"/>
      <c r="AA651" s="384"/>
      <c r="AB651" s="384"/>
      <c r="AC651" s="384"/>
      <c r="AD651" s="302">
        <v>131.97</v>
      </c>
      <c r="AE651" s="300"/>
    </row>
    <row r="652" spans="1:31" s="299" customFormat="1" ht="21.75" customHeight="1" x14ac:dyDescent="0.2">
      <c r="A652" s="300"/>
      <c r="B652" s="382" t="s">
        <v>228</v>
      </c>
      <c r="C652" s="382"/>
      <c r="D652" s="382"/>
      <c r="E652" s="382"/>
      <c r="F652" s="382"/>
      <c r="G652" s="382"/>
      <c r="H652" s="382"/>
      <c r="I652" s="382"/>
      <c r="J652" s="382"/>
      <c r="K652" s="382"/>
      <c r="L652" s="382"/>
      <c r="M652" s="343">
        <v>7</v>
      </c>
      <c r="N652" s="343">
        <v>3</v>
      </c>
      <c r="O652" s="344" t="s">
        <v>227</v>
      </c>
      <c r="P652" s="345">
        <v>0</v>
      </c>
      <c r="Q652" s="383"/>
      <c r="R652" s="383"/>
      <c r="S652" s="383"/>
      <c r="T652" s="383"/>
      <c r="U652" s="359">
        <v>6198.3</v>
      </c>
      <c r="V652" s="359">
        <v>3266.79</v>
      </c>
      <c r="W652" s="360">
        <v>0.52705000000000002</v>
      </c>
      <c r="X652" s="384"/>
      <c r="Y652" s="384"/>
      <c r="Z652" s="384"/>
      <c r="AA652" s="384"/>
      <c r="AB652" s="384"/>
      <c r="AC652" s="384"/>
      <c r="AD652" s="302">
        <v>131.97</v>
      </c>
      <c r="AE652" s="300"/>
    </row>
    <row r="653" spans="1:31" s="299" customFormat="1" ht="12.75" customHeight="1" x14ac:dyDescent="0.2">
      <c r="A653" s="300"/>
      <c r="B653" s="382" t="s">
        <v>330</v>
      </c>
      <c r="C653" s="382"/>
      <c r="D653" s="382"/>
      <c r="E653" s="382"/>
      <c r="F653" s="382"/>
      <c r="G653" s="382"/>
      <c r="H653" s="382"/>
      <c r="I653" s="382"/>
      <c r="J653" s="382"/>
      <c r="K653" s="382"/>
      <c r="L653" s="382"/>
      <c r="M653" s="343">
        <v>7</v>
      </c>
      <c r="N653" s="343">
        <v>3</v>
      </c>
      <c r="O653" s="344" t="s">
        <v>329</v>
      </c>
      <c r="P653" s="345">
        <v>0</v>
      </c>
      <c r="Q653" s="383"/>
      <c r="R653" s="383"/>
      <c r="S653" s="383"/>
      <c r="T653" s="383"/>
      <c r="U653" s="359">
        <v>6198.3</v>
      </c>
      <c r="V653" s="359">
        <v>3266.79</v>
      </c>
      <c r="W653" s="360">
        <v>0.52705000000000002</v>
      </c>
      <c r="X653" s="384"/>
      <c r="Y653" s="384"/>
      <c r="Z653" s="384"/>
      <c r="AA653" s="384"/>
      <c r="AB653" s="384"/>
      <c r="AC653" s="384"/>
      <c r="AD653" s="302">
        <v>131.97</v>
      </c>
      <c r="AE653" s="300"/>
    </row>
    <row r="654" spans="1:31" s="299" customFormat="1" ht="32.25" customHeight="1" x14ac:dyDescent="0.2">
      <c r="A654" s="300"/>
      <c r="B654" s="382" t="s">
        <v>300</v>
      </c>
      <c r="C654" s="382"/>
      <c r="D654" s="382"/>
      <c r="E654" s="382"/>
      <c r="F654" s="382"/>
      <c r="G654" s="382"/>
      <c r="H654" s="382"/>
      <c r="I654" s="382"/>
      <c r="J654" s="382"/>
      <c r="K654" s="382"/>
      <c r="L654" s="382"/>
      <c r="M654" s="343">
        <v>7</v>
      </c>
      <c r="N654" s="343">
        <v>3</v>
      </c>
      <c r="O654" s="344" t="s">
        <v>328</v>
      </c>
      <c r="P654" s="345">
        <v>0</v>
      </c>
      <c r="Q654" s="383"/>
      <c r="R654" s="383"/>
      <c r="S654" s="383"/>
      <c r="T654" s="383"/>
      <c r="U654" s="359">
        <v>6198.3</v>
      </c>
      <c r="V654" s="359">
        <v>3266.79</v>
      </c>
      <c r="W654" s="360">
        <v>0.52705000000000002</v>
      </c>
      <c r="X654" s="384"/>
      <c r="Y654" s="384"/>
      <c r="Z654" s="384"/>
      <c r="AA654" s="384"/>
      <c r="AB654" s="384"/>
      <c r="AC654" s="384"/>
      <c r="AD654" s="302">
        <v>402.14</v>
      </c>
      <c r="AE654" s="300"/>
    </row>
    <row r="655" spans="1:31" s="299" customFormat="1" ht="21.75" customHeight="1" x14ac:dyDescent="0.2">
      <c r="A655" s="300"/>
      <c r="B655" s="382" t="s">
        <v>163</v>
      </c>
      <c r="C655" s="382"/>
      <c r="D655" s="382"/>
      <c r="E655" s="382"/>
      <c r="F655" s="382"/>
      <c r="G655" s="382"/>
      <c r="H655" s="382"/>
      <c r="I655" s="382"/>
      <c r="J655" s="382"/>
      <c r="K655" s="382"/>
      <c r="L655" s="382"/>
      <c r="M655" s="343">
        <v>7</v>
      </c>
      <c r="N655" s="343">
        <v>3</v>
      </c>
      <c r="O655" s="344" t="s">
        <v>328</v>
      </c>
      <c r="P655" s="345" t="s">
        <v>162</v>
      </c>
      <c r="Q655" s="383"/>
      <c r="R655" s="383"/>
      <c r="S655" s="383"/>
      <c r="T655" s="383"/>
      <c r="U655" s="359">
        <v>6198.3</v>
      </c>
      <c r="V655" s="359">
        <v>3266.79</v>
      </c>
      <c r="W655" s="360">
        <v>0.52705000000000002</v>
      </c>
      <c r="X655" s="384"/>
      <c r="Y655" s="384"/>
      <c r="Z655" s="384"/>
      <c r="AA655" s="384"/>
      <c r="AB655" s="384"/>
      <c r="AC655" s="384"/>
      <c r="AD655" s="302">
        <v>402.14</v>
      </c>
      <c r="AE655" s="300"/>
    </row>
    <row r="656" spans="1:31" s="299" customFormat="1" ht="53.25" customHeight="1" x14ac:dyDescent="0.2">
      <c r="A656" s="300"/>
      <c r="B656" s="382" t="s">
        <v>161</v>
      </c>
      <c r="C656" s="382"/>
      <c r="D656" s="382"/>
      <c r="E656" s="382"/>
      <c r="F656" s="382"/>
      <c r="G656" s="382"/>
      <c r="H656" s="382"/>
      <c r="I656" s="382"/>
      <c r="J656" s="382"/>
      <c r="K656" s="382"/>
      <c r="L656" s="382"/>
      <c r="M656" s="343">
        <v>7</v>
      </c>
      <c r="N656" s="343">
        <v>3</v>
      </c>
      <c r="O656" s="344" t="s">
        <v>328</v>
      </c>
      <c r="P656" s="345" t="s">
        <v>160</v>
      </c>
      <c r="Q656" s="383"/>
      <c r="R656" s="383"/>
      <c r="S656" s="383"/>
      <c r="T656" s="383"/>
      <c r="U656" s="359">
        <v>6198.3</v>
      </c>
      <c r="V656" s="359">
        <v>3266.79</v>
      </c>
      <c r="W656" s="360">
        <v>0.52705000000000002</v>
      </c>
      <c r="X656" s="384"/>
      <c r="Y656" s="384"/>
      <c r="Z656" s="384"/>
      <c r="AA656" s="384"/>
      <c r="AB656" s="384"/>
      <c r="AC656" s="384"/>
      <c r="AD656" s="302">
        <v>402.14</v>
      </c>
      <c r="AE656" s="300"/>
    </row>
    <row r="657" spans="1:31" s="299" customFormat="1" ht="12.75" customHeight="1" x14ac:dyDescent="0.2">
      <c r="A657" s="300"/>
      <c r="B657" s="382" t="s">
        <v>159</v>
      </c>
      <c r="C657" s="382"/>
      <c r="D657" s="382"/>
      <c r="E657" s="382"/>
      <c r="F657" s="382"/>
      <c r="G657" s="382"/>
      <c r="H657" s="382"/>
      <c r="I657" s="382"/>
      <c r="J657" s="382"/>
      <c r="K657" s="382"/>
      <c r="L657" s="382"/>
      <c r="M657" s="343">
        <v>7</v>
      </c>
      <c r="N657" s="343">
        <v>3</v>
      </c>
      <c r="O657" s="344" t="s">
        <v>328</v>
      </c>
      <c r="P657" s="345" t="s">
        <v>157</v>
      </c>
      <c r="Q657" s="383"/>
      <c r="R657" s="383"/>
      <c r="S657" s="383"/>
      <c r="T657" s="383"/>
      <c r="U657" s="359">
        <v>6198.3</v>
      </c>
      <c r="V657" s="359">
        <v>3266.79</v>
      </c>
      <c r="W657" s="360">
        <v>0.52705000000000002</v>
      </c>
      <c r="X657" s="384"/>
      <c r="Y657" s="384"/>
      <c r="Z657" s="384"/>
      <c r="AA657" s="384"/>
      <c r="AB657" s="384"/>
      <c r="AC657" s="384"/>
      <c r="AD657" s="302">
        <v>402.14</v>
      </c>
      <c r="AE657" s="300"/>
    </row>
    <row r="658" spans="1:31" s="299" customFormat="1" ht="12.75" customHeight="1" x14ac:dyDescent="0.2">
      <c r="A658" s="300"/>
      <c r="B658" s="382" t="s">
        <v>430</v>
      </c>
      <c r="C658" s="382"/>
      <c r="D658" s="382"/>
      <c r="E658" s="382"/>
      <c r="F658" s="382"/>
      <c r="G658" s="382"/>
      <c r="H658" s="382"/>
      <c r="I658" s="382"/>
      <c r="J658" s="382"/>
      <c r="K658" s="382"/>
      <c r="L658" s="382"/>
      <c r="M658" s="343">
        <v>7</v>
      </c>
      <c r="N658" s="343">
        <v>3</v>
      </c>
      <c r="O658" s="344" t="s">
        <v>431</v>
      </c>
      <c r="P658" s="345">
        <v>0</v>
      </c>
      <c r="Q658" s="383"/>
      <c r="R658" s="383"/>
      <c r="S658" s="383"/>
      <c r="T658" s="383"/>
      <c r="U658" s="359">
        <v>50</v>
      </c>
      <c r="V658" s="359">
        <v>50</v>
      </c>
      <c r="W658" s="360">
        <v>1</v>
      </c>
      <c r="X658" s="384"/>
      <c r="Y658" s="384"/>
      <c r="Z658" s="384"/>
      <c r="AA658" s="384"/>
      <c r="AB658" s="384"/>
      <c r="AC658" s="384"/>
      <c r="AD658" s="302">
        <v>305.95999999999998</v>
      </c>
      <c r="AE658" s="300"/>
    </row>
    <row r="659" spans="1:31" s="299" customFormat="1" ht="32.25" customHeight="1" x14ac:dyDescent="0.2">
      <c r="A659" s="300"/>
      <c r="B659" s="382" t="s">
        <v>753</v>
      </c>
      <c r="C659" s="382"/>
      <c r="D659" s="382"/>
      <c r="E659" s="382"/>
      <c r="F659" s="382"/>
      <c r="G659" s="382"/>
      <c r="H659" s="382"/>
      <c r="I659" s="382"/>
      <c r="J659" s="382"/>
      <c r="K659" s="382"/>
      <c r="L659" s="382"/>
      <c r="M659" s="343">
        <v>7</v>
      </c>
      <c r="N659" s="343">
        <v>3</v>
      </c>
      <c r="O659" s="344" t="s">
        <v>754</v>
      </c>
      <c r="P659" s="345">
        <v>0</v>
      </c>
      <c r="Q659" s="383"/>
      <c r="R659" s="383"/>
      <c r="S659" s="383"/>
      <c r="T659" s="383"/>
      <c r="U659" s="359">
        <v>50</v>
      </c>
      <c r="V659" s="359">
        <v>50</v>
      </c>
      <c r="W659" s="360">
        <v>1</v>
      </c>
      <c r="X659" s="384"/>
      <c r="Y659" s="384"/>
      <c r="Z659" s="384"/>
      <c r="AA659" s="384"/>
      <c r="AB659" s="384"/>
      <c r="AC659" s="384"/>
      <c r="AD659" s="302">
        <v>96.18</v>
      </c>
      <c r="AE659" s="300"/>
    </row>
    <row r="660" spans="1:31" s="299" customFormat="1" ht="21.75" customHeight="1" x14ac:dyDescent="0.2">
      <c r="A660" s="300"/>
      <c r="B660" s="382" t="s">
        <v>163</v>
      </c>
      <c r="C660" s="382"/>
      <c r="D660" s="382"/>
      <c r="E660" s="382"/>
      <c r="F660" s="382"/>
      <c r="G660" s="382"/>
      <c r="H660" s="382"/>
      <c r="I660" s="382"/>
      <c r="J660" s="382"/>
      <c r="K660" s="382"/>
      <c r="L660" s="382"/>
      <c r="M660" s="343">
        <v>7</v>
      </c>
      <c r="N660" s="343">
        <v>3</v>
      </c>
      <c r="O660" s="344" t="s">
        <v>754</v>
      </c>
      <c r="P660" s="345" t="s">
        <v>162</v>
      </c>
      <c r="Q660" s="383"/>
      <c r="R660" s="383"/>
      <c r="S660" s="383"/>
      <c r="T660" s="383"/>
      <c r="U660" s="359">
        <v>50</v>
      </c>
      <c r="V660" s="359">
        <v>50</v>
      </c>
      <c r="W660" s="360">
        <v>1</v>
      </c>
      <c r="X660" s="384"/>
      <c r="Y660" s="384"/>
      <c r="Z660" s="384"/>
      <c r="AA660" s="384"/>
      <c r="AB660" s="384"/>
      <c r="AC660" s="384"/>
      <c r="AD660" s="302">
        <v>0</v>
      </c>
      <c r="AE660" s="300"/>
    </row>
    <row r="661" spans="1:31" s="299" customFormat="1" ht="21.75" customHeight="1" x14ac:dyDescent="0.2">
      <c r="A661" s="300"/>
      <c r="B661" s="382" t="s">
        <v>285</v>
      </c>
      <c r="C661" s="382"/>
      <c r="D661" s="382"/>
      <c r="E661" s="382"/>
      <c r="F661" s="382"/>
      <c r="G661" s="382"/>
      <c r="H661" s="382"/>
      <c r="I661" s="382"/>
      <c r="J661" s="382"/>
      <c r="K661" s="382"/>
      <c r="L661" s="382"/>
      <c r="M661" s="343">
        <v>7</v>
      </c>
      <c r="N661" s="343">
        <v>3</v>
      </c>
      <c r="O661" s="344" t="s">
        <v>754</v>
      </c>
      <c r="P661" s="345" t="s">
        <v>284</v>
      </c>
      <c r="Q661" s="383"/>
      <c r="R661" s="383"/>
      <c r="S661" s="383"/>
      <c r="T661" s="383"/>
      <c r="U661" s="359">
        <v>50</v>
      </c>
      <c r="V661" s="359">
        <v>50</v>
      </c>
      <c r="W661" s="360">
        <v>1</v>
      </c>
      <c r="X661" s="384"/>
      <c r="Y661" s="384"/>
      <c r="Z661" s="384"/>
      <c r="AA661" s="384"/>
      <c r="AB661" s="384"/>
      <c r="AC661" s="384"/>
      <c r="AD661" s="302">
        <v>0</v>
      </c>
      <c r="AE661" s="300"/>
    </row>
    <row r="662" spans="1:31" s="299" customFormat="1" ht="21.75" customHeight="1" x14ac:dyDescent="0.2">
      <c r="A662" s="300"/>
      <c r="B662" s="382" t="s">
        <v>283</v>
      </c>
      <c r="C662" s="382"/>
      <c r="D662" s="382"/>
      <c r="E662" s="382"/>
      <c r="F662" s="382"/>
      <c r="G662" s="382"/>
      <c r="H662" s="382"/>
      <c r="I662" s="382"/>
      <c r="J662" s="382"/>
      <c r="K662" s="382"/>
      <c r="L662" s="382"/>
      <c r="M662" s="343">
        <v>7</v>
      </c>
      <c r="N662" s="343">
        <v>3</v>
      </c>
      <c r="O662" s="344" t="s">
        <v>754</v>
      </c>
      <c r="P662" s="345" t="s">
        <v>281</v>
      </c>
      <c r="Q662" s="383"/>
      <c r="R662" s="383"/>
      <c r="S662" s="383"/>
      <c r="T662" s="383"/>
      <c r="U662" s="359">
        <v>50</v>
      </c>
      <c r="V662" s="359">
        <v>50</v>
      </c>
      <c r="W662" s="360">
        <v>1</v>
      </c>
      <c r="X662" s="384"/>
      <c r="Y662" s="384"/>
      <c r="Z662" s="384"/>
      <c r="AA662" s="384"/>
      <c r="AB662" s="384"/>
      <c r="AC662" s="384"/>
      <c r="AD662" s="302">
        <v>0</v>
      </c>
      <c r="AE662" s="300"/>
    </row>
    <row r="663" spans="1:31" s="299" customFormat="1" ht="12.75" customHeight="1" x14ac:dyDescent="0.2">
      <c r="A663" s="300"/>
      <c r="B663" s="375" t="s">
        <v>327</v>
      </c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54">
        <v>7</v>
      </c>
      <c r="N663" s="354">
        <v>7</v>
      </c>
      <c r="O663" s="355">
        <v>0</v>
      </c>
      <c r="P663" s="356">
        <v>0</v>
      </c>
      <c r="Q663" s="376"/>
      <c r="R663" s="376"/>
      <c r="S663" s="376"/>
      <c r="T663" s="376"/>
      <c r="U663" s="357">
        <v>5523.2309999999998</v>
      </c>
      <c r="V663" s="357">
        <v>3249.3</v>
      </c>
      <c r="W663" s="358">
        <v>0.58830000000000005</v>
      </c>
      <c r="X663" s="384"/>
      <c r="Y663" s="384"/>
      <c r="Z663" s="384"/>
      <c r="AA663" s="384"/>
      <c r="AB663" s="384"/>
      <c r="AC663" s="384"/>
      <c r="AD663" s="302">
        <v>0</v>
      </c>
      <c r="AE663" s="300"/>
    </row>
    <row r="664" spans="1:31" s="299" customFormat="1" ht="21.75" customHeight="1" x14ac:dyDescent="0.2">
      <c r="A664" s="300"/>
      <c r="B664" s="382" t="s">
        <v>228</v>
      </c>
      <c r="C664" s="382"/>
      <c r="D664" s="382"/>
      <c r="E664" s="382"/>
      <c r="F664" s="382"/>
      <c r="G664" s="382"/>
      <c r="H664" s="382"/>
      <c r="I664" s="382"/>
      <c r="J664" s="382"/>
      <c r="K664" s="382"/>
      <c r="L664" s="382"/>
      <c r="M664" s="343">
        <v>7</v>
      </c>
      <c r="N664" s="343">
        <v>7</v>
      </c>
      <c r="O664" s="344" t="s">
        <v>227</v>
      </c>
      <c r="P664" s="345">
        <v>0</v>
      </c>
      <c r="Q664" s="383"/>
      <c r="R664" s="383"/>
      <c r="S664" s="383"/>
      <c r="T664" s="383"/>
      <c r="U664" s="359">
        <v>526.23099999999999</v>
      </c>
      <c r="V664" s="359">
        <v>397.29</v>
      </c>
      <c r="W664" s="360">
        <v>0.75497000000000003</v>
      </c>
      <c r="X664" s="384"/>
      <c r="Y664" s="384"/>
      <c r="Z664" s="384"/>
      <c r="AA664" s="384"/>
      <c r="AB664" s="384"/>
      <c r="AC664" s="384"/>
      <c r="AD664" s="302">
        <v>143.77000000000001</v>
      </c>
      <c r="AE664" s="300"/>
    </row>
    <row r="665" spans="1:31" s="299" customFormat="1" ht="32.25" customHeight="1" x14ac:dyDescent="0.2">
      <c r="A665" s="300"/>
      <c r="B665" s="382" t="s">
        <v>324</v>
      </c>
      <c r="C665" s="382"/>
      <c r="D665" s="382"/>
      <c r="E665" s="382"/>
      <c r="F665" s="382"/>
      <c r="G665" s="382"/>
      <c r="H665" s="382"/>
      <c r="I665" s="382"/>
      <c r="J665" s="382"/>
      <c r="K665" s="382"/>
      <c r="L665" s="382"/>
      <c r="M665" s="343">
        <v>7</v>
      </c>
      <c r="N665" s="343">
        <v>7</v>
      </c>
      <c r="O665" s="344" t="s">
        <v>323</v>
      </c>
      <c r="P665" s="345">
        <v>0</v>
      </c>
      <c r="Q665" s="383"/>
      <c r="R665" s="383"/>
      <c r="S665" s="383"/>
      <c r="T665" s="383"/>
      <c r="U665" s="359">
        <v>526.23099999999999</v>
      </c>
      <c r="V665" s="359">
        <v>397.29</v>
      </c>
      <c r="W665" s="360">
        <v>0.75497000000000003</v>
      </c>
      <c r="X665" s="384"/>
      <c r="Y665" s="384"/>
      <c r="Z665" s="384"/>
      <c r="AA665" s="384"/>
      <c r="AB665" s="384"/>
      <c r="AC665" s="384"/>
      <c r="AD665" s="302">
        <v>143.77000000000001</v>
      </c>
      <c r="AE665" s="300"/>
    </row>
    <row r="666" spans="1:31" s="299" customFormat="1" ht="53.25" customHeight="1" x14ac:dyDescent="0.2">
      <c r="A666" s="300"/>
      <c r="B666" s="382" t="s">
        <v>326</v>
      </c>
      <c r="C666" s="382"/>
      <c r="D666" s="382"/>
      <c r="E666" s="382"/>
      <c r="F666" s="382"/>
      <c r="G666" s="382"/>
      <c r="H666" s="382"/>
      <c r="I666" s="382"/>
      <c r="J666" s="382"/>
      <c r="K666" s="382"/>
      <c r="L666" s="382"/>
      <c r="M666" s="343">
        <v>7</v>
      </c>
      <c r="N666" s="343">
        <v>7</v>
      </c>
      <c r="O666" s="344" t="s">
        <v>325</v>
      </c>
      <c r="P666" s="345">
        <v>0</v>
      </c>
      <c r="Q666" s="383"/>
      <c r="R666" s="383"/>
      <c r="S666" s="383"/>
      <c r="T666" s="383"/>
      <c r="U666" s="359">
        <v>526.23099999999999</v>
      </c>
      <c r="V666" s="359">
        <v>397.29</v>
      </c>
      <c r="W666" s="360">
        <v>0.75497000000000003</v>
      </c>
      <c r="X666" s="384"/>
      <c r="Y666" s="384"/>
      <c r="Z666" s="384"/>
      <c r="AA666" s="384"/>
      <c r="AB666" s="384"/>
      <c r="AC666" s="384"/>
      <c r="AD666" s="302">
        <v>143.77000000000001</v>
      </c>
      <c r="AE666" s="300"/>
    </row>
    <row r="667" spans="1:31" s="299" customFormat="1" ht="21.75" customHeight="1" x14ac:dyDescent="0.2">
      <c r="A667" s="300"/>
      <c r="B667" s="382" t="s">
        <v>163</v>
      </c>
      <c r="C667" s="382"/>
      <c r="D667" s="382"/>
      <c r="E667" s="382"/>
      <c r="F667" s="382"/>
      <c r="G667" s="382"/>
      <c r="H667" s="382"/>
      <c r="I667" s="382"/>
      <c r="J667" s="382"/>
      <c r="K667" s="382"/>
      <c r="L667" s="382"/>
      <c r="M667" s="343">
        <v>7</v>
      </c>
      <c r="N667" s="343">
        <v>7</v>
      </c>
      <c r="O667" s="344" t="s">
        <v>325</v>
      </c>
      <c r="P667" s="345" t="s">
        <v>162</v>
      </c>
      <c r="Q667" s="383"/>
      <c r="R667" s="383"/>
      <c r="S667" s="383"/>
      <c r="T667" s="383"/>
      <c r="U667" s="359">
        <v>526.23099999999999</v>
      </c>
      <c r="V667" s="359">
        <v>397.29</v>
      </c>
      <c r="W667" s="360">
        <v>0.75497000000000003</v>
      </c>
      <c r="X667" s="384"/>
      <c r="Y667" s="384"/>
      <c r="Z667" s="384"/>
      <c r="AA667" s="384"/>
      <c r="AB667" s="384"/>
      <c r="AC667" s="384"/>
      <c r="AD667" s="302">
        <v>143.77000000000001</v>
      </c>
      <c r="AE667" s="300"/>
    </row>
    <row r="668" spans="1:31" s="299" customFormat="1" ht="32.25" customHeight="1" x14ac:dyDescent="0.2">
      <c r="A668" s="300"/>
      <c r="B668" s="382" t="s">
        <v>285</v>
      </c>
      <c r="C668" s="382"/>
      <c r="D668" s="382"/>
      <c r="E668" s="382"/>
      <c r="F668" s="382"/>
      <c r="G668" s="382"/>
      <c r="H668" s="382"/>
      <c r="I668" s="382"/>
      <c r="J668" s="382"/>
      <c r="K668" s="382"/>
      <c r="L668" s="382"/>
      <c r="M668" s="343">
        <v>7</v>
      </c>
      <c r="N668" s="343">
        <v>7</v>
      </c>
      <c r="O668" s="344" t="s">
        <v>325</v>
      </c>
      <c r="P668" s="345" t="s">
        <v>284</v>
      </c>
      <c r="Q668" s="383"/>
      <c r="R668" s="383"/>
      <c r="S668" s="383"/>
      <c r="T668" s="383"/>
      <c r="U668" s="359">
        <v>526.23099999999999</v>
      </c>
      <c r="V668" s="359">
        <v>397.29</v>
      </c>
      <c r="W668" s="360">
        <v>0.75497000000000003</v>
      </c>
      <c r="X668" s="384"/>
      <c r="Y668" s="384"/>
      <c r="Z668" s="384"/>
      <c r="AA668" s="384"/>
      <c r="AB668" s="384"/>
      <c r="AC668" s="384"/>
      <c r="AD668" s="302">
        <v>132.1</v>
      </c>
      <c r="AE668" s="300"/>
    </row>
    <row r="669" spans="1:31" s="299" customFormat="1" ht="32.25" customHeight="1" x14ac:dyDescent="0.2">
      <c r="A669" s="300"/>
      <c r="B669" s="382" t="s">
        <v>283</v>
      </c>
      <c r="C669" s="382"/>
      <c r="D669" s="382"/>
      <c r="E669" s="382"/>
      <c r="F669" s="382"/>
      <c r="G669" s="382"/>
      <c r="H669" s="382"/>
      <c r="I669" s="382"/>
      <c r="J669" s="382"/>
      <c r="K669" s="382"/>
      <c r="L669" s="382"/>
      <c r="M669" s="343">
        <v>7</v>
      </c>
      <c r="N669" s="343">
        <v>7</v>
      </c>
      <c r="O669" s="344" t="s">
        <v>325</v>
      </c>
      <c r="P669" s="345" t="s">
        <v>281</v>
      </c>
      <c r="Q669" s="383"/>
      <c r="R669" s="383"/>
      <c r="S669" s="383"/>
      <c r="T669" s="383"/>
      <c r="U669" s="359">
        <v>526.23099999999999</v>
      </c>
      <c r="V669" s="359">
        <v>397.29</v>
      </c>
      <c r="W669" s="360">
        <v>0.75497000000000003</v>
      </c>
      <c r="X669" s="384"/>
      <c r="Y669" s="384"/>
      <c r="Z669" s="384"/>
      <c r="AA669" s="384"/>
      <c r="AB669" s="384"/>
      <c r="AC669" s="384"/>
      <c r="AD669" s="302">
        <v>11.67</v>
      </c>
      <c r="AE669" s="300"/>
    </row>
    <row r="670" spans="1:31" s="299" customFormat="1" ht="12.75" customHeight="1" x14ac:dyDescent="0.2">
      <c r="A670" s="300"/>
      <c r="B670" s="382" t="s">
        <v>228</v>
      </c>
      <c r="C670" s="382"/>
      <c r="D670" s="382"/>
      <c r="E670" s="382"/>
      <c r="F670" s="382"/>
      <c r="G670" s="382"/>
      <c r="H670" s="382"/>
      <c r="I670" s="382"/>
      <c r="J670" s="382"/>
      <c r="K670" s="382"/>
      <c r="L670" s="382"/>
      <c r="M670" s="343">
        <v>7</v>
      </c>
      <c r="N670" s="343">
        <v>7</v>
      </c>
      <c r="O670" s="344" t="s">
        <v>227</v>
      </c>
      <c r="P670" s="345">
        <v>0</v>
      </c>
      <c r="Q670" s="383"/>
      <c r="R670" s="383"/>
      <c r="S670" s="383"/>
      <c r="T670" s="383"/>
      <c r="U670" s="359">
        <v>4997</v>
      </c>
      <c r="V670" s="359">
        <v>2852.01</v>
      </c>
      <c r="W670" s="360">
        <v>0.57074000000000003</v>
      </c>
      <c r="X670" s="384"/>
      <c r="Y670" s="384"/>
      <c r="Z670" s="384"/>
      <c r="AA670" s="384"/>
      <c r="AB670" s="384"/>
      <c r="AC670" s="384"/>
      <c r="AD670" s="302">
        <v>50</v>
      </c>
      <c r="AE670" s="300"/>
    </row>
    <row r="671" spans="1:31" s="299" customFormat="1" ht="12.75" customHeight="1" x14ac:dyDescent="0.2">
      <c r="A671" s="300"/>
      <c r="B671" s="382" t="s">
        <v>324</v>
      </c>
      <c r="C671" s="382"/>
      <c r="D671" s="382"/>
      <c r="E671" s="382"/>
      <c r="F671" s="382"/>
      <c r="G671" s="382"/>
      <c r="H671" s="382"/>
      <c r="I671" s="382"/>
      <c r="J671" s="382"/>
      <c r="K671" s="382"/>
      <c r="L671" s="382"/>
      <c r="M671" s="343">
        <v>7</v>
      </c>
      <c r="N671" s="343">
        <v>7</v>
      </c>
      <c r="O671" s="344" t="s">
        <v>323</v>
      </c>
      <c r="P671" s="345">
        <v>0</v>
      </c>
      <c r="Q671" s="383"/>
      <c r="R671" s="383"/>
      <c r="S671" s="383"/>
      <c r="T671" s="383"/>
      <c r="U671" s="359">
        <v>4997</v>
      </c>
      <c r="V671" s="359">
        <v>2852.01</v>
      </c>
      <c r="W671" s="360">
        <v>0.57074000000000003</v>
      </c>
      <c r="X671" s="384"/>
      <c r="Y671" s="384"/>
      <c r="Z671" s="384"/>
      <c r="AA671" s="384"/>
      <c r="AB671" s="384"/>
      <c r="AC671" s="384"/>
      <c r="AD671" s="302">
        <v>50</v>
      </c>
      <c r="AE671" s="300"/>
    </row>
    <row r="672" spans="1:31" s="299" customFormat="1" ht="21.75" customHeight="1" x14ac:dyDescent="0.2">
      <c r="A672" s="300"/>
      <c r="B672" s="382" t="s">
        <v>322</v>
      </c>
      <c r="C672" s="382"/>
      <c r="D672" s="382"/>
      <c r="E672" s="382"/>
      <c r="F672" s="382"/>
      <c r="G672" s="382"/>
      <c r="H672" s="382"/>
      <c r="I672" s="382"/>
      <c r="J672" s="382"/>
      <c r="K672" s="382"/>
      <c r="L672" s="382"/>
      <c r="M672" s="343">
        <v>7</v>
      </c>
      <c r="N672" s="343">
        <v>7</v>
      </c>
      <c r="O672" s="344" t="s">
        <v>321</v>
      </c>
      <c r="P672" s="345">
        <v>0</v>
      </c>
      <c r="Q672" s="383"/>
      <c r="R672" s="383"/>
      <c r="S672" s="383"/>
      <c r="T672" s="383"/>
      <c r="U672" s="359">
        <v>4997</v>
      </c>
      <c r="V672" s="359">
        <v>2852.01</v>
      </c>
      <c r="W672" s="360">
        <v>0.57074000000000003</v>
      </c>
      <c r="X672" s="384"/>
      <c r="Y672" s="384"/>
      <c r="Z672" s="384"/>
      <c r="AA672" s="384"/>
      <c r="AB672" s="384"/>
      <c r="AC672" s="384"/>
      <c r="AD672" s="302">
        <v>50</v>
      </c>
      <c r="AE672" s="300"/>
    </row>
    <row r="673" spans="1:31" s="299" customFormat="1" ht="21.75" customHeight="1" x14ac:dyDescent="0.2">
      <c r="A673" s="300"/>
      <c r="B673" s="382" t="s">
        <v>163</v>
      </c>
      <c r="C673" s="382"/>
      <c r="D673" s="382"/>
      <c r="E673" s="382"/>
      <c r="F673" s="382"/>
      <c r="G673" s="382"/>
      <c r="H673" s="382"/>
      <c r="I673" s="382"/>
      <c r="J673" s="382"/>
      <c r="K673" s="382"/>
      <c r="L673" s="382"/>
      <c r="M673" s="343">
        <v>7</v>
      </c>
      <c r="N673" s="343">
        <v>7</v>
      </c>
      <c r="O673" s="344" t="s">
        <v>321</v>
      </c>
      <c r="P673" s="345" t="s">
        <v>162</v>
      </c>
      <c r="Q673" s="383"/>
      <c r="R673" s="383"/>
      <c r="S673" s="383"/>
      <c r="T673" s="383"/>
      <c r="U673" s="359">
        <v>4997</v>
      </c>
      <c r="V673" s="359">
        <v>2852.01</v>
      </c>
      <c r="W673" s="360">
        <v>0.57074000000000003</v>
      </c>
      <c r="X673" s="384"/>
      <c r="Y673" s="384"/>
      <c r="Z673" s="384"/>
      <c r="AA673" s="384"/>
      <c r="AB673" s="384"/>
      <c r="AC673" s="384"/>
      <c r="AD673" s="302">
        <v>50</v>
      </c>
      <c r="AE673" s="300"/>
    </row>
    <row r="674" spans="1:31" s="299" customFormat="1" ht="12.75" customHeight="1" x14ac:dyDescent="0.2">
      <c r="A674" s="300"/>
      <c r="B674" s="382" t="s">
        <v>285</v>
      </c>
      <c r="C674" s="382"/>
      <c r="D674" s="382"/>
      <c r="E674" s="382"/>
      <c r="F674" s="382"/>
      <c r="G674" s="382"/>
      <c r="H674" s="382"/>
      <c r="I674" s="382"/>
      <c r="J674" s="382"/>
      <c r="K674" s="382"/>
      <c r="L674" s="382"/>
      <c r="M674" s="343">
        <v>7</v>
      </c>
      <c r="N674" s="343">
        <v>7</v>
      </c>
      <c r="O674" s="344" t="s">
        <v>321</v>
      </c>
      <c r="P674" s="345" t="s">
        <v>284</v>
      </c>
      <c r="Q674" s="383"/>
      <c r="R674" s="383"/>
      <c r="S674" s="383"/>
      <c r="T674" s="383"/>
      <c r="U674" s="359">
        <v>4997</v>
      </c>
      <c r="V674" s="359">
        <v>2852.01</v>
      </c>
      <c r="W674" s="360">
        <v>0.57074000000000003</v>
      </c>
      <c r="X674" s="384"/>
      <c r="Y674" s="384"/>
      <c r="Z674" s="384"/>
      <c r="AA674" s="384"/>
      <c r="AB674" s="384"/>
      <c r="AC674" s="384"/>
      <c r="AD674" s="302">
        <v>50</v>
      </c>
      <c r="AE674" s="300"/>
    </row>
    <row r="675" spans="1:31" s="299" customFormat="1" ht="12.75" customHeight="1" x14ac:dyDescent="0.2">
      <c r="A675" s="300"/>
      <c r="B675" s="382" t="s">
        <v>283</v>
      </c>
      <c r="C675" s="382"/>
      <c r="D675" s="382"/>
      <c r="E675" s="382"/>
      <c r="F675" s="382"/>
      <c r="G675" s="382"/>
      <c r="H675" s="382"/>
      <c r="I675" s="382"/>
      <c r="J675" s="382"/>
      <c r="K675" s="382"/>
      <c r="L675" s="382"/>
      <c r="M675" s="343">
        <v>7</v>
      </c>
      <c r="N675" s="343">
        <v>7</v>
      </c>
      <c r="O675" s="344" t="s">
        <v>321</v>
      </c>
      <c r="P675" s="345" t="s">
        <v>281</v>
      </c>
      <c r="Q675" s="383"/>
      <c r="R675" s="383"/>
      <c r="S675" s="383"/>
      <c r="T675" s="383"/>
      <c r="U675" s="359">
        <v>4997</v>
      </c>
      <c r="V675" s="359">
        <v>2852.01</v>
      </c>
      <c r="W675" s="360">
        <v>0.57074000000000003</v>
      </c>
      <c r="X675" s="374"/>
      <c r="Y675" s="374"/>
      <c r="Z675" s="374"/>
      <c r="AA675" s="374"/>
      <c r="AB675" s="374"/>
      <c r="AC675" s="374"/>
      <c r="AD675" s="302">
        <v>20910.560000000001</v>
      </c>
      <c r="AE675" s="300"/>
    </row>
    <row r="676" spans="1:31" s="299" customFormat="1" ht="12.75" customHeight="1" x14ac:dyDescent="0.2">
      <c r="A676" s="300"/>
      <c r="B676" s="375" t="s">
        <v>319</v>
      </c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54">
        <v>7</v>
      </c>
      <c r="N676" s="354">
        <v>9</v>
      </c>
      <c r="O676" s="355">
        <v>0</v>
      </c>
      <c r="P676" s="356">
        <v>0</v>
      </c>
      <c r="Q676" s="376"/>
      <c r="R676" s="376"/>
      <c r="S676" s="376"/>
      <c r="T676" s="376"/>
      <c r="U676" s="357">
        <v>26635.293000000001</v>
      </c>
      <c r="V676" s="357">
        <v>20299.89</v>
      </c>
      <c r="W676" s="358">
        <v>0.76214000000000004</v>
      </c>
      <c r="X676" s="377"/>
      <c r="Y676" s="377"/>
      <c r="Z676" s="377"/>
      <c r="AA676" s="377"/>
      <c r="AB676" s="377"/>
      <c r="AC676" s="377"/>
      <c r="AD676" s="302">
        <v>11766.04</v>
      </c>
      <c r="AE676" s="300"/>
    </row>
    <row r="677" spans="1:31" s="299" customFormat="1" ht="21.75" customHeight="1" x14ac:dyDescent="0.2">
      <c r="A677" s="300"/>
      <c r="B677" s="382" t="s">
        <v>228</v>
      </c>
      <c r="C677" s="382"/>
      <c r="D677" s="382"/>
      <c r="E677" s="382"/>
      <c r="F677" s="382"/>
      <c r="G677" s="382"/>
      <c r="H677" s="382"/>
      <c r="I677" s="382"/>
      <c r="J677" s="382"/>
      <c r="K677" s="382"/>
      <c r="L677" s="382"/>
      <c r="M677" s="343">
        <v>7</v>
      </c>
      <c r="N677" s="343">
        <v>9</v>
      </c>
      <c r="O677" s="344" t="s">
        <v>227</v>
      </c>
      <c r="P677" s="345">
        <v>0</v>
      </c>
      <c r="Q677" s="383"/>
      <c r="R677" s="383"/>
      <c r="S677" s="383"/>
      <c r="T677" s="383"/>
      <c r="U677" s="359">
        <v>3047.2449999999999</v>
      </c>
      <c r="V677" s="359">
        <v>1741.03</v>
      </c>
      <c r="W677" s="360">
        <v>0.57135000000000002</v>
      </c>
      <c r="X677" s="384"/>
      <c r="Y677" s="384"/>
      <c r="Z677" s="384"/>
      <c r="AA677" s="384"/>
      <c r="AB677" s="384"/>
      <c r="AC677" s="384"/>
      <c r="AD677" s="302">
        <v>965.44</v>
      </c>
      <c r="AE677" s="300"/>
    </row>
    <row r="678" spans="1:31" s="299" customFormat="1" ht="21.75" customHeight="1" x14ac:dyDescent="0.2">
      <c r="A678" s="300"/>
      <c r="B678" s="382" t="s">
        <v>311</v>
      </c>
      <c r="C678" s="382"/>
      <c r="D678" s="382"/>
      <c r="E678" s="382"/>
      <c r="F678" s="382"/>
      <c r="G678" s="382"/>
      <c r="H678" s="382"/>
      <c r="I678" s="382"/>
      <c r="J678" s="382"/>
      <c r="K678" s="382"/>
      <c r="L678" s="382"/>
      <c r="M678" s="343">
        <v>7</v>
      </c>
      <c r="N678" s="343">
        <v>9</v>
      </c>
      <c r="O678" s="344" t="s">
        <v>310</v>
      </c>
      <c r="P678" s="345">
        <v>0</v>
      </c>
      <c r="Q678" s="383"/>
      <c r="R678" s="383"/>
      <c r="S678" s="383"/>
      <c r="T678" s="383"/>
      <c r="U678" s="359">
        <v>3047.2449999999999</v>
      </c>
      <c r="V678" s="359">
        <v>1741.03</v>
      </c>
      <c r="W678" s="360">
        <v>0.57135000000000002</v>
      </c>
      <c r="X678" s="384"/>
      <c r="Y678" s="384"/>
      <c r="Z678" s="384"/>
      <c r="AA678" s="384"/>
      <c r="AB678" s="384"/>
      <c r="AC678" s="384"/>
      <c r="AD678" s="302">
        <v>965.44</v>
      </c>
      <c r="AE678" s="300"/>
    </row>
    <row r="679" spans="1:31" s="299" customFormat="1" ht="21.75" customHeight="1" x14ac:dyDescent="0.2">
      <c r="A679" s="300"/>
      <c r="B679" s="382" t="s">
        <v>318</v>
      </c>
      <c r="C679" s="382"/>
      <c r="D679" s="382"/>
      <c r="E679" s="382"/>
      <c r="F679" s="382"/>
      <c r="G679" s="382"/>
      <c r="H679" s="382"/>
      <c r="I679" s="382"/>
      <c r="J679" s="382"/>
      <c r="K679" s="382"/>
      <c r="L679" s="382"/>
      <c r="M679" s="343">
        <v>7</v>
      </c>
      <c r="N679" s="343">
        <v>9</v>
      </c>
      <c r="O679" s="344" t="s">
        <v>313</v>
      </c>
      <c r="P679" s="345">
        <v>0</v>
      </c>
      <c r="Q679" s="383"/>
      <c r="R679" s="383"/>
      <c r="S679" s="383"/>
      <c r="T679" s="383"/>
      <c r="U679" s="359">
        <v>1865.5440000000001</v>
      </c>
      <c r="V679" s="359">
        <v>775.61</v>
      </c>
      <c r="W679" s="360">
        <v>0.41576000000000002</v>
      </c>
      <c r="X679" s="384"/>
      <c r="Y679" s="384"/>
      <c r="Z679" s="384"/>
      <c r="AA679" s="384"/>
      <c r="AB679" s="384"/>
      <c r="AC679" s="384"/>
      <c r="AD679" s="302">
        <v>445.95</v>
      </c>
      <c r="AE679" s="300"/>
    </row>
    <row r="680" spans="1:31" s="299" customFormat="1" ht="21.75" customHeight="1" x14ac:dyDescent="0.2">
      <c r="A680" s="300"/>
      <c r="B680" s="382" t="s">
        <v>198</v>
      </c>
      <c r="C680" s="382"/>
      <c r="D680" s="382"/>
      <c r="E680" s="382"/>
      <c r="F680" s="382"/>
      <c r="G680" s="382"/>
      <c r="H680" s="382"/>
      <c r="I680" s="382"/>
      <c r="J680" s="382"/>
      <c r="K680" s="382"/>
      <c r="L680" s="382"/>
      <c r="M680" s="343">
        <v>7</v>
      </c>
      <c r="N680" s="343">
        <v>9</v>
      </c>
      <c r="O680" s="344" t="s">
        <v>313</v>
      </c>
      <c r="P680" s="345" t="s">
        <v>197</v>
      </c>
      <c r="Q680" s="383"/>
      <c r="R680" s="383"/>
      <c r="S680" s="383"/>
      <c r="T680" s="383"/>
      <c r="U680" s="359">
        <v>105</v>
      </c>
      <c r="V680" s="359">
        <v>0</v>
      </c>
      <c r="W680" s="360">
        <v>0</v>
      </c>
      <c r="X680" s="384"/>
      <c r="Y680" s="384"/>
      <c r="Z680" s="384"/>
      <c r="AA680" s="384"/>
      <c r="AB680" s="384"/>
      <c r="AC680" s="384"/>
      <c r="AD680" s="302">
        <v>445.95</v>
      </c>
      <c r="AE680" s="300"/>
    </row>
    <row r="681" spans="1:31" s="299" customFormat="1" ht="12.75" customHeight="1" x14ac:dyDescent="0.2">
      <c r="A681" s="300"/>
      <c r="B681" s="382" t="s">
        <v>258</v>
      </c>
      <c r="C681" s="382"/>
      <c r="D681" s="382"/>
      <c r="E681" s="382"/>
      <c r="F681" s="382"/>
      <c r="G681" s="382"/>
      <c r="H681" s="382"/>
      <c r="I681" s="382"/>
      <c r="J681" s="382"/>
      <c r="K681" s="382"/>
      <c r="L681" s="382"/>
      <c r="M681" s="343">
        <v>7</v>
      </c>
      <c r="N681" s="343">
        <v>9</v>
      </c>
      <c r="O681" s="344" t="s">
        <v>313</v>
      </c>
      <c r="P681" s="345" t="s">
        <v>257</v>
      </c>
      <c r="Q681" s="383"/>
      <c r="R681" s="383"/>
      <c r="S681" s="383"/>
      <c r="T681" s="383"/>
      <c r="U681" s="359">
        <v>100</v>
      </c>
      <c r="V681" s="359">
        <v>0</v>
      </c>
      <c r="W681" s="360">
        <v>0</v>
      </c>
      <c r="X681" s="384"/>
      <c r="Y681" s="384"/>
      <c r="Z681" s="384"/>
      <c r="AA681" s="384"/>
      <c r="AB681" s="384"/>
      <c r="AC681" s="384"/>
      <c r="AD681" s="302">
        <v>445.95</v>
      </c>
      <c r="AE681" s="300"/>
    </row>
    <row r="682" spans="1:31" s="299" customFormat="1" ht="42.75" customHeight="1" x14ac:dyDescent="0.2">
      <c r="A682" s="300"/>
      <c r="B682" s="382" t="s">
        <v>317</v>
      </c>
      <c r="C682" s="382"/>
      <c r="D682" s="382"/>
      <c r="E682" s="382"/>
      <c r="F682" s="382"/>
      <c r="G682" s="382"/>
      <c r="H682" s="382"/>
      <c r="I682" s="382"/>
      <c r="J682" s="382"/>
      <c r="K682" s="382"/>
      <c r="L682" s="382"/>
      <c r="M682" s="343">
        <v>7</v>
      </c>
      <c r="N682" s="343">
        <v>9</v>
      </c>
      <c r="O682" s="344" t="s">
        <v>313</v>
      </c>
      <c r="P682" s="345" t="s">
        <v>316</v>
      </c>
      <c r="Q682" s="383"/>
      <c r="R682" s="383"/>
      <c r="S682" s="383"/>
      <c r="T682" s="383"/>
      <c r="U682" s="359">
        <v>100</v>
      </c>
      <c r="V682" s="359">
        <v>0</v>
      </c>
      <c r="W682" s="360">
        <v>0</v>
      </c>
      <c r="X682" s="384"/>
      <c r="Y682" s="384"/>
      <c r="Z682" s="384"/>
      <c r="AA682" s="384"/>
      <c r="AB682" s="384"/>
      <c r="AC682" s="384"/>
      <c r="AD682" s="302">
        <v>445.95</v>
      </c>
      <c r="AE682" s="300"/>
    </row>
    <row r="683" spans="1:31" s="299" customFormat="1" ht="21.75" customHeight="1" x14ac:dyDescent="0.2">
      <c r="A683" s="300"/>
      <c r="B683" s="382" t="s">
        <v>196</v>
      </c>
      <c r="C683" s="382"/>
      <c r="D683" s="382"/>
      <c r="E683" s="382"/>
      <c r="F683" s="382"/>
      <c r="G683" s="382"/>
      <c r="H683" s="382"/>
      <c r="I683" s="382"/>
      <c r="J683" s="382"/>
      <c r="K683" s="382"/>
      <c r="L683" s="382"/>
      <c r="M683" s="343">
        <v>7</v>
      </c>
      <c r="N683" s="343">
        <v>9</v>
      </c>
      <c r="O683" s="344" t="s">
        <v>313</v>
      </c>
      <c r="P683" s="345" t="s">
        <v>195</v>
      </c>
      <c r="Q683" s="383"/>
      <c r="R683" s="383"/>
      <c r="S683" s="383"/>
      <c r="T683" s="383"/>
      <c r="U683" s="359">
        <v>5</v>
      </c>
      <c r="V683" s="359">
        <v>0</v>
      </c>
      <c r="W683" s="360">
        <v>0</v>
      </c>
      <c r="X683" s="384"/>
      <c r="Y683" s="384"/>
      <c r="Z683" s="384"/>
      <c r="AA683" s="384"/>
      <c r="AB683" s="384"/>
      <c r="AC683" s="384"/>
      <c r="AD683" s="302">
        <v>519.49</v>
      </c>
      <c r="AE683" s="300"/>
    </row>
    <row r="684" spans="1:31" s="299" customFormat="1" ht="21.75" customHeight="1" x14ac:dyDescent="0.2">
      <c r="A684" s="300"/>
      <c r="B684" s="382" t="s">
        <v>213</v>
      </c>
      <c r="C684" s="382"/>
      <c r="D684" s="382"/>
      <c r="E684" s="382"/>
      <c r="F684" s="382"/>
      <c r="G684" s="382"/>
      <c r="H684" s="382"/>
      <c r="I684" s="382"/>
      <c r="J684" s="382"/>
      <c r="K684" s="382"/>
      <c r="L684" s="382"/>
      <c r="M684" s="343">
        <v>7</v>
      </c>
      <c r="N684" s="343">
        <v>9</v>
      </c>
      <c r="O684" s="344" t="s">
        <v>313</v>
      </c>
      <c r="P684" s="345" t="s">
        <v>212</v>
      </c>
      <c r="Q684" s="383"/>
      <c r="R684" s="383"/>
      <c r="S684" s="383"/>
      <c r="T684" s="383"/>
      <c r="U684" s="359">
        <v>5</v>
      </c>
      <c r="V684" s="359">
        <v>0</v>
      </c>
      <c r="W684" s="360">
        <v>0</v>
      </c>
      <c r="X684" s="384"/>
      <c r="Y684" s="384"/>
      <c r="Z684" s="384"/>
      <c r="AA684" s="384"/>
      <c r="AB684" s="384"/>
      <c r="AC684" s="384"/>
      <c r="AD684" s="302">
        <v>519.49</v>
      </c>
      <c r="AE684" s="300"/>
    </row>
    <row r="685" spans="1:31" s="299" customFormat="1" ht="12.75" customHeight="1" x14ac:dyDescent="0.2">
      <c r="A685" s="300"/>
      <c r="B685" s="382" t="s">
        <v>173</v>
      </c>
      <c r="C685" s="382"/>
      <c r="D685" s="382"/>
      <c r="E685" s="382"/>
      <c r="F685" s="382"/>
      <c r="G685" s="382"/>
      <c r="H685" s="382"/>
      <c r="I685" s="382"/>
      <c r="J685" s="382"/>
      <c r="K685" s="382"/>
      <c r="L685" s="382"/>
      <c r="M685" s="343">
        <v>7</v>
      </c>
      <c r="N685" s="343">
        <v>9</v>
      </c>
      <c r="O685" s="344" t="s">
        <v>313</v>
      </c>
      <c r="P685" s="345" t="s">
        <v>172</v>
      </c>
      <c r="Q685" s="383"/>
      <c r="R685" s="383"/>
      <c r="S685" s="383"/>
      <c r="T685" s="383"/>
      <c r="U685" s="359">
        <v>1728.944</v>
      </c>
      <c r="V685" s="359">
        <v>762.95</v>
      </c>
      <c r="W685" s="360">
        <v>0.44128000000000001</v>
      </c>
      <c r="X685" s="384"/>
      <c r="Y685" s="384"/>
      <c r="Z685" s="384"/>
      <c r="AA685" s="384"/>
      <c r="AB685" s="384"/>
      <c r="AC685" s="384"/>
      <c r="AD685" s="302">
        <v>519.49</v>
      </c>
      <c r="AE685" s="300"/>
    </row>
    <row r="686" spans="1:31" s="299" customFormat="1" ht="42.75" customHeight="1" x14ac:dyDescent="0.2">
      <c r="A686" s="300"/>
      <c r="B686" s="382" t="s">
        <v>171</v>
      </c>
      <c r="C686" s="382"/>
      <c r="D686" s="382"/>
      <c r="E686" s="382"/>
      <c r="F686" s="382"/>
      <c r="G686" s="382"/>
      <c r="H686" s="382"/>
      <c r="I686" s="382"/>
      <c r="J686" s="382"/>
      <c r="K686" s="382"/>
      <c r="L686" s="382"/>
      <c r="M686" s="343">
        <v>7</v>
      </c>
      <c r="N686" s="343">
        <v>9</v>
      </c>
      <c r="O686" s="344" t="s">
        <v>313</v>
      </c>
      <c r="P686" s="345" t="s">
        <v>170</v>
      </c>
      <c r="Q686" s="383"/>
      <c r="R686" s="383"/>
      <c r="S686" s="383"/>
      <c r="T686" s="383"/>
      <c r="U686" s="359">
        <v>1728.944</v>
      </c>
      <c r="V686" s="359">
        <v>762.95</v>
      </c>
      <c r="W686" s="360">
        <v>0.44128000000000001</v>
      </c>
      <c r="X686" s="384"/>
      <c r="Y686" s="384"/>
      <c r="Z686" s="384"/>
      <c r="AA686" s="384"/>
      <c r="AB686" s="384"/>
      <c r="AC686" s="384"/>
      <c r="AD686" s="302">
        <v>519.49</v>
      </c>
      <c r="AE686" s="300"/>
    </row>
    <row r="687" spans="1:31" s="299" customFormat="1" ht="32.25" customHeight="1" x14ac:dyDescent="0.2">
      <c r="A687" s="300"/>
      <c r="B687" s="382" t="s">
        <v>188</v>
      </c>
      <c r="C687" s="382"/>
      <c r="D687" s="382"/>
      <c r="E687" s="382"/>
      <c r="F687" s="382"/>
      <c r="G687" s="382"/>
      <c r="H687" s="382"/>
      <c r="I687" s="382"/>
      <c r="J687" s="382"/>
      <c r="K687" s="382"/>
      <c r="L687" s="382"/>
      <c r="M687" s="343">
        <v>7</v>
      </c>
      <c r="N687" s="343">
        <v>9</v>
      </c>
      <c r="O687" s="344" t="s">
        <v>313</v>
      </c>
      <c r="P687" s="345" t="s">
        <v>187</v>
      </c>
      <c r="Q687" s="383"/>
      <c r="R687" s="383"/>
      <c r="S687" s="383"/>
      <c r="T687" s="383"/>
      <c r="U687" s="359">
        <v>795</v>
      </c>
      <c r="V687" s="359">
        <v>441.12</v>
      </c>
      <c r="W687" s="360">
        <v>0.55486999999999997</v>
      </c>
      <c r="X687" s="384"/>
      <c r="Y687" s="384"/>
      <c r="Z687" s="384"/>
      <c r="AA687" s="384"/>
      <c r="AB687" s="384"/>
      <c r="AC687" s="384"/>
      <c r="AD687" s="302">
        <v>0</v>
      </c>
      <c r="AE687" s="300"/>
    </row>
    <row r="688" spans="1:31" s="299" customFormat="1" ht="21.75" customHeight="1" x14ac:dyDescent="0.2">
      <c r="A688" s="300"/>
      <c r="B688" s="382" t="s">
        <v>169</v>
      </c>
      <c r="C688" s="382"/>
      <c r="D688" s="382"/>
      <c r="E688" s="382"/>
      <c r="F688" s="382"/>
      <c r="G688" s="382"/>
      <c r="H688" s="382"/>
      <c r="I688" s="382"/>
      <c r="J688" s="382"/>
      <c r="K688" s="382"/>
      <c r="L688" s="382"/>
      <c r="M688" s="343">
        <v>7</v>
      </c>
      <c r="N688" s="343">
        <v>9</v>
      </c>
      <c r="O688" s="344" t="s">
        <v>313</v>
      </c>
      <c r="P688" s="345" t="s">
        <v>168</v>
      </c>
      <c r="Q688" s="383"/>
      <c r="R688" s="383"/>
      <c r="S688" s="383"/>
      <c r="T688" s="383"/>
      <c r="U688" s="359">
        <v>933.94399999999996</v>
      </c>
      <c r="V688" s="359">
        <v>321.83</v>
      </c>
      <c r="W688" s="360">
        <v>0.34459000000000001</v>
      </c>
      <c r="X688" s="384"/>
      <c r="Y688" s="384"/>
      <c r="Z688" s="384"/>
      <c r="AA688" s="384"/>
      <c r="AB688" s="384"/>
      <c r="AC688" s="384"/>
      <c r="AD688" s="302">
        <v>0</v>
      </c>
      <c r="AE688" s="300"/>
    </row>
    <row r="689" spans="1:31" s="299" customFormat="1" ht="12.75" customHeight="1" x14ac:dyDescent="0.2">
      <c r="A689" s="300"/>
      <c r="B689" s="382" t="s">
        <v>211</v>
      </c>
      <c r="C689" s="382"/>
      <c r="D689" s="382"/>
      <c r="E689" s="382"/>
      <c r="F689" s="382"/>
      <c r="G689" s="382"/>
      <c r="H689" s="382"/>
      <c r="I689" s="382"/>
      <c r="J689" s="382"/>
      <c r="K689" s="382"/>
      <c r="L689" s="382"/>
      <c r="M689" s="343">
        <v>7</v>
      </c>
      <c r="N689" s="343">
        <v>9</v>
      </c>
      <c r="O689" s="344" t="s">
        <v>313</v>
      </c>
      <c r="P689" s="345" t="s">
        <v>210</v>
      </c>
      <c r="Q689" s="383"/>
      <c r="R689" s="383"/>
      <c r="S689" s="383"/>
      <c r="T689" s="383"/>
      <c r="U689" s="359">
        <v>31.6</v>
      </c>
      <c r="V689" s="359">
        <v>12.66</v>
      </c>
      <c r="W689" s="360">
        <v>0.40078999999999998</v>
      </c>
      <c r="X689" s="384"/>
      <c r="Y689" s="384"/>
      <c r="Z689" s="384"/>
      <c r="AA689" s="384"/>
      <c r="AB689" s="384"/>
      <c r="AC689" s="384"/>
      <c r="AD689" s="302">
        <v>0</v>
      </c>
      <c r="AE689" s="300"/>
    </row>
    <row r="690" spans="1:31" s="299" customFormat="1" ht="42.75" customHeight="1" x14ac:dyDescent="0.2">
      <c r="A690" s="300"/>
      <c r="B690" s="382" t="s">
        <v>634</v>
      </c>
      <c r="C690" s="382"/>
      <c r="D690" s="382"/>
      <c r="E690" s="382"/>
      <c r="F690" s="382"/>
      <c r="G690" s="382"/>
      <c r="H690" s="382"/>
      <c r="I690" s="382"/>
      <c r="J690" s="382"/>
      <c r="K690" s="382"/>
      <c r="L690" s="382"/>
      <c r="M690" s="343">
        <v>7</v>
      </c>
      <c r="N690" s="343">
        <v>9</v>
      </c>
      <c r="O690" s="344" t="s">
        <v>313</v>
      </c>
      <c r="P690" s="345" t="s">
        <v>635</v>
      </c>
      <c r="Q690" s="383"/>
      <c r="R690" s="383"/>
      <c r="S690" s="383"/>
      <c r="T690" s="383"/>
      <c r="U690" s="359">
        <v>3.508</v>
      </c>
      <c r="V690" s="359">
        <v>3.51</v>
      </c>
      <c r="W690" s="360">
        <v>1</v>
      </c>
      <c r="X690" s="384"/>
      <c r="Y690" s="384"/>
      <c r="Z690" s="384"/>
      <c r="AA690" s="384"/>
      <c r="AB690" s="384"/>
      <c r="AC690" s="384"/>
      <c r="AD690" s="302">
        <v>0</v>
      </c>
      <c r="AE690" s="300"/>
    </row>
    <row r="691" spans="1:31" s="299" customFormat="1" ht="21.75" customHeight="1" x14ac:dyDescent="0.2">
      <c r="A691" s="300"/>
      <c r="B691" s="382" t="s">
        <v>636</v>
      </c>
      <c r="C691" s="382"/>
      <c r="D691" s="382"/>
      <c r="E691" s="382"/>
      <c r="F691" s="382"/>
      <c r="G691" s="382"/>
      <c r="H691" s="382"/>
      <c r="I691" s="382"/>
      <c r="J691" s="382"/>
      <c r="K691" s="382"/>
      <c r="L691" s="382"/>
      <c r="M691" s="343">
        <v>7</v>
      </c>
      <c r="N691" s="343">
        <v>9</v>
      </c>
      <c r="O691" s="344" t="s">
        <v>313</v>
      </c>
      <c r="P691" s="345" t="s">
        <v>637</v>
      </c>
      <c r="Q691" s="383"/>
      <c r="R691" s="383"/>
      <c r="S691" s="383"/>
      <c r="T691" s="383"/>
      <c r="U691" s="359">
        <v>3.508</v>
      </c>
      <c r="V691" s="359">
        <v>3.51</v>
      </c>
      <c r="W691" s="360">
        <v>1</v>
      </c>
      <c r="X691" s="384"/>
      <c r="Y691" s="384"/>
      <c r="Z691" s="384"/>
      <c r="AA691" s="384"/>
      <c r="AB691" s="384"/>
      <c r="AC691" s="384"/>
      <c r="AD691" s="302">
        <v>6791.03</v>
      </c>
      <c r="AE691" s="300"/>
    </row>
    <row r="692" spans="1:31" s="299" customFormat="1" ht="21.75" customHeight="1" x14ac:dyDescent="0.2">
      <c r="A692" s="300"/>
      <c r="B692" s="382" t="s">
        <v>209</v>
      </c>
      <c r="C692" s="382"/>
      <c r="D692" s="382"/>
      <c r="E692" s="382"/>
      <c r="F692" s="382"/>
      <c r="G692" s="382"/>
      <c r="H692" s="382"/>
      <c r="I692" s="382"/>
      <c r="J692" s="382"/>
      <c r="K692" s="382"/>
      <c r="L692" s="382"/>
      <c r="M692" s="343">
        <v>7</v>
      </c>
      <c r="N692" s="343">
        <v>9</v>
      </c>
      <c r="O692" s="344" t="s">
        <v>313</v>
      </c>
      <c r="P692" s="345" t="s">
        <v>208</v>
      </c>
      <c r="Q692" s="383"/>
      <c r="R692" s="383"/>
      <c r="S692" s="383"/>
      <c r="T692" s="383"/>
      <c r="U692" s="359">
        <v>28.091999999999999</v>
      </c>
      <c r="V692" s="359">
        <v>9.15</v>
      </c>
      <c r="W692" s="360">
        <v>0.32596000000000003</v>
      </c>
      <c r="X692" s="384"/>
      <c r="Y692" s="384"/>
      <c r="Z692" s="384"/>
      <c r="AA692" s="384"/>
      <c r="AB692" s="384"/>
      <c r="AC692" s="384"/>
      <c r="AD692" s="302">
        <v>6791.03</v>
      </c>
      <c r="AE692" s="300"/>
    </row>
    <row r="693" spans="1:31" s="299" customFormat="1" ht="21.75" customHeight="1" x14ac:dyDescent="0.2">
      <c r="A693" s="300"/>
      <c r="B693" s="382" t="s">
        <v>315</v>
      </c>
      <c r="C693" s="382"/>
      <c r="D693" s="382"/>
      <c r="E693" s="382"/>
      <c r="F693" s="382"/>
      <c r="G693" s="382"/>
      <c r="H693" s="382"/>
      <c r="I693" s="382"/>
      <c r="J693" s="382"/>
      <c r="K693" s="382"/>
      <c r="L693" s="382"/>
      <c r="M693" s="343">
        <v>7</v>
      </c>
      <c r="N693" s="343">
        <v>9</v>
      </c>
      <c r="O693" s="344" t="s">
        <v>313</v>
      </c>
      <c r="P693" s="345" t="s">
        <v>314</v>
      </c>
      <c r="Q693" s="383"/>
      <c r="R693" s="383"/>
      <c r="S693" s="383"/>
      <c r="T693" s="383"/>
      <c r="U693" s="359">
        <v>5.6</v>
      </c>
      <c r="V693" s="359">
        <v>2.4700000000000002</v>
      </c>
      <c r="W693" s="360">
        <v>0.44196000000000002</v>
      </c>
      <c r="X693" s="384"/>
      <c r="Y693" s="384"/>
      <c r="Z693" s="384"/>
      <c r="AA693" s="384"/>
      <c r="AB693" s="384"/>
      <c r="AC693" s="384"/>
      <c r="AD693" s="302">
        <v>5583.15</v>
      </c>
      <c r="AE693" s="300"/>
    </row>
    <row r="694" spans="1:31" s="299" customFormat="1" ht="21.75" customHeight="1" x14ac:dyDescent="0.2">
      <c r="A694" s="300"/>
      <c r="B694" s="382" t="s">
        <v>207</v>
      </c>
      <c r="C694" s="382"/>
      <c r="D694" s="382"/>
      <c r="E694" s="382"/>
      <c r="F694" s="382"/>
      <c r="G694" s="382"/>
      <c r="H694" s="382"/>
      <c r="I694" s="382"/>
      <c r="J694" s="382"/>
      <c r="K694" s="382"/>
      <c r="L694" s="382"/>
      <c r="M694" s="343">
        <v>7</v>
      </c>
      <c r="N694" s="343">
        <v>9</v>
      </c>
      <c r="O694" s="344" t="s">
        <v>313</v>
      </c>
      <c r="P694" s="345" t="s">
        <v>206</v>
      </c>
      <c r="Q694" s="383"/>
      <c r="R694" s="383"/>
      <c r="S694" s="383"/>
      <c r="T694" s="383"/>
      <c r="U694" s="359">
        <v>5.2919999999999998</v>
      </c>
      <c r="V694" s="359">
        <v>2.87</v>
      </c>
      <c r="W694" s="360">
        <v>0.54156000000000004</v>
      </c>
      <c r="X694" s="384"/>
      <c r="Y694" s="384"/>
      <c r="Z694" s="384"/>
      <c r="AA694" s="384"/>
      <c r="AB694" s="384"/>
      <c r="AC694" s="384"/>
      <c r="AD694" s="302">
        <v>5583.15</v>
      </c>
      <c r="AE694" s="300"/>
    </row>
    <row r="695" spans="1:31" s="299" customFormat="1" ht="12.75" customHeight="1" x14ac:dyDescent="0.2">
      <c r="A695" s="300"/>
      <c r="B695" s="382" t="s">
        <v>205</v>
      </c>
      <c r="C695" s="382"/>
      <c r="D695" s="382"/>
      <c r="E695" s="382"/>
      <c r="F695" s="382"/>
      <c r="G695" s="382"/>
      <c r="H695" s="382"/>
      <c r="I695" s="382"/>
      <c r="J695" s="382"/>
      <c r="K695" s="382"/>
      <c r="L695" s="382"/>
      <c r="M695" s="343">
        <v>7</v>
      </c>
      <c r="N695" s="343">
        <v>9</v>
      </c>
      <c r="O695" s="344" t="s">
        <v>313</v>
      </c>
      <c r="P695" s="345" t="s">
        <v>203</v>
      </c>
      <c r="Q695" s="383"/>
      <c r="R695" s="383"/>
      <c r="S695" s="383"/>
      <c r="T695" s="383"/>
      <c r="U695" s="359">
        <v>17.2</v>
      </c>
      <c r="V695" s="359">
        <v>3.81</v>
      </c>
      <c r="W695" s="360">
        <v>0.22186</v>
      </c>
      <c r="X695" s="384"/>
      <c r="Y695" s="384"/>
      <c r="Z695" s="384"/>
      <c r="AA695" s="384"/>
      <c r="AB695" s="384"/>
      <c r="AC695" s="384"/>
      <c r="AD695" s="302">
        <v>5583.15</v>
      </c>
      <c r="AE695" s="300"/>
    </row>
    <row r="696" spans="1:31" s="299" customFormat="1" ht="42.75" customHeight="1" x14ac:dyDescent="0.2">
      <c r="A696" s="300"/>
      <c r="B696" s="382" t="s">
        <v>318</v>
      </c>
      <c r="C696" s="382"/>
      <c r="D696" s="382"/>
      <c r="E696" s="382"/>
      <c r="F696" s="382"/>
      <c r="G696" s="382"/>
      <c r="H696" s="382"/>
      <c r="I696" s="382"/>
      <c r="J696" s="382"/>
      <c r="K696" s="382"/>
      <c r="L696" s="382"/>
      <c r="M696" s="343">
        <v>7</v>
      </c>
      <c r="N696" s="343">
        <v>9</v>
      </c>
      <c r="O696" s="344" t="s">
        <v>761</v>
      </c>
      <c r="P696" s="345">
        <v>0</v>
      </c>
      <c r="Q696" s="383"/>
      <c r="R696" s="383"/>
      <c r="S696" s="383"/>
      <c r="T696" s="383"/>
      <c r="U696" s="359">
        <v>882.56100000000004</v>
      </c>
      <c r="V696" s="359">
        <v>877.35</v>
      </c>
      <c r="W696" s="360">
        <v>0.99409999999999998</v>
      </c>
      <c r="X696" s="384"/>
      <c r="Y696" s="384"/>
      <c r="Z696" s="384"/>
      <c r="AA696" s="384"/>
      <c r="AB696" s="384"/>
      <c r="AC696" s="384"/>
      <c r="AD696" s="302">
        <v>5583.15</v>
      </c>
      <c r="AE696" s="300"/>
    </row>
    <row r="697" spans="1:31" s="299" customFormat="1" ht="21.75" customHeight="1" x14ac:dyDescent="0.2">
      <c r="A697" s="300"/>
      <c r="B697" s="382" t="s">
        <v>198</v>
      </c>
      <c r="C697" s="382"/>
      <c r="D697" s="382"/>
      <c r="E697" s="382"/>
      <c r="F697" s="382"/>
      <c r="G697" s="382"/>
      <c r="H697" s="382"/>
      <c r="I697" s="382"/>
      <c r="J697" s="382"/>
      <c r="K697" s="382"/>
      <c r="L697" s="382"/>
      <c r="M697" s="343">
        <v>7</v>
      </c>
      <c r="N697" s="343">
        <v>9</v>
      </c>
      <c r="O697" s="344" t="s">
        <v>761</v>
      </c>
      <c r="P697" s="345" t="s">
        <v>197</v>
      </c>
      <c r="Q697" s="383"/>
      <c r="R697" s="383"/>
      <c r="S697" s="383"/>
      <c r="T697" s="383"/>
      <c r="U697" s="359">
        <v>882.56100000000004</v>
      </c>
      <c r="V697" s="359">
        <v>877.35</v>
      </c>
      <c r="W697" s="360">
        <v>0.99409999999999998</v>
      </c>
      <c r="X697" s="384"/>
      <c r="Y697" s="384"/>
      <c r="Z697" s="384"/>
      <c r="AA697" s="384"/>
      <c r="AB697" s="384"/>
      <c r="AC697" s="384"/>
      <c r="AD697" s="302">
        <v>0</v>
      </c>
      <c r="AE697" s="300"/>
    </row>
    <row r="698" spans="1:31" s="299" customFormat="1" ht="21.75" customHeight="1" x14ac:dyDescent="0.2">
      <c r="A698" s="300"/>
      <c r="B698" s="382" t="s">
        <v>258</v>
      </c>
      <c r="C698" s="382"/>
      <c r="D698" s="382"/>
      <c r="E698" s="382"/>
      <c r="F698" s="382"/>
      <c r="G698" s="382"/>
      <c r="H698" s="382"/>
      <c r="I698" s="382"/>
      <c r="J698" s="382"/>
      <c r="K698" s="382"/>
      <c r="L698" s="382"/>
      <c r="M698" s="343">
        <v>7</v>
      </c>
      <c r="N698" s="343">
        <v>9</v>
      </c>
      <c r="O698" s="344" t="s">
        <v>761</v>
      </c>
      <c r="P698" s="345" t="s">
        <v>257</v>
      </c>
      <c r="Q698" s="383"/>
      <c r="R698" s="383"/>
      <c r="S698" s="383"/>
      <c r="T698" s="383"/>
      <c r="U698" s="359">
        <v>865.89599999999996</v>
      </c>
      <c r="V698" s="359">
        <v>860.69</v>
      </c>
      <c r="W698" s="360">
        <v>0.99397999999999997</v>
      </c>
      <c r="X698" s="384"/>
      <c r="Y698" s="384"/>
      <c r="Z698" s="384"/>
      <c r="AA698" s="384"/>
      <c r="AB698" s="384"/>
      <c r="AC698" s="384"/>
      <c r="AD698" s="302">
        <v>0</v>
      </c>
      <c r="AE698" s="300"/>
    </row>
    <row r="699" spans="1:31" s="299" customFormat="1" ht="12.75" customHeight="1" x14ac:dyDescent="0.2">
      <c r="A699" s="300"/>
      <c r="B699" s="382" t="s">
        <v>254</v>
      </c>
      <c r="C699" s="382"/>
      <c r="D699" s="382"/>
      <c r="E699" s="382"/>
      <c r="F699" s="382"/>
      <c r="G699" s="382"/>
      <c r="H699" s="382"/>
      <c r="I699" s="382"/>
      <c r="J699" s="382"/>
      <c r="K699" s="382"/>
      <c r="L699" s="382"/>
      <c r="M699" s="343">
        <v>7</v>
      </c>
      <c r="N699" s="343">
        <v>9</v>
      </c>
      <c r="O699" s="344" t="s">
        <v>761</v>
      </c>
      <c r="P699" s="345" t="s">
        <v>252</v>
      </c>
      <c r="Q699" s="383"/>
      <c r="R699" s="383"/>
      <c r="S699" s="383"/>
      <c r="T699" s="383"/>
      <c r="U699" s="359">
        <v>865.89599999999996</v>
      </c>
      <c r="V699" s="359">
        <v>860.69</v>
      </c>
      <c r="W699" s="360">
        <v>0.99397999999999997</v>
      </c>
      <c r="X699" s="384"/>
      <c r="Y699" s="384"/>
      <c r="Z699" s="384"/>
      <c r="AA699" s="384"/>
      <c r="AB699" s="384"/>
      <c r="AC699" s="384"/>
      <c r="AD699" s="302">
        <v>0</v>
      </c>
      <c r="AE699" s="300"/>
    </row>
    <row r="700" spans="1:31" s="299" customFormat="1" ht="42.75" customHeight="1" x14ac:dyDescent="0.2">
      <c r="A700" s="300"/>
      <c r="B700" s="382" t="s">
        <v>196</v>
      </c>
      <c r="C700" s="382"/>
      <c r="D700" s="382"/>
      <c r="E700" s="382"/>
      <c r="F700" s="382"/>
      <c r="G700" s="382"/>
      <c r="H700" s="382"/>
      <c r="I700" s="382"/>
      <c r="J700" s="382"/>
      <c r="K700" s="382"/>
      <c r="L700" s="382"/>
      <c r="M700" s="343">
        <v>7</v>
      </c>
      <c r="N700" s="343">
        <v>9</v>
      </c>
      <c r="O700" s="344" t="s">
        <v>761</v>
      </c>
      <c r="P700" s="345" t="s">
        <v>195</v>
      </c>
      <c r="Q700" s="383"/>
      <c r="R700" s="383"/>
      <c r="S700" s="383"/>
      <c r="T700" s="383"/>
      <c r="U700" s="359">
        <v>16.664999999999999</v>
      </c>
      <c r="V700" s="359">
        <v>16.66</v>
      </c>
      <c r="W700" s="360">
        <v>1</v>
      </c>
      <c r="X700" s="384"/>
      <c r="Y700" s="384"/>
      <c r="Z700" s="384"/>
      <c r="AA700" s="384"/>
      <c r="AB700" s="384"/>
      <c r="AC700" s="384"/>
      <c r="AD700" s="302">
        <v>0</v>
      </c>
      <c r="AE700" s="300"/>
    </row>
    <row r="701" spans="1:31" s="299" customFormat="1" ht="21.75" customHeight="1" x14ac:dyDescent="0.2">
      <c r="A701" s="300"/>
      <c r="B701" s="382" t="s">
        <v>192</v>
      </c>
      <c r="C701" s="382"/>
      <c r="D701" s="382"/>
      <c r="E701" s="382"/>
      <c r="F701" s="382"/>
      <c r="G701" s="382"/>
      <c r="H701" s="382"/>
      <c r="I701" s="382"/>
      <c r="J701" s="382"/>
      <c r="K701" s="382"/>
      <c r="L701" s="382"/>
      <c r="M701" s="343">
        <v>7</v>
      </c>
      <c r="N701" s="343">
        <v>9</v>
      </c>
      <c r="O701" s="344" t="s">
        <v>761</v>
      </c>
      <c r="P701" s="345" t="s">
        <v>190</v>
      </c>
      <c r="Q701" s="383"/>
      <c r="R701" s="383"/>
      <c r="S701" s="383"/>
      <c r="T701" s="383"/>
      <c r="U701" s="359">
        <v>16.664999999999999</v>
      </c>
      <c r="V701" s="359">
        <v>16.66</v>
      </c>
      <c r="W701" s="360">
        <v>1</v>
      </c>
      <c r="X701" s="384"/>
      <c r="Y701" s="384"/>
      <c r="Z701" s="384"/>
      <c r="AA701" s="384"/>
      <c r="AB701" s="384"/>
      <c r="AC701" s="384"/>
      <c r="AD701" s="302">
        <v>1207.8800000000001</v>
      </c>
      <c r="AE701" s="300"/>
    </row>
    <row r="702" spans="1:31" s="299" customFormat="1" ht="21.75" customHeight="1" x14ac:dyDescent="0.2">
      <c r="A702" s="300"/>
      <c r="B702" s="382" t="s">
        <v>176</v>
      </c>
      <c r="C702" s="382"/>
      <c r="D702" s="382"/>
      <c r="E702" s="382"/>
      <c r="F702" s="382"/>
      <c r="G702" s="382"/>
      <c r="H702" s="382"/>
      <c r="I702" s="382"/>
      <c r="J702" s="382"/>
      <c r="K702" s="382"/>
      <c r="L702" s="382"/>
      <c r="M702" s="343">
        <v>7</v>
      </c>
      <c r="N702" s="343">
        <v>9</v>
      </c>
      <c r="O702" s="344" t="s">
        <v>312</v>
      </c>
      <c r="P702" s="345">
        <v>0</v>
      </c>
      <c r="Q702" s="383"/>
      <c r="R702" s="383"/>
      <c r="S702" s="383"/>
      <c r="T702" s="383"/>
      <c r="U702" s="359">
        <v>299.14</v>
      </c>
      <c r="V702" s="359">
        <v>88.07</v>
      </c>
      <c r="W702" s="360">
        <v>0.2944</v>
      </c>
      <c r="X702" s="384"/>
      <c r="Y702" s="384"/>
      <c r="Z702" s="384"/>
      <c r="AA702" s="384"/>
      <c r="AB702" s="384"/>
      <c r="AC702" s="384"/>
      <c r="AD702" s="302">
        <v>1207.8800000000001</v>
      </c>
      <c r="AE702" s="300"/>
    </row>
    <row r="703" spans="1:31" s="299" customFormat="1" ht="12.75" customHeight="1" x14ac:dyDescent="0.2">
      <c r="A703" s="300"/>
      <c r="B703" s="382" t="s">
        <v>173</v>
      </c>
      <c r="C703" s="382"/>
      <c r="D703" s="382"/>
      <c r="E703" s="382"/>
      <c r="F703" s="382"/>
      <c r="G703" s="382"/>
      <c r="H703" s="382"/>
      <c r="I703" s="382"/>
      <c r="J703" s="382"/>
      <c r="K703" s="382"/>
      <c r="L703" s="382"/>
      <c r="M703" s="343">
        <v>7</v>
      </c>
      <c r="N703" s="343">
        <v>9</v>
      </c>
      <c r="O703" s="344" t="s">
        <v>312</v>
      </c>
      <c r="P703" s="345" t="s">
        <v>172</v>
      </c>
      <c r="Q703" s="383"/>
      <c r="R703" s="383"/>
      <c r="S703" s="383"/>
      <c r="T703" s="383"/>
      <c r="U703" s="359">
        <v>299.14</v>
      </c>
      <c r="V703" s="359">
        <v>88.07</v>
      </c>
      <c r="W703" s="360">
        <v>0.2944</v>
      </c>
      <c r="X703" s="384"/>
      <c r="Y703" s="384"/>
      <c r="Z703" s="384"/>
      <c r="AA703" s="384"/>
      <c r="AB703" s="384"/>
      <c r="AC703" s="384"/>
      <c r="AD703" s="302">
        <v>1207.8800000000001</v>
      </c>
      <c r="AE703" s="300"/>
    </row>
    <row r="704" spans="1:31" s="299" customFormat="1" ht="42.75" customHeight="1" x14ac:dyDescent="0.2">
      <c r="A704" s="300"/>
      <c r="B704" s="382" t="s">
        <v>171</v>
      </c>
      <c r="C704" s="382"/>
      <c r="D704" s="382"/>
      <c r="E704" s="382"/>
      <c r="F704" s="382"/>
      <c r="G704" s="382"/>
      <c r="H704" s="382"/>
      <c r="I704" s="382"/>
      <c r="J704" s="382"/>
      <c r="K704" s="382"/>
      <c r="L704" s="382"/>
      <c r="M704" s="343">
        <v>7</v>
      </c>
      <c r="N704" s="343">
        <v>9</v>
      </c>
      <c r="O704" s="344" t="s">
        <v>312</v>
      </c>
      <c r="P704" s="345" t="s">
        <v>170</v>
      </c>
      <c r="Q704" s="383"/>
      <c r="R704" s="383"/>
      <c r="S704" s="383"/>
      <c r="T704" s="383"/>
      <c r="U704" s="359">
        <v>299.14</v>
      </c>
      <c r="V704" s="359">
        <v>88.07</v>
      </c>
      <c r="W704" s="360">
        <v>0.2944</v>
      </c>
      <c r="X704" s="384"/>
      <c r="Y704" s="384"/>
      <c r="Z704" s="384"/>
      <c r="AA704" s="384"/>
      <c r="AB704" s="384"/>
      <c r="AC704" s="384"/>
      <c r="AD704" s="302">
        <v>1207.8800000000001</v>
      </c>
      <c r="AE704" s="300"/>
    </row>
    <row r="705" spans="1:31" s="299" customFormat="1" ht="32.25" customHeight="1" x14ac:dyDescent="0.2">
      <c r="A705" s="300"/>
      <c r="B705" s="382" t="s">
        <v>515</v>
      </c>
      <c r="C705" s="382"/>
      <c r="D705" s="382"/>
      <c r="E705" s="382"/>
      <c r="F705" s="382"/>
      <c r="G705" s="382"/>
      <c r="H705" s="382"/>
      <c r="I705" s="382"/>
      <c r="J705" s="382"/>
      <c r="K705" s="382"/>
      <c r="L705" s="382"/>
      <c r="M705" s="343">
        <v>7</v>
      </c>
      <c r="N705" s="343">
        <v>9</v>
      </c>
      <c r="O705" s="344" t="s">
        <v>312</v>
      </c>
      <c r="P705" s="345" t="s">
        <v>514</v>
      </c>
      <c r="Q705" s="383"/>
      <c r="R705" s="383"/>
      <c r="S705" s="383"/>
      <c r="T705" s="383"/>
      <c r="U705" s="359">
        <v>299.14</v>
      </c>
      <c r="V705" s="359">
        <v>88.07</v>
      </c>
      <c r="W705" s="360">
        <v>0.2944</v>
      </c>
      <c r="X705" s="384"/>
      <c r="Y705" s="384"/>
      <c r="Z705" s="384"/>
      <c r="AA705" s="384"/>
      <c r="AB705" s="384"/>
      <c r="AC705" s="384"/>
      <c r="AD705" s="302">
        <v>0</v>
      </c>
      <c r="AE705" s="300"/>
    </row>
    <row r="706" spans="1:31" s="299" customFormat="1" ht="21.75" customHeight="1" x14ac:dyDescent="0.2">
      <c r="A706" s="300"/>
      <c r="B706" s="382" t="s">
        <v>228</v>
      </c>
      <c r="C706" s="382"/>
      <c r="D706" s="382"/>
      <c r="E706" s="382"/>
      <c r="F706" s="382"/>
      <c r="G706" s="382"/>
      <c r="H706" s="382"/>
      <c r="I706" s="382"/>
      <c r="J706" s="382"/>
      <c r="K706" s="382"/>
      <c r="L706" s="382"/>
      <c r="M706" s="343">
        <v>7</v>
      </c>
      <c r="N706" s="343">
        <v>9</v>
      </c>
      <c r="O706" s="344" t="s">
        <v>227</v>
      </c>
      <c r="P706" s="345">
        <v>0</v>
      </c>
      <c r="Q706" s="383"/>
      <c r="R706" s="383"/>
      <c r="S706" s="383"/>
      <c r="T706" s="383"/>
      <c r="U706" s="359">
        <v>20920.047999999999</v>
      </c>
      <c r="V706" s="359">
        <v>16939.240000000002</v>
      </c>
      <c r="W706" s="360">
        <v>0.80971000000000004</v>
      </c>
      <c r="X706" s="384"/>
      <c r="Y706" s="384"/>
      <c r="Z706" s="384"/>
      <c r="AA706" s="384"/>
      <c r="AB706" s="384"/>
      <c r="AC706" s="384"/>
      <c r="AD706" s="302">
        <v>0</v>
      </c>
      <c r="AE706" s="300"/>
    </row>
    <row r="707" spans="1:31" s="299" customFormat="1" ht="12.75" customHeight="1" x14ac:dyDescent="0.2">
      <c r="A707" s="300"/>
      <c r="B707" s="382" t="s">
        <v>311</v>
      </c>
      <c r="C707" s="382"/>
      <c r="D707" s="382"/>
      <c r="E707" s="382"/>
      <c r="F707" s="382"/>
      <c r="G707" s="382"/>
      <c r="H707" s="382"/>
      <c r="I707" s="382"/>
      <c r="J707" s="382"/>
      <c r="K707" s="382"/>
      <c r="L707" s="382"/>
      <c r="M707" s="343">
        <v>7</v>
      </c>
      <c r="N707" s="343">
        <v>9</v>
      </c>
      <c r="O707" s="344" t="s">
        <v>310</v>
      </c>
      <c r="P707" s="345">
        <v>0</v>
      </c>
      <c r="Q707" s="383"/>
      <c r="R707" s="383"/>
      <c r="S707" s="383"/>
      <c r="T707" s="383"/>
      <c r="U707" s="359">
        <v>20920.047999999999</v>
      </c>
      <c r="V707" s="359">
        <v>16939.240000000002</v>
      </c>
      <c r="W707" s="360">
        <v>0.80971000000000004</v>
      </c>
      <c r="X707" s="384"/>
      <c r="Y707" s="384"/>
      <c r="Z707" s="384"/>
      <c r="AA707" s="384"/>
      <c r="AB707" s="384"/>
      <c r="AC707" s="384"/>
      <c r="AD707" s="302">
        <v>0</v>
      </c>
      <c r="AE707" s="300"/>
    </row>
    <row r="708" spans="1:31" s="299" customFormat="1" ht="42.75" customHeight="1" x14ac:dyDescent="0.2">
      <c r="A708" s="300"/>
      <c r="B708" s="382" t="s">
        <v>273</v>
      </c>
      <c r="C708" s="382"/>
      <c r="D708" s="382"/>
      <c r="E708" s="382"/>
      <c r="F708" s="382"/>
      <c r="G708" s="382"/>
      <c r="H708" s="382"/>
      <c r="I708" s="382"/>
      <c r="J708" s="382"/>
      <c r="K708" s="382"/>
      <c r="L708" s="382"/>
      <c r="M708" s="343">
        <v>7</v>
      </c>
      <c r="N708" s="343">
        <v>9</v>
      </c>
      <c r="O708" s="344" t="s">
        <v>309</v>
      </c>
      <c r="P708" s="345">
        <v>0</v>
      </c>
      <c r="Q708" s="383"/>
      <c r="R708" s="383"/>
      <c r="S708" s="383"/>
      <c r="T708" s="383"/>
      <c r="U708" s="359">
        <v>20355.387999999999</v>
      </c>
      <c r="V708" s="359">
        <v>16756.009999999998</v>
      </c>
      <c r="W708" s="360">
        <v>0.82316999999999996</v>
      </c>
      <c r="X708" s="384"/>
      <c r="Y708" s="384"/>
      <c r="Z708" s="384"/>
      <c r="AA708" s="384"/>
      <c r="AB708" s="384"/>
      <c r="AC708" s="384"/>
      <c r="AD708" s="302">
        <v>0</v>
      </c>
      <c r="AE708" s="300"/>
    </row>
    <row r="709" spans="1:31" s="299" customFormat="1" ht="21.75" customHeight="1" x14ac:dyDescent="0.2">
      <c r="A709" s="300"/>
      <c r="B709" s="382" t="s">
        <v>198</v>
      </c>
      <c r="C709" s="382"/>
      <c r="D709" s="382"/>
      <c r="E709" s="382"/>
      <c r="F709" s="382"/>
      <c r="G709" s="382"/>
      <c r="H709" s="382"/>
      <c r="I709" s="382"/>
      <c r="J709" s="382"/>
      <c r="K709" s="382"/>
      <c r="L709" s="382"/>
      <c r="M709" s="343">
        <v>7</v>
      </c>
      <c r="N709" s="343">
        <v>9</v>
      </c>
      <c r="O709" s="344" t="s">
        <v>309</v>
      </c>
      <c r="P709" s="345" t="s">
        <v>197</v>
      </c>
      <c r="Q709" s="383"/>
      <c r="R709" s="383"/>
      <c r="S709" s="383"/>
      <c r="T709" s="383"/>
      <c r="U709" s="359">
        <v>20355.387999999999</v>
      </c>
      <c r="V709" s="359">
        <v>16756.009999999998</v>
      </c>
      <c r="W709" s="360">
        <v>0.82316999999999996</v>
      </c>
      <c r="X709" s="384"/>
      <c r="Y709" s="384"/>
      <c r="Z709" s="384"/>
      <c r="AA709" s="384"/>
      <c r="AB709" s="384"/>
      <c r="AC709" s="384"/>
      <c r="AD709" s="302">
        <v>65.78</v>
      </c>
      <c r="AE709" s="300"/>
    </row>
    <row r="710" spans="1:31" s="299" customFormat="1" ht="21.75" customHeight="1" x14ac:dyDescent="0.2">
      <c r="A710" s="300"/>
      <c r="B710" s="382" t="s">
        <v>258</v>
      </c>
      <c r="C710" s="382"/>
      <c r="D710" s="382"/>
      <c r="E710" s="382"/>
      <c r="F710" s="382"/>
      <c r="G710" s="382"/>
      <c r="H710" s="382"/>
      <c r="I710" s="382"/>
      <c r="J710" s="382"/>
      <c r="K710" s="382"/>
      <c r="L710" s="382"/>
      <c r="M710" s="343">
        <v>7</v>
      </c>
      <c r="N710" s="343">
        <v>9</v>
      </c>
      <c r="O710" s="344" t="s">
        <v>309</v>
      </c>
      <c r="P710" s="345" t="s">
        <v>257</v>
      </c>
      <c r="Q710" s="383"/>
      <c r="R710" s="383"/>
      <c r="S710" s="383"/>
      <c r="T710" s="383"/>
      <c r="U710" s="359">
        <v>19565.352999999999</v>
      </c>
      <c r="V710" s="359">
        <v>16131.24</v>
      </c>
      <c r="W710" s="360">
        <v>0.82447999999999999</v>
      </c>
      <c r="X710" s="384"/>
      <c r="Y710" s="384"/>
      <c r="Z710" s="384"/>
      <c r="AA710" s="384"/>
      <c r="AB710" s="384"/>
      <c r="AC710" s="384"/>
      <c r="AD710" s="302">
        <v>65.78</v>
      </c>
      <c r="AE710" s="300"/>
    </row>
    <row r="711" spans="1:31" s="299" customFormat="1" ht="21.75" customHeight="1" x14ac:dyDescent="0.2">
      <c r="A711" s="300"/>
      <c r="B711" s="382" t="s">
        <v>256</v>
      </c>
      <c r="C711" s="382"/>
      <c r="D711" s="382"/>
      <c r="E711" s="382"/>
      <c r="F711" s="382"/>
      <c r="G711" s="382"/>
      <c r="H711" s="382"/>
      <c r="I711" s="382"/>
      <c r="J711" s="382"/>
      <c r="K711" s="382"/>
      <c r="L711" s="382"/>
      <c r="M711" s="343">
        <v>7</v>
      </c>
      <c r="N711" s="343">
        <v>9</v>
      </c>
      <c r="O711" s="344" t="s">
        <v>309</v>
      </c>
      <c r="P711" s="345" t="s">
        <v>255</v>
      </c>
      <c r="Q711" s="383"/>
      <c r="R711" s="383"/>
      <c r="S711" s="383"/>
      <c r="T711" s="383"/>
      <c r="U711" s="359">
        <v>15655.2</v>
      </c>
      <c r="V711" s="359">
        <v>13659.82</v>
      </c>
      <c r="W711" s="360">
        <v>0.87253999999999998</v>
      </c>
      <c r="X711" s="384"/>
      <c r="Y711" s="384"/>
      <c r="Z711" s="384"/>
      <c r="AA711" s="384"/>
      <c r="AB711" s="384"/>
      <c r="AC711" s="384"/>
      <c r="AD711" s="302">
        <v>11.3</v>
      </c>
      <c r="AE711" s="300"/>
    </row>
    <row r="712" spans="1:31" s="299" customFormat="1" ht="21.75" customHeight="1" x14ac:dyDescent="0.2">
      <c r="A712" s="300"/>
      <c r="B712" s="382" t="s">
        <v>254</v>
      </c>
      <c r="C712" s="382"/>
      <c r="D712" s="382"/>
      <c r="E712" s="382"/>
      <c r="F712" s="382"/>
      <c r="G712" s="382"/>
      <c r="H712" s="382"/>
      <c r="I712" s="382"/>
      <c r="J712" s="382"/>
      <c r="K712" s="382"/>
      <c r="L712" s="382"/>
      <c r="M712" s="343">
        <v>7</v>
      </c>
      <c r="N712" s="343">
        <v>9</v>
      </c>
      <c r="O712" s="344" t="s">
        <v>309</v>
      </c>
      <c r="P712" s="345" t="s">
        <v>252</v>
      </c>
      <c r="Q712" s="383"/>
      <c r="R712" s="383"/>
      <c r="S712" s="383"/>
      <c r="T712" s="383"/>
      <c r="U712" s="359">
        <v>3910.1529999999998</v>
      </c>
      <c r="V712" s="359">
        <v>2471.42</v>
      </c>
      <c r="W712" s="360">
        <v>0.63205</v>
      </c>
      <c r="X712" s="384"/>
      <c r="Y712" s="384"/>
      <c r="Z712" s="384"/>
      <c r="AA712" s="384"/>
      <c r="AB712" s="384"/>
      <c r="AC712" s="384"/>
      <c r="AD712" s="302">
        <v>11.3</v>
      </c>
      <c r="AE712" s="300"/>
    </row>
    <row r="713" spans="1:31" s="299" customFormat="1" ht="12.75" customHeight="1" x14ac:dyDescent="0.2">
      <c r="A713" s="300"/>
      <c r="B713" s="382" t="s">
        <v>196</v>
      </c>
      <c r="C713" s="382"/>
      <c r="D713" s="382"/>
      <c r="E713" s="382"/>
      <c r="F713" s="382"/>
      <c r="G713" s="382"/>
      <c r="H713" s="382"/>
      <c r="I713" s="382"/>
      <c r="J713" s="382"/>
      <c r="K713" s="382"/>
      <c r="L713" s="382"/>
      <c r="M713" s="343">
        <v>7</v>
      </c>
      <c r="N713" s="343">
        <v>9</v>
      </c>
      <c r="O713" s="344" t="s">
        <v>309</v>
      </c>
      <c r="P713" s="345" t="s">
        <v>195</v>
      </c>
      <c r="Q713" s="383"/>
      <c r="R713" s="383"/>
      <c r="S713" s="383"/>
      <c r="T713" s="383"/>
      <c r="U713" s="359">
        <v>790.03499999999997</v>
      </c>
      <c r="V713" s="359">
        <v>624.77</v>
      </c>
      <c r="W713" s="360">
        <v>0.79081999999999997</v>
      </c>
      <c r="X713" s="384"/>
      <c r="Y713" s="384"/>
      <c r="Z713" s="384"/>
      <c r="AA713" s="384"/>
      <c r="AB713" s="384"/>
      <c r="AC713" s="384"/>
      <c r="AD713" s="302">
        <v>11.3</v>
      </c>
      <c r="AE713" s="300"/>
    </row>
    <row r="714" spans="1:31" s="299" customFormat="1" ht="42.75" customHeight="1" x14ac:dyDescent="0.2">
      <c r="A714" s="300"/>
      <c r="B714" s="382" t="s">
        <v>194</v>
      </c>
      <c r="C714" s="382"/>
      <c r="D714" s="382"/>
      <c r="E714" s="382"/>
      <c r="F714" s="382"/>
      <c r="G714" s="382"/>
      <c r="H714" s="382"/>
      <c r="I714" s="382"/>
      <c r="J714" s="382"/>
      <c r="K714" s="382"/>
      <c r="L714" s="382"/>
      <c r="M714" s="343">
        <v>7</v>
      </c>
      <c r="N714" s="343">
        <v>9</v>
      </c>
      <c r="O714" s="344" t="s">
        <v>309</v>
      </c>
      <c r="P714" s="345" t="s">
        <v>193</v>
      </c>
      <c r="Q714" s="383"/>
      <c r="R714" s="383"/>
      <c r="S714" s="383"/>
      <c r="T714" s="383"/>
      <c r="U714" s="359">
        <v>619.6</v>
      </c>
      <c r="V714" s="359">
        <v>554.91</v>
      </c>
      <c r="W714" s="360">
        <v>0.89559999999999995</v>
      </c>
      <c r="X714" s="384"/>
      <c r="Y714" s="384"/>
      <c r="Z714" s="384"/>
      <c r="AA714" s="384"/>
      <c r="AB714" s="384"/>
      <c r="AC714" s="384"/>
      <c r="AD714" s="302">
        <v>11.3</v>
      </c>
      <c r="AE714" s="300"/>
    </row>
    <row r="715" spans="1:31" s="299" customFormat="1" ht="21.75" customHeight="1" x14ac:dyDescent="0.2">
      <c r="A715" s="300"/>
      <c r="B715" s="382" t="s">
        <v>192</v>
      </c>
      <c r="C715" s="382"/>
      <c r="D715" s="382"/>
      <c r="E715" s="382"/>
      <c r="F715" s="382"/>
      <c r="G715" s="382"/>
      <c r="H715" s="382"/>
      <c r="I715" s="382"/>
      <c r="J715" s="382"/>
      <c r="K715" s="382"/>
      <c r="L715" s="382"/>
      <c r="M715" s="343">
        <v>7</v>
      </c>
      <c r="N715" s="343">
        <v>9</v>
      </c>
      <c r="O715" s="344" t="s">
        <v>309</v>
      </c>
      <c r="P715" s="345" t="s">
        <v>190</v>
      </c>
      <c r="Q715" s="383"/>
      <c r="R715" s="383"/>
      <c r="S715" s="383"/>
      <c r="T715" s="383"/>
      <c r="U715" s="359">
        <v>170.435</v>
      </c>
      <c r="V715" s="359">
        <v>69.86</v>
      </c>
      <c r="W715" s="360">
        <v>0.40991</v>
      </c>
      <c r="X715" s="384"/>
      <c r="Y715" s="384"/>
      <c r="Z715" s="384"/>
      <c r="AA715" s="384"/>
      <c r="AB715" s="384"/>
      <c r="AC715" s="384"/>
      <c r="AD715" s="302">
        <v>54.48</v>
      </c>
      <c r="AE715" s="300"/>
    </row>
    <row r="716" spans="1:31" s="299" customFormat="1" ht="21.75" customHeight="1" x14ac:dyDescent="0.2">
      <c r="A716" s="300"/>
      <c r="B716" s="382" t="s">
        <v>174</v>
      </c>
      <c r="C716" s="382"/>
      <c r="D716" s="382"/>
      <c r="E716" s="382"/>
      <c r="F716" s="382"/>
      <c r="G716" s="382"/>
      <c r="H716" s="382"/>
      <c r="I716" s="382"/>
      <c r="J716" s="382"/>
      <c r="K716" s="382"/>
      <c r="L716" s="382"/>
      <c r="M716" s="343">
        <v>7</v>
      </c>
      <c r="N716" s="343">
        <v>9</v>
      </c>
      <c r="O716" s="344" t="s">
        <v>308</v>
      </c>
      <c r="P716" s="345">
        <v>0</v>
      </c>
      <c r="Q716" s="383"/>
      <c r="R716" s="383"/>
      <c r="S716" s="383"/>
      <c r="T716" s="383"/>
      <c r="U716" s="359">
        <v>564.66</v>
      </c>
      <c r="V716" s="359">
        <v>183.23</v>
      </c>
      <c r="W716" s="360">
        <v>0.32449</v>
      </c>
      <c r="X716" s="384"/>
      <c r="Y716" s="384"/>
      <c r="Z716" s="384"/>
      <c r="AA716" s="384"/>
      <c r="AB716" s="384"/>
      <c r="AC716" s="384"/>
      <c r="AD716" s="302">
        <v>54.48</v>
      </c>
      <c r="AE716" s="300"/>
    </row>
    <row r="717" spans="1:31" s="299" customFormat="1" ht="12.75" customHeight="1" x14ac:dyDescent="0.2">
      <c r="A717" s="300"/>
      <c r="B717" s="382" t="s">
        <v>173</v>
      </c>
      <c r="C717" s="382"/>
      <c r="D717" s="382"/>
      <c r="E717" s="382"/>
      <c r="F717" s="382"/>
      <c r="G717" s="382"/>
      <c r="H717" s="382"/>
      <c r="I717" s="382"/>
      <c r="J717" s="382"/>
      <c r="K717" s="382"/>
      <c r="L717" s="382"/>
      <c r="M717" s="343">
        <v>7</v>
      </c>
      <c r="N717" s="343">
        <v>9</v>
      </c>
      <c r="O717" s="344" t="s">
        <v>308</v>
      </c>
      <c r="P717" s="345" t="s">
        <v>172</v>
      </c>
      <c r="Q717" s="383"/>
      <c r="R717" s="383"/>
      <c r="S717" s="383"/>
      <c r="T717" s="383"/>
      <c r="U717" s="359">
        <v>564.66</v>
      </c>
      <c r="V717" s="359">
        <v>183.23</v>
      </c>
      <c r="W717" s="360">
        <v>0.32449</v>
      </c>
      <c r="X717" s="384"/>
      <c r="Y717" s="384"/>
      <c r="Z717" s="384"/>
      <c r="AA717" s="384"/>
      <c r="AB717" s="384"/>
      <c r="AC717" s="384"/>
      <c r="AD717" s="302">
        <v>54.48</v>
      </c>
      <c r="AE717" s="300"/>
    </row>
    <row r="718" spans="1:31" s="299" customFormat="1" ht="42.75" customHeight="1" x14ac:dyDescent="0.2">
      <c r="A718" s="300"/>
      <c r="B718" s="382" t="s">
        <v>171</v>
      </c>
      <c r="C718" s="382"/>
      <c r="D718" s="382"/>
      <c r="E718" s="382"/>
      <c r="F718" s="382"/>
      <c r="G718" s="382"/>
      <c r="H718" s="382"/>
      <c r="I718" s="382"/>
      <c r="J718" s="382"/>
      <c r="K718" s="382"/>
      <c r="L718" s="382"/>
      <c r="M718" s="343">
        <v>7</v>
      </c>
      <c r="N718" s="343">
        <v>9</v>
      </c>
      <c r="O718" s="344" t="s">
        <v>308</v>
      </c>
      <c r="P718" s="345" t="s">
        <v>170</v>
      </c>
      <c r="Q718" s="383"/>
      <c r="R718" s="383"/>
      <c r="S718" s="383"/>
      <c r="T718" s="383"/>
      <c r="U718" s="359">
        <v>564.66</v>
      </c>
      <c r="V718" s="359">
        <v>183.23</v>
      </c>
      <c r="W718" s="360">
        <v>0.32449</v>
      </c>
      <c r="X718" s="384"/>
      <c r="Y718" s="384"/>
      <c r="Z718" s="384"/>
      <c r="AA718" s="384"/>
      <c r="AB718" s="384"/>
      <c r="AC718" s="384"/>
      <c r="AD718" s="302">
        <v>54.48</v>
      </c>
      <c r="AE718" s="300"/>
    </row>
    <row r="719" spans="1:31" s="299" customFormat="1" ht="21.75" customHeight="1" x14ac:dyDescent="0.2">
      <c r="A719" s="300"/>
      <c r="B719" s="382" t="s">
        <v>515</v>
      </c>
      <c r="C719" s="382"/>
      <c r="D719" s="382"/>
      <c r="E719" s="382"/>
      <c r="F719" s="382"/>
      <c r="G719" s="382"/>
      <c r="H719" s="382"/>
      <c r="I719" s="382"/>
      <c r="J719" s="382"/>
      <c r="K719" s="382"/>
      <c r="L719" s="382"/>
      <c r="M719" s="343">
        <v>7</v>
      </c>
      <c r="N719" s="343">
        <v>9</v>
      </c>
      <c r="O719" s="344" t="s">
        <v>308</v>
      </c>
      <c r="P719" s="345" t="s">
        <v>514</v>
      </c>
      <c r="Q719" s="383"/>
      <c r="R719" s="383"/>
      <c r="S719" s="383"/>
      <c r="T719" s="383"/>
      <c r="U719" s="359">
        <v>564.66</v>
      </c>
      <c r="V719" s="359">
        <v>183.23</v>
      </c>
      <c r="W719" s="360">
        <v>0.32449</v>
      </c>
      <c r="X719" s="384"/>
      <c r="Y719" s="384"/>
      <c r="Z719" s="384"/>
      <c r="AA719" s="384"/>
      <c r="AB719" s="384"/>
      <c r="AC719" s="384"/>
      <c r="AD719" s="302">
        <v>3856.79</v>
      </c>
      <c r="AE719" s="300"/>
    </row>
    <row r="720" spans="1:31" s="299" customFormat="1" ht="21.75" customHeight="1" x14ac:dyDescent="0.2">
      <c r="A720" s="300"/>
      <c r="B720" s="382" t="s">
        <v>657</v>
      </c>
      <c r="C720" s="382"/>
      <c r="D720" s="382"/>
      <c r="E720" s="382"/>
      <c r="F720" s="382"/>
      <c r="G720" s="382"/>
      <c r="H720" s="382"/>
      <c r="I720" s="382"/>
      <c r="J720" s="382"/>
      <c r="K720" s="382"/>
      <c r="L720" s="382"/>
      <c r="M720" s="343">
        <v>7</v>
      </c>
      <c r="N720" s="343">
        <v>9</v>
      </c>
      <c r="O720" s="344" t="s">
        <v>175</v>
      </c>
      <c r="P720" s="345">
        <v>0</v>
      </c>
      <c r="Q720" s="383"/>
      <c r="R720" s="383"/>
      <c r="S720" s="383"/>
      <c r="T720" s="383"/>
      <c r="U720" s="359">
        <v>2018</v>
      </c>
      <c r="V720" s="359">
        <v>991.46</v>
      </c>
      <c r="W720" s="360">
        <v>0.49131000000000002</v>
      </c>
      <c r="X720" s="384"/>
      <c r="Y720" s="384"/>
      <c r="Z720" s="384"/>
      <c r="AA720" s="384"/>
      <c r="AB720" s="384"/>
      <c r="AC720" s="384"/>
      <c r="AD720" s="302">
        <v>3856.79</v>
      </c>
      <c r="AE720" s="300"/>
    </row>
    <row r="721" spans="1:31" s="299" customFormat="1" ht="21.75" customHeight="1" x14ac:dyDescent="0.2">
      <c r="A721" s="300"/>
      <c r="B721" s="382" t="s">
        <v>658</v>
      </c>
      <c r="C721" s="382"/>
      <c r="D721" s="382"/>
      <c r="E721" s="382"/>
      <c r="F721" s="382"/>
      <c r="G721" s="382"/>
      <c r="H721" s="382"/>
      <c r="I721" s="382"/>
      <c r="J721" s="382"/>
      <c r="K721" s="382"/>
      <c r="L721" s="382"/>
      <c r="M721" s="343">
        <v>7</v>
      </c>
      <c r="N721" s="343">
        <v>9</v>
      </c>
      <c r="O721" s="344" t="s">
        <v>659</v>
      </c>
      <c r="P721" s="345">
        <v>0</v>
      </c>
      <c r="Q721" s="383"/>
      <c r="R721" s="383"/>
      <c r="S721" s="383"/>
      <c r="T721" s="383"/>
      <c r="U721" s="359">
        <v>2018</v>
      </c>
      <c r="V721" s="359">
        <v>991.46</v>
      </c>
      <c r="W721" s="360">
        <v>0.49131000000000002</v>
      </c>
      <c r="X721" s="384"/>
      <c r="Y721" s="384"/>
      <c r="Z721" s="384"/>
      <c r="AA721" s="384"/>
      <c r="AB721" s="384"/>
      <c r="AC721" s="384"/>
      <c r="AD721" s="302">
        <v>2067.66</v>
      </c>
      <c r="AE721" s="300"/>
    </row>
    <row r="722" spans="1:31" s="299" customFormat="1" ht="21.75" customHeight="1" x14ac:dyDescent="0.2">
      <c r="A722" s="300"/>
      <c r="B722" s="382" t="s">
        <v>198</v>
      </c>
      <c r="C722" s="382"/>
      <c r="D722" s="382"/>
      <c r="E722" s="382"/>
      <c r="F722" s="382"/>
      <c r="G722" s="382"/>
      <c r="H722" s="382"/>
      <c r="I722" s="382"/>
      <c r="J722" s="382"/>
      <c r="K722" s="382"/>
      <c r="L722" s="382"/>
      <c r="M722" s="343">
        <v>7</v>
      </c>
      <c r="N722" s="343">
        <v>9</v>
      </c>
      <c r="O722" s="344" t="s">
        <v>659</v>
      </c>
      <c r="P722" s="345" t="s">
        <v>197</v>
      </c>
      <c r="Q722" s="383"/>
      <c r="R722" s="383"/>
      <c r="S722" s="383"/>
      <c r="T722" s="383"/>
      <c r="U722" s="359">
        <v>1614.4</v>
      </c>
      <c r="V722" s="359">
        <v>991.46</v>
      </c>
      <c r="W722" s="360">
        <v>0.61414000000000002</v>
      </c>
      <c r="X722" s="384"/>
      <c r="Y722" s="384"/>
      <c r="Z722" s="384"/>
      <c r="AA722" s="384"/>
      <c r="AB722" s="384"/>
      <c r="AC722" s="384"/>
      <c r="AD722" s="302">
        <v>2067.66</v>
      </c>
      <c r="AE722" s="300"/>
    </row>
    <row r="723" spans="1:31" s="299" customFormat="1" ht="12.75" customHeight="1" x14ac:dyDescent="0.2">
      <c r="A723" s="300"/>
      <c r="B723" s="382" t="s">
        <v>258</v>
      </c>
      <c r="C723" s="382"/>
      <c r="D723" s="382"/>
      <c r="E723" s="382"/>
      <c r="F723" s="382"/>
      <c r="G723" s="382"/>
      <c r="H723" s="382"/>
      <c r="I723" s="382"/>
      <c r="J723" s="382"/>
      <c r="K723" s="382"/>
      <c r="L723" s="382"/>
      <c r="M723" s="343">
        <v>7</v>
      </c>
      <c r="N723" s="343">
        <v>9</v>
      </c>
      <c r="O723" s="344" t="s">
        <v>659</v>
      </c>
      <c r="P723" s="345" t="s">
        <v>257</v>
      </c>
      <c r="Q723" s="383"/>
      <c r="R723" s="383"/>
      <c r="S723" s="383"/>
      <c r="T723" s="383"/>
      <c r="U723" s="359">
        <v>1614.4</v>
      </c>
      <c r="V723" s="359">
        <v>991.46</v>
      </c>
      <c r="W723" s="360">
        <v>0.61414000000000002</v>
      </c>
      <c r="X723" s="384"/>
      <c r="Y723" s="384"/>
      <c r="Z723" s="384"/>
      <c r="AA723" s="384"/>
      <c r="AB723" s="384"/>
      <c r="AC723" s="384"/>
      <c r="AD723" s="302">
        <v>2067.66</v>
      </c>
      <c r="AE723" s="300"/>
    </row>
    <row r="724" spans="1:31" s="299" customFormat="1" ht="42.75" customHeight="1" x14ac:dyDescent="0.2">
      <c r="A724" s="300"/>
      <c r="B724" s="382" t="s">
        <v>256</v>
      </c>
      <c r="C724" s="382"/>
      <c r="D724" s="382"/>
      <c r="E724" s="382"/>
      <c r="F724" s="382"/>
      <c r="G724" s="382"/>
      <c r="H724" s="382"/>
      <c r="I724" s="382"/>
      <c r="J724" s="382"/>
      <c r="K724" s="382"/>
      <c r="L724" s="382"/>
      <c r="M724" s="343">
        <v>7</v>
      </c>
      <c r="N724" s="343">
        <v>9</v>
      </c>
      <c r="O724" s="344" t="s">
        <v>659</v>
      </c>
      <c r="P724" s="345" t="s">
        <v>255</v>
      </c>
      <c r="Q724" s="383"/>
      <c r="R724" s="383"/>
      <c r="S724" s="383"/>
      <c r="T724" s="383"/>
      <c r="U724" s="359">
        <v>1239.95</v>
      </c>
      <c r="V724" s="359">
        <v>778.84</v>
      </c>
      <c r="W724" s="360">
        <v>0.62812000000000001</v>
      </c>
      <c r="X724" s="384"/>
      <c r="Y724" s="384"/>
      <c r="Z724" s="384"/>
      <c r="AA724" s="384"/>
      <c r="AB724" s="384"/>
      <c r="AC724" s="384"/>
      <c r="AD724" s="302">
        <v>2067.66</v>
      </c>
      <c r="AE724" s="300"/>
    </row>
    <row r="725" spans="1:31" s="299" customFormat="1" ht="21.75" customHeight="1" x14ac:dyDescent="0.2">
      <c r="A725" s="300"/>
      <c r="B725" s="382" t="s">
        <v>254</v>
      </c>
      <c r="C725" s="382"/>
      <c r="D725" s="382"/>
      <c r="E725" s="382"/>
      <c r="F725" s="382"/>
      <c r="G725" s="382"/>
      <c r="H725" s="382"/>
      <c r="I725" s="382"/>
      <c r="J725" s="382"/>
      <c r="K725" s="382"/>
      <c r="L725" s="382"/>
      <c r="M725" s="343">
        <v>7</v>
      </c>
      <c r="N725" s="343">
        <v>9</v>
      </c>
      <c r="O725" s="344" t="s">
        <v>659</v>
      </c>
      <c r="P725" s="345" t="s">
        <v>252</v>
      </c>
      <c r="Q725" s="383"/>
      <c r="R725" s="383"/>
      <c r="S725" s="383"/>
      <c r="T725" s="383"/>
      <c r="U725" s="359">
        <v>374.45</v>
      </c>
      <c r="V725" s="359">
        <v>212.62</v>
      </c>
      <c r="W725" s="360">
        <v>0.56781999999999999</v>
      </c>
      <c r="X725" s="384"/>
      <c r="Y725" s="384"/>
      <c r="Z725" s="384"/>
      <c r="AA725" s="384"/>
      <c r="AB725" s="384"/>
      <c r="AC725" s="384"/>
      <c r="AD725" s="302">
        <v>1662</v>
      </c>
      <c r="AE725" s="300"/>
    </row>
    <row r="726" spans="1:31" s="299" customFormat="1" ht="21.75" customHeight="1" x14ac:dyDescent="0.2">
      <c r="A726" s="300"/>
      <c r="B726" s="382" t="s">
        <v>173</v>
      </c>
      <c r="C726" s="382"/>
      <c r="D726" s="382"/>
      <c r="E726" s="382"/>
      <c r="F726" s="382"/>
      <c r="G726" s="382"/>
      <c r="H726" s="382"/>
      <c r="I726" s="382"/>
      <c r="J726" s="382"/>
      <c r="K726" s="382"/>
      <c r="L726" s="382"/>
      <c r="M726" s="343">
        <v>7</v>
      </c>
      <c r="N726" s="343">
        <v>9</v>
      </c>
      <c r="O726" s="344" t="s">
        <v>659</v>
      </c>
      <c r="P726" s="345" t="s">
        <v>172</v>
      </c>
      <c r="Q726" s="383"/>
      <c r="R726" s="383"/>
      <c r="S726" s="383"/>
      <c r="T726" s="383"/>
      <c r="U726" s="359">
        <v>403.6</v>
      </c>
      <c r="V726" s="359">
        <v>0</v>
      </c>
      <c r="W726" s="360">
        <v>0</v>
      </c>
      <c r="X726" s="384"/>
      <c r="Y726" s="384"/>
      <c r="Z726" s="384"/>
      <c r="AA726" s="384"/>
      <c r="AB726" s="384"/>
      <c r="AC726" s="384"/>
      <c r="AD726" s="302">
        <v>1662</v>
      </c>
      <c r="AE726" s="300"/>
    </row>
    <row r="727" spans="1:31" s="299" customFormat="1" ht="12.75" customHeight="1" x14ac:dyDescent="0.2">
      <c r="A727" s="300"/>
      <c r="B727" s="382" t="s">
        <v>171</v>
      </c>
      <c r="C727" s="382"/>
      <c r="D727" s="382"/>
      <c r="E727" s="382"/>
      <c r="F727" s="382"/>
      <c r="G727" s="382"/>
      <c r="H727" s="382"/>
      <c r="I727" s="382"/>
      <c r="J727" s="382"/>
      <c r="K727" s="382"/>
      <c r="L727" s="382"/>
      <c r="M727" s="343">
        <v>7</v>
      </c>
      <c r="N727" s="343">
        <v>9</v>
      </c>
      <c r="O727" s="344" t="s">
        <v>659</v>
      </c>
      <c r="P727" s="345" t="s">
        <v>170</v>
      </c>
      <c r="Q727" s="383"/>
      <c r="R727" s="383"/>
      <c r="S727" s="383"/>
      <c r="T727" s="383"/>
      <c r="U727" s="359">
        <v>403.6</v>
      </c>
      <c r="V727" s="359">
        <v>0</v>
      </c>
      <c r="W727" s="360">
        <v>0</v>
      </c>
      <c r="X727" s="384"/>
      <c r="Y727" s="384"/>
      <c r="Z727" s="384"/>
      <c r="AA727" s="384"/>
      <c r="AB727" s="384"/>
      <c r="AC727" s="384"/>
      <c r="AD727" s="302">
        <v>1662</v>
      </c>
      <c r="AE727" s="300"/>
    </row>
    <row r="728" spans="1:31" s="299" customFormat="1" ht="42.75" customHeight="1" x14ac:dyDescent="0.2">
      <c r="A728" s="300"/>
      <c r="B728" s="382" t="s">
        <v>188</v>
      </c>
      <c r="C728" s="382"/>
      <c r="D728" s="382"/>
      <c r="E728" s="382"/>
      <c r="F728" s="382"/>
      <c r="G728" s="382"/>
      <c r="H728" s="382"/>
      <c r="I728" s="382"/>
      <c r="J728" s="382"/>
      <c r="K728" s="382"/>
      <c r="L728" s="382"/>
      <c r="M728" s="343">
        <v>7</v>
      </c>
      <c r="N728" s="343">
        <v>9</v>
      </c>
      <c r="O728" s="344" t="s">
        <v>659</v>
      </c>
      <c r="P728" s="345" t="s">
        <v>187</v>
      </c>
      <c r="Q728" s="383"/>
      <c r="R728" s="383"/>
      <c r="S728" s="383"/>
      <c r="T728" s="383"/>
      <c r="U728" s="359">
        <v>91.6</v>
      </c>
      <c r="V728" s="359">
        <v>0</v>
      </c>
      <c r="W728" s="360">
        <v>0</v>
      </c>
      <c r="X728" s="384"/>
      <c r="Y728" s="384"/>
      <c r="Z728" s="384"/>
      <c r="AA728" s="384"/>
      <c r="AB728" s="384"/>
      <c r="AC728" s="384"/>
      <c r="AD728" s="302">
        <v>1662</v>
      </c>
      <c r="AE728" s="300"/>
    </row>
    <row r="729" spans="1:31" s="299" customFormat="1" ht="21.75" customHeight="1" x14ac:dyDescent="0.2">
      <c r="A729" s="300"/>
      <c r="B729" s="382" t="s">
        <v>169</v>
      </c>
      <c r="C729" s="382"/>
      <c r="D729" s="382"/>
      <c r="E729" s="382"/>
      <c r="F729" s="382"/>
      <c r="G729" s="382"/>
      <c r="H729" s="382"/>
      <c r="I729" s="382"/>
      <c r="J729" s="382"/>
      <c r="K729" s="382"/>
      <c r="L729" s="382"/>
      <c r="M729" s="343">
        <v>7</v>
      </c>
      <c r="N729" s="343">
        <v>9</v>
      </c>
      <c r="O729" s="344" t="s">
        <v>659</v>
      </c>
      <c r="P729" s="345" t="s">
        <v>168</v>
      </c>
      <c r="Q729" s="383"/>
      <c r="R729" s="383"/>
      <c r="S729" s="383"/>
      <c r="T729" s="383"/>
      <c r="U729" s="359">
        <v>312</v>
      </c>
      <c r="V729" s="359">
        <v>0</v>
      </c>
      <c r="W729" s="360">
        <v>0</v>
      </c>
      <c r="X729" s="384"/>
      <c r="Y729" s="384"/>
      <c r="Z729" s="384"/>
      <c r="AA729" s="384"/>
      <c r="AB729" s="384"/>
      <c r="AC729" s="384"/>
      <c r="AD729" s="302">
        <v>0</v>
      </c>
      <c r="AE729" s="300"/>
    </row>
    <row r="730" spans="1:31" s="299" customFormat="1" ht="21.75" customHeight="1" x14ac:dyDescent="0.2">
      <c r="A730" s="300"/>
      <c r="B730" s="382" t="s">
        <v>660</v>
      </c>
      <c r="C730" s="382"/>
      <c r="D730" s="382"/>
      <c r="E730" s="382"/>
      <c r="F730" s="382"/>
      <c r="G730" s="382"/>
      <c r="H730" s="382"/>
      <c r="I730" s="382"/>
      <c r="J730" s="382"/>
      <c r="K730" s="382"/>
      <c r="L730" s="382"/>
      <c r="M730" s="343">
        <v>7</v>
      </c>
      <c r="N730" s="343">
        <v>9</v>
      </c>
      <c r="O730" s="344" t="s">
        <v>565</v>
      </c>
      <c r="P730" s="345">
        <v>0</v>
      </c>
      <c r="Q730" s="383"/>
      <c r="R730" s="383"/>
      <c r="S730" s="383"/>
      <c r="T730" s="383"/>
      <c r="U730" s="359">
        <v>600</v>
      </c>
      <c r="V730" s="359">
        <v>578.16</v>
      </c>
      <c r="W730" s="360">
        <v>0.96360000000000001</v>
      </c>
      <c r="X730" s="384"/>
      <c r="Y730" s="384"/>
      <c r="Z730" s="384"/>
      <c r="AA730" s="384"/>
      <c r="AB730" s="384"/>
      <c r="AC730" s="384"/>
      <c r="AD730" s="302">
        <v>0</v>
      </c>
      <c r="AE730" s="300"/>
    </row>
    <row r="731" spans="1:31" s="299" customFormat="1" ht="12.75" customHeight="1" x14ac:dyDescent="0.2">
      <c r="A731" s="300"/>
      <c r="B731" s="382" t="s">
        <v>307</v>
      </c>
      <c r="C731" s="382"/>
      <c r="D731" s="382"/>
      <c r="E731" s="382"/>
      <c r="F731" s="382"/>
      <c r="G731" s="382"/>
      <c r="H731" s="382"/>
      <c r="I731" s="382"/>
      <c r="J731" s="382"/>
      <c r="K731" s="382"/>
      <c r="L731" s="382"/>
      <c r="M731" s="343">
        <v>7</v>
      </c>
      <c r="N731" s="343">
        <v>9</v>
      </c>
      <c r="O731" s="344" t="s">
        <v>661</v>
      </c>
      <c r="P731" s="345">
        <v>0</v>
      </c>
      <c r="Q731" s="383"/>
      <c r="R731" s="383"/>
      <c r="S731" s="383"/>
      <c r="T731" s="383"/>
      <c r="U731" s="359">
        <v>600</v>
      </c>
      <c r="V731" s="359">
        <v>578.16</v>
      </c>
      <c r="W731" s="360">
        <v>0.96360000000000001</v>
      </c>
      <c r="X731" s="384"/>
      <c r="Y731" s="384"/>
      <c r="Z731" s="384"/>
      <c r="AA731" s="384"/>
      <c r="AB731" s="384"/>
      <c r="AC731" s="384"/>
      <c r="AD731" s="302">
        <v>0</v>
      </c>
      <c r="AE731" s="300"/>
    </row>
    <row r="732" spans="1:31" s="299" customFormat="1" ht="42.75" customHeight="1" x14ac:dyDescent="0.2">
      <c r="A732" s="300"/>
      <c r="B732" s="382" t="s">
        <v>198</v>
      </c>
      <c r="C732" s="382"/>
      <c r="D732" s="382"/>
      <c r="E732" s="382"/>
      <c r="F732" s="382"/>
      <c r="G732" s="382"/>
      <c r="H732" s="382"/>
      <c r="I732" s="382"/>
      <c r="J732" s="382"/>
      <c r="K732" s="382"/>
      <c r="L732" s="382"/>
      <c r="M732" s="343">
        <v>7</v>
      </c>
      <c r="N732" s="343">
        <v>9</v>
      </c>
      <c r="O732" s="344" t="s">
        <v>661</v>
      </c>
      <c r="P732" s="345" t="s">
        <v>197</v>
      </c>
      <c r="Q732" s="383"/>
      <c r="R732" s="383"/>
      <c r="S732" s="383"/>
      <c r="T732" s="383"/>
      <c r="U732" s="359">
        <v>600</v>
      </c>
      <c r="V732" s="359">
        <v>578.16</v>
      </c>
      <c r="W732" s="360">
        <v>0.96360000000000001</v>
      </c>
      <c r="X732" s="384"/>
      <c r="Y732" s="384"/>
      <c r="Z732" s="384"/>
      <c r="AA732" s="384"/>
      <c r="AB732" s="384"/>
      <c r="AC732" s="384"/>
      <c r="AD732" s="302">
        <v>0</v>
      </c>
      <c r="AE732" s="300"/>
    </row>
    <row r="733" spans="1:31" s="299" customFormat="1" ht="21.75" customHeight="1" x14ac:dyDescent="0.2">
      <c r="A733" s="300"/>
      <c r="B733" s="382" t="s">
        <v>196</v>
      </c>
      <c r="C733" s="382"/>
      <c r="D733" s="382"/>
      <c r="E733" s="382"/>
      <c r="F733" s="382"/>
      <c r="G733" s="382"/>
      <c r="H733" s="382"/>
      <c r="I733" s="382"/>
      <c r="J733" s="382"/>
      <c r="K733" s="382"/>
      <c r="L733" s="382"/>
      <c r="M733" s="343">
        <v>7</v>
      </c>
      <c r="N733" s="343">
        <v>9</v>
      </c>
      <c r="O733" s="344" t="s">
        <v>661</v>
      </c>
      <c r="P733" s="345" t="s">
        <v>195</v>
      </c>
      <c r="Q733" s="383"/>
      <c r="R733" s="383"/>
      <c r="S733" s="383"/>
      <c r="T733" s="383"/>
      <c r="U733" s="359">
        <v>600</v>
      </c>
      <c r="V733" s="359">
        <v>578.16</v>
      </c>
      <c r="W733" s="360">
        <v>0.96360000000000001</v>
      </c>
      <c r="X733" s="384"/>
      <c r="Y733" s="384"/>
      <c r="Z733" s="384"/>
      <c r="AA733" s="384"/>
      <c r="AB733" s="384"/>
      <c r="AC733" s="384"/>
      <c r="AD733" s="302">
        <v>127.13</v>
      </c>
      <c r="AE733" s="300"/>
    </row>
    <row r="734" spans="1:31" s="299" customFormat="1" ht="21.75" customHeight="1" x14ac:dyDescent="0.2">
      <c r="A734" s="300"/>
      <c r="B734" s="382" t="s">
        <v>194</v>
      </c>
      <c r="C734" s="382"/>
      <c r="D734" s="382"/>
      <c r="E734" s="382"/>
      <c r="F734" s="382"/>
      <c r="G734" s="382"/>
      <c r="H734" s="382"/>
      <c r="I734" s="382"/>
      <c r="J734" s="382"/>
      <c r="K734" s="382"/>
      <c r="L734" s="382"/>
      <c r="M734" s="343">
        <v>7</v>
      </c>
      <c r="N734" s="343">
        <v>9</v>
      </c>
      <c r="O734" s="344" t="s">
        <v>661</v>
      </c>
      <c r="P734" s="345" t="s">
        <v>193</v>
      </c>
      <c r="Q734" s="383"/>
      <c r="R734" s="383"/>
      <c r="S734" s="383"/>
      <c r="T734" s="383"/>
      <c r="U734" s="359">
        <v>460.8</v>
      </c>
      <c r="V734" s="359">
        <v>446.07</v>
      </c>
      <c r="W734" s="360">
        <v>0.96804000000000001</v>
      </c>
      <c r="X734" s="384"/>
      <c r="Y734" s="384"/>
      <c r="Z734" s="384"/>
      <c r="AA734" s="384"/>
      <c r="AB734" s="384"/>
      <c r="AC734" s="384"/>
      <c r="AD734" s="302">
        <v>127.13</v>
      </c>
      <c r="AE734" s="300"/>
    </row>
    <row r="735" spans="1:31" s="299" customFormat="1" ht="12.75" customHeight="1" x14ac:dyDescent="0.2">
      <c r="A735" s="300"/>
      <c r="B735" s="382" t="s">
        <v>192</v>
      </c>
      <c r="C735" s="382"/>
      <c r="D735" s="382"/>
      <c r="E735" s="382"/>
      <c r="F735" s="382"/>
      <c r="G735" s="382"/>
      <c r="H735" s="382"/>
      <c r="I735" s="382"/>
      <c r="J735" s="382"/>
      <c r="K735" s="382"/>
      <c r="L735" s="382"/>
      <c r="M735" s="343">
        <v>7</v>
      </c>
      <c r="N735" s="343">
        <v>9</v>
      </c>
      <c r="O735" s="344" t="s">
        <v>661</v>
      </c>
      <c r="P735" s="345" t="s">
        <v>190</v>
      </c>
      <c r="Q735" s="383"/>
      <c r="R735" s="383"/>
      <c r="S735" s="383"/>
      <c r="T735" s="383"/>
      <c r="U735" s="359">
        <v>139.19999999999999</v>
      </c>
      <c r="V735" s="359">
        <v>132.09</v>
      </c>
      <c r="W735" s="360">
        <v>0.94889999999999997</v>
      </c>
      <c r="X735" s="384"/>
      <c r="Y735" s="384"/>
      <c r="Z735" s="384"/>
      <c r="AA735" s="384"/>
      <c r="AB735" s="384"/>
      <c r="AC735" s="384"/>
      <c r="AD735" s="302">
        <v>127.13</v>
      </c>
      <c r="AE735" s="300"/>
    </row>
    <row r="736" spans="1:31" s="299" customFormat="1" ht="42.75" customHeight="1" x14ac:dyDescent="0.2">
      <c r="A736" s="300"/>
      <c r="B736" s="382" t="s">
        <v>430</v>
      </c>
      <c r="C736" s="382"/>
      <c r="D736" s="382"/>
      <c r="E736" s="382"/>
      <c r="F736" s="382"/>
      <c r="G736" s="382"/>
      <c r="H736" s="382"/>
      <c r="I736" s="382"/>
      <c r="J736" s="382"/>
      <c r="K736" s="382"/>
      <c r="L736" s="382"/>
      <c r="M736" s="343">
        <v>7</v>
      </c>
      <c r="N736" s="343">
        <v>9</v>
      </c>
      <c r="O736" s="344" t="s">
        <v>431</v>
      </c>
      <c r="P736" s="345">
        <v>0</v>
      </c>
      <c r="Q736" s="383"/>
      <c r="R736" s="383"/>
      <c r="S736" s="383"/>
      <c r="T736" s="383"/>
      <c r="U736" s="359">
        <v>50</v>
      </c>
      <c r="V736" s="359">
        <v>50</v>
      </c>
      <c r="W736" s="360">
        <v>1</v>
      </c>
      <c r="X736" s="384"/>
      <c r="Y736" s="384"/>
      <c r="Z736" s="384"/>
      <c r="AA736" s="384"/>
      <c r="AB736" s="384"/>
      <c r="AC736" s="384"/>
      <c r="AD736" s="302">
        <v>127.13</v>
      </c>
      <c r="AE736" s="300"/>
    </row>
    <row r="737" spans="1:31" s="299" customFormat="1" ht="21.75" customHeight="1" x14ac:dyDescent="0.2">
      <c r="A737" s="300"/>
      <c r="B737" s="382" t="s">
        <v>430</v>
      </c>
      <c r="C737" s="382"/>
      <c r="D737" s="382"/>
      <c r="E737" s="382"/>
      <c r="F737" s="382"/>
      <c r="G737" s="382"/>
      <c r="H737" s="382"/>
      <c r="I737" s="382"/>
      <c r="J737" s="382"/>
      <c r="K737" s="382"/>
      <c r="L737" s="382"/>
      <c r="M737" s="343">
        <v>7</v>
      </c>
      <c r="N737" s="343">
        <v>9</v>
      </c>
      <c r="O737" s="344" t="s">
        <v>429</v>
      </c>
      <c r="P737" s="345">
        <v>0</v>
      </c>
      <c r="Q737" s="383"/>
      <c r="R737" s="383"/>
      <c r="S737" s="383"/>
      <c r="T737" s="383"/>
      <c r="U737" s="359">
        <v>50</v>
      </c>
      <c r="V737" s="359">
        <v>50</v>
      </c>
      <c r="W737" s="360">
        <v>1</v>
      </c>
      <c r="X737" s="384"/>
      <c r="Y737" s="384"/>
      <c r="Z737" s="384"/>
      <c r="AA737" s="384"/>
      <c r="AB737" s="384"/>
      <c r="AC737" s="384"/>
      <c r="AD737" s="302">
        <v>87</v>
      </c>
      <c r="AE737" s="300"/>
    </row>
    <row r="738" spans="1:31" s="299" customFormat="1" ht="21.75" customHeight="1" x14ac:dyDescent="0.2">
      <c r="A738" s="300"/>
      <c r="B738" s="382" t="s">
        <v>173</v>
      </c>
      <c r="C738" s="382"/>
      <c r="D738" s="382"/>
      <c r="E738" s="382"/>
      <c r="F738" s="382"/>
      <c r="G738" s="382"/>
      <c r="H738" s="382"/>
      <c r="I738" s="382"/>
      <c r="J738" s="382"/>
      <c r="K738" s="382"/>
      <c r="L738" s="382"/>
      <c r="M738" s="343">
        <v>7</v>
      </c>
      <c r="N738" s="343">
        <v>9</v>
      </c>
      <c r="O738" s="344" t="s">
        <v>429</v>
      </c>
      <c r="P738" s="345" t="s">
        <v>172</v>
      </c>
      <c r="Q738" s="383"/>
      <c r="R738" s="383"/>
      <c r="S738" s="383"/>
      <c r="T738" s="383"/>
      <c r="U738" s="359">
        <v>50</v>
      </c>
      <c r="V738" s="359">
        <v>50</v>
      </c>
      <c r="W738" s="360">
        <v>1</v>
      </c>
      <c r="X738" s="384"/>
      <c r="Y738" s="384"/>
      <c r="Z738" s="384"/>
      <c r="AA738" s="384"/>
      <c r="AB738" s="384"/>
      <c r="AC738" s="384"/>
      <c r="AD738" s="302">
        <v>87</v>
      </c>
      <c r="AE738" s="300"/>
    </row>
    <row r="739" spans="1:31" s="299" customFormat="1" ht="21.75" customHeight="1" x14ac:dyDescent="0.2">
      <c r="A739" s="300"/>
      <c r="B739" s="382" t="s">
        <v>171</v>
      </c>
      <c r="C739" s="382"/>
      <c r="D739" s="382"/>
      <c r="E739" s="382"/>
      <c r="F739" s="382"/>
      <c r="G739" s="382"/>
      <c r="H739" s="382"/>
      <c r="I739" s="382"/>
      <c r="J739" s="382"/>
      <c r="K739" s="382"/>
      <c r="L739" s="382"/>
      <c r="M739" s="343">
        <v>7</v>
      </c>
      <c r="N739" s="343">
        <v>9</v>
      </c>
      <c r="O739" s="344" t="s">
        <v>429</v>
      </c>
      <c r="P739" s="345" t="s">
        <v>170</v>
      </c>
      <c r="Q739" s="383"/>
      <c r="R739" s="383"/>
      <c r="S739" s="383"/>
      <c r="T739" s="383"/>
      <c r="U739" s="359">
        <v>50</v>
      </c>
      <c r="V739" s="359">
        <v>50</v>
      </c>
      <c r="W739" s="360">
        <v>1</v>
      </c>
      <c r="X739" s="384"/>
      <c r="Y739" s="384"/>
      <c r="Z739" s="384"/>
      <c r="AA739" s="384"/>
      <c r="AB739" s="384"/>
      <c r="AC739" s="384"/>
      <c r="AD739" s="302">
        <v>87</v>
      </c>
      <c r="AE739" s="300"/>
    </row>
    <row r="740" spans="1:31" s="299" customFormat="1" ht="21.75" customHeight="1" x14ac:dyDescent="0.2">
      <c r="A740" s="300"/>
      <c r="B740" s="382" t="s">
        <v>169</v>
      </c>
      <c r="C740" s="382"/>
      <c r="D740" s="382"/>
      <c r="E740" s="382"/>
      <c r="F740" s="382"/>
      <c r="G740" s="382"/>
      <c r="H740" s="382"/>
      <c r="I740" s="382"/>
      <c r="J740" s="382"/>
      <c r="K740" s="382"/>
      <c r="L740" s="382"/>
      <c r="M740" s="343">
        <v>7</v>
      </c>
      <c r="N740" s="343">
        <v>9</v>
      </c>
      <c r="O740" s="344" t="s">
        <v>429</v>
      </c>
      <c r="P740" s="345" t="s">
        <v>168</v>
      </c>
      <c r="Q740" s="383"/>
      <c r="R740" s="383"/>
      <c r="S740" s="383"/>
      <c r="T740" s="383"/>
      <c r="U740" s="359">
        <v>50</v>
      </c>
      <c r="V740" s="359">
        <v>50</v>
      </c>
      <c r="W740" s="360">
        <v>1</v>
      </c>
      <c r="X740" s="384"/>
      <c r="Y740" s="384"/>
      <c r="Z740" s="384"/>
      <c r="AA740" s="384"/>
      <c r="AB740" s="384"/>
      <c r="AC740" s="384"/>
      <c r="AD740" s="302">
        <v>87</v>
      </c>
      <c r="AE740" s="300"/>
    </row>
    <row r="741" spans="1:31" s="299" customFormat="1" ht="12.75" customHeight="1" x14ac:dyDescent="0.2">
      <c r="A741" s="300"/>
      <c r="B741" s="372" t="s">
        <v>306</v>
      </c>
      <c r="C741" s="372"/>
      <c r="D741" s="372"/>
      <c r="E741" s="372"/>
      <c r="F741" s="372"/>
      <c r="G741" s="372"/>
      <c r="H741" s="372"/>
      <c r="I741" s="372"/>
      <c r="J741" s="372"/>
      <c r="K741" s="372"/>
      <c r="L741" s="372"/>
      <c r="M741" s="349">
        <v>8</v>
      </c>
      <c r="N741" s="349">
        <v>0</v>
      </c>
      <c r="O741" s="350">
        <v>0</v>
      </c>
      <c r="P741" s="351">
        <v>0</v>
      </c>
      <c r="Q741" s="373"/>
      <c r="R741" s="373"/>
      <c r="S741" s="373"/>
      <c r="T741" s="373"/>
      <c r="U741" s="352">
        <v>81526.695000000007</v>
      </c>
      <c r="V741" s="352">
        <v>43123.57</v>
      </c>
      <c r="W741" s="353">
        <v>0.52895000000000003</v>
      </c>
      <c r="X741" s="384"/>
      <c r="Y741" s="384"/>
      <c r="Z741" s="384"/>
      <c r="AA741" s="384"/>
      <c r="AB741" s="384"/>
      <c r="AC741" s="384"/>
      <c r="AD741" s="302">
        <v>87</v>
      </c>
      <c r="AE741" s="300"/>
    </row>
    <row r="742" spans="1:31" s="299" customFormat="1" ht="42.75" customHeight="1" x14ac:dyDescent="0.2">
      <c r="A742" s="300"/>
      <c r="B742" s="375" t="s">
        <v>305</v>
      </c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54">
        <v>8</v>
      </c>
      <c r="N742" s="354">
        <v>1</v>
      </c>
      <c r="O742" s="355">
        <v>0</v>
      </c>
      <c r="P742" s="356">
        <v>0</v>
      </c>
      <c r="Q742" s="376"/>
      <c r="R742" s="376"/>
      <c r="S742" s="376"/>
      <c r="T742" s="376"/>
      <c r="U742" s="357">
        <v>52634.133000000002</v>
      </c>
      <c r="V742" s="357">
        <v>24494.880000000001</v>
      </c>
      <c r="W742" s="358">
        <v>0.46538000000000002</v>
      </c>
      <c r="X742" s="384"/>
      <c r="Y742" s="384"/>
      <c r="Z742" s="384"/>
      <c r="AA742" s="384"/>
      <c r="AB742" s="384"/>
      <c r="AC742" s="384"/>
      <c r="AD742" s="302">
        <v>87</v>
      </c>
      <c r="AE742" s="300"/>
    </row>
    <row r="743" spans="1:31" s="299" customFormat="1" ht="53.25" customHeight="1" x14ac:dyDescent="0.2">
      <c r="A743" s="300"/>
      <c r="B743" s="382" t="s">
        <v>277</v>
      </c>
      <c r="C743" s="382"/>
      <c r="D743" s="382"/>
      <c r="E743" s="382"/>
      <c r="F743" s="382"/>
      <c r="G743" s="382"/>
      <c r="H743" s="382"/>
      <c r="I743" s="382"/>
      <c r="J743" s="382"/>
      <c r="K743" s="382"/>
      <c r="L743" s="382"/>
      <c r="M743" s="343">
        <v>8</v>
      </c>
      <c r="N743" s="343">
        <v>1</v>
      </c>
      <c r="O743" s="344" t="s">
        <v>276</v>
      </c>
      <c r="P743" s="345">
        <v>0</v>
      </c>
      <c r="Q743" s="383"/>
      <c r="R743" s="383"/>
      <c r="S743" s="383"/>
      <c r="T743" s="383"/>
      <c r="U743" s="359">
        <v>7535.4570000000003</v>
      </c>
      <c r="V743" s="359">
        <v>3171.77</v>
      </c>
      <c r="W743" s="360">
        <v>0.42091000000000001</v>
      </c>
      <c r="X743" s="384"/>
      <c r="Y743" s="384"/>
      <c r="Z743" s="384"/>
      <c r="AA743" s="384"/>
      <c r="AB743" s="384"/>
      <c r="AC743" s="384"/>
      <c r="AD743" s="302">
        <v>0</v>
      </c>
      <c r="AE743" s="300"/>
    </row>
    <row r="744" spans="1:31" s="299" customFormat="1" ht="53.25" customHeight="1" x14ac:dyDescent="0.2">
      <c r="A744" s="300"/>
      <c r="B744" s="382" t="s">
        <v>662</v>
      </c>
      <c r="C744" s="382"/>
      <c r="D744" s="382"/>
      <c r="E744" s="382"/>
      <c r="F744" s="382"/>
      <c r="G744" s="382"/>
      <c r="H744" s="382"/>
      <c r="I744" s="382"/>
      <c r="J744" s="382"/>
      <c r="K744" s="382"/>
      <c r="L744" s="382"/>
      <c r="M744" s="343">
        <v>8</v>
      </c>
      <c r="N744" s="343">
        <v>1</v>
      </c>
      <c r="O744" s="344" t="s">
        <v>295</v>
      </c>
      <c r="P744" s="345">
        <v>0</v>
      </c>
      <c r="Q744" s="383"/>
      <c r="R744" s="383"/>
      <c r="S744" s="383"/>
      <c r="T744" s="383"/>
      <c r="U744" s="359">
        <v>7535.4570000000003</v>
      </c>
      <c r="V744" s="359">
        <v>3171.77</v>
      </c>
      <c r="W744" s="360">
        <v>0.42091000000000001</v>
      </c>
      <c r="X744" s="384"/>
      <c r="Y744" s="384"/>
      <c r="Z744" s="384"/>
      <c r="AA744" s="384"/>
      <c r="AB744" s="384"/>
      <c r="AC744" s="384"/>
      <c r="AD744" s="302">
        <v>0</v>
      </c>
      <c r="AE744" s="300"/>
    </row>
    <row r="745" spans="1:31" s="299" customFormat="1" ht="21.75" customHeight="1" x14ac:dyDescent="0.2">
      <c r="A745" s="300"/>
      <c r="B745" s="382" t="s">
        <v>164</v>
      </c>
      <c r="C745" s="382"/>
      <c r="D745" s="382"/>
      <c r="E745" s="382"/>
      <c r="F745" s="382"/>
      <c r="G745" s="382"/>
      <c r="H745" s="382"/>
      <c r="I745" s="382"/>
      <c r="J745" s="382"/>
      <c r="K745" s="382"/>
      <c r="L745" s="382"/>
      <c r="M745" s="343">
        <v>8</v>
      </c>
      <c r="N745" s="343">
        <v>1</v>
      </c>
      <c r="O745" s="344" t="s">
        <v>304</v>
      </c>
      <c r="P745" s="345">
        <v>0</v>
      </c>
      <c r="Q745" s="383"/>
      <c r="R745" s="383"/>
      <c r="S745" s="383"/>
      <c r="T745" s="383"/>
      <c r="U745" s="359">
        <v>3738.5520000000001</v>
      </c>
      <c r="V745" s="359">
        <v>1480.14</v>
      </c>
      <c r="W745" s="360">
        <v>0.39590999999999998</v>
      </c>
      <c r="X745" s="384"/>
      <c r="Y745" s="384"/>
      <c r="Z745" s="384"/>
      <c r="AA745" s="384"/>
      <c r="AB745" s="384"/>
      <c r="AC745" s="384"/>
      <c r="AD745" s="302">
        <v>0</v>
      </c>
      <c r="AE745" s="300"/>
    </row>
    <row r="746" spans="1:31" s="299" customFormat="1" ht="12.75" customHeight="1" x14ac:dyDescent="0.2">
      <c r="A746" s="300"/>
      <c r="B746" s="382" t="s">
        <v>163</v>
      </c>
      <c r="C746" s="382"/>
      <c r="D746" s="382"/>
      <c r="E746" s="382"/>
      <c r="F746" s="382"/>
      <c r="G746" s="382"/>
      <c r="H746" s="382"/>
      <c r="I746" s="382"/>
      <c r="J746" s="382"/>
      <c r="K746" s="382"/>
      <c r="L746" s="382"/>
      <c r="M746" s="343">
        <v>8</v>
      </c>
      <c r="N746" s="343">
        <v>1</v>
      </c>
      <c r="O746" s="344" t="s">
        <v>304</v>
      </c>
      <c r="P746" s="345" t="s">
        <v>162</v>
      </c>
      <c r="Q746" s="383"/>
      <c r="R746" s="383"/>
      <c r="S746" s="383"/>
      <c r="T746" s="383"/>
      <c r="U746" s="359">
        <v>3738.5520000000001</v>
      </c>
      <c r="V746" s="359">
        <v>1480.14</v>
      </c>
      <c r="W746" s="360">
        <v>0.39590999999999998</v>
      </c>
      <c r="X746" s="384"/>
      <c r="Y746" s="384"/>
      <c r="Z746" s="384"/>
      <c r="AA746" s="384"/>
      <c r="AB746" s="384"/>
      <c r="AC746" s="384"/>
      <c r="AD746" s="302">
        <v>0</v>
      </c>
      <c r="AE746" s="300"/>
    </row>
    <row r="747" spans="1:31" s="299" customFormat="1" ht="42.75" customHeight="1" x14ac:dyDescent="0.2">
      <c r="A747" s="300"/>
      <c r="B747" s="382" t="s">
        <v>285</v>
      </c>
      <c r="C747" s="382"/>
      <c r="D747" s="382"/>
      <c r="E747" s="382"/>
      <c r="F747" s="382"/>
      <c r="G747" s="382"/>
      <c r="H747" s="382"/>
      <c r="I747" s="382"/>
      <c r="J747" s="382"/>
      <c r="K747" s="382"/>
      <c r="L747" s="382"/>
      <c r="M747" s="343">
        <v>8</v>
      </c>
      <c r="N747" s="343">
        <v>1</v>
      </c>
      <c r="O747" s="344" t="s">
        <v>304</v>
      </c>
      <c r="P747" s="345" t="s">
        <v>284</v>
      </c>
      <c r="Q747" s="383"/>
      <c r="R747" s="383"/>
      <c r="S747" s="383"/>
      <c r="T747" s="383"/>
      <c r="U747" s="359">
        <v>3738.5520000000001</v>
      </c>
      <c r="V747" s="359">
        <v>1480.14</v>
      </c>
      <c r="W747" s="360">
        <v>0.39590999999999998</v>
      </c>
      <c r="X747" s="384"/>
      <c r="Y747" s="384"/>
      <c r="Z747" s="384"/>
      <c r="AA747" s="384"/>
      <c r="AB747" s="384"/>
      <c r="AC747" s="384"/>
      <c r="AD747" s="302">
        <v>0</v>
      </c>
      <c r="AE747" s="300"/>
    </row>
    <row r="748" spans="1:31" s="299" customFormat="1" ht="20.25" customHeight="1" x14ac:dyDescent="0.2">
      <c r="A748" s="300"/>
      <c r="B748" s="382" t="s">
        <v>283</v>
      </c>
      <c r="C748" s="382"/>
      <c r="D748" s="382"/>
      <c r="E748" s="382"/>
      <c r="F748" s="382"/>
      <c r="G748" s="382"/>
      <c r="H748" s="382"/>
      <c r="I748" s="382"/>
      <c r="J748" s="382"/>
      <c r="K748" s="382"/>
      <c r="L748" s="382"/>
      <c r="M748" s="343">
        <v>8</v>
      </c>
      <c r="N748" s="343">
        <v>1</v>
      </c>
      <c r="O748" s="344" t="s">
        <v>304</v>
      </c>
      <c r="P748" s="345" t="s">
        <v>281</v>
      </c>
      <c r="Q748" s="383"/>
      <c r="R748" s="383"/>
      <c r="S748" s="383"/>
      <c r="T748" s="383"/>
      <c r="U748" s="359">
        <v>3738.5520000000001</v>
      </c>
      <c r="V748" s="359">
        <v>1480.14</v>
      </c>
      <c r="W748" s="360">
        <v>0.39590999999999998</v>
      </c>
      <c r="X748" s="377"/>
      <c r="Y748" s="377"/>
      <c r="Z748" s="377"/>
      <c r="AA748" s="377"/>
      <c r="AB748" s="377"/>
      <c r="AC748" s="377"/>
      <c r="AD748" s="302">
        <v>9144.52</v>
      </c>
      <c r="AE748" s="300"/>
    </row>
    <row r="749" spans="1:31" s="299" customFormat="1" ht="21.75" customHeight="1" x14ac:dyDescent="0.2">
      <c r="A749" s="300"/>
      <c r="B749" s="382" t="s">
        <v>177</v>
      </c>
      <c r="C749" s="382"/>
      <c r="D749" s="382"/>
      <c r="E749" s="382"/>
      <c r="F749" s="382"/>
      <c r="G749" s="382"/>
      <c r="H749" s="382"/>
      <c r="I749" s="382"/>
      <c r="J749" s="382"/>
      <c r="K749" s="382"/>
      <c r="L749" s="382"/>
      <c r="M749" s="343">
        <v>8</v>
      </c>
      <c r="N749" s="343">
        <v>1</v>
      </c>
      <c r="O749" s="344" t="s">
        <v>762</v>
      </c>
      <c r="P749" s="345">
        <v>0</v>
      </c>
      <c r="Q749" s="383"/>
      <c r="R749" s="383"/>
      <c r="S749" s="383"/>
      <c r="T749" s="383"/>
      <c r="U749" s="359">
        <v>907.53499999999997</v>
      </c>
      <c r="V749" s="359">
        <v>907.54</v>
      </c>
      <c r="W749" s="360">
        <v>1</v>
      </c>
      <c r="X749" s="384"/>
      <c r="Y749" s="384"/>
      <c r="Z749" s="384"/>
      <c r="AA749" s="384"/>
      <c r="AB749" s="384"/>
      <c r="AC749" s="384"/>
      <c r="AD749" s="302">
        <v>61.05</v>
      </c>
      <c r="AE749" s="300"/>
    </row>
    <row r="750" spans="1:31" s="299" customFormat="1" ht="21.75" customHeight="1" x14ac:dyDescent="0.2">
      <c r="A750" s="300"/>
      <c r="B750" s="382" t="s">
        <v>163</v>
      </c>
      <c r="C750" s="382"/>
      <c r="D750" s="382"/>
      <c r="E750" s="382"/>
      <c r="F750" s="382"/>
      <c r="G750" s="382"/>
      <c r="H750" s="382"/>
      <c r="I750" s="382"/>
      <c r="J750" s="382"/>
      <c r="K750" s="382"/>
      <c r="L750" s="382"/>
      <c r="M750" s="343">
        <v>8</v>
      </c>
      <c r="N750" s="343">
        <v>1</v>
      </c>
      <c r="O750" s="344" t="s">
        <v>762</v>
      </c>
      <c r="P750" s="345" t="s">
        <v>162</v>
      </c>
      <c r="Q750" s="383"/>
      <c r="R750" s="383"/>
      <c r="S750" s="383"/>
      <c r="T750" s="383"/>
      <c r="U750" s="359">
        <v>907.53499999999997</v>
      </c>
      <c r="V750" s="359">
        <v>907.54</v>
      </c>
      <c r="W750" s="360">
        <v>1</v>
      </c>
      <c r="X750" s="384"/>
      <c r="Y750" s="384"/>
      <c r="Z750" s="384"/>
      <c r="AA750" s="384"/>
      <c r="AB750" s="384"/>
      <c r="AC750" s="384"/>
      <c r="AD750" s="302">
        <v>61.05</v>
      </c>
      <c r="AE750" s="300"/>
    </row>
    <row r="751" spans="1:31" s="299" customFormat="1" ht="21.75" customHeight="1" x14ac:dyDescent="0.2">
      <c r="A751" s="300"/>
      <c r="B751" s="382" t="s">
        <v>285</v>
      </c>
      <c r="C751" s="382"/>
      <c r="D751" s="382"/>
      <c r="E751" s="382"/>
      <c r="F751" s="382"/>
      <c r="G751" s="382"/>
      <c r="H751" s="382"/>
      <c r="I751" s="382"/>
      <c r="J751" s="382"/>
      <c r="K751" s="382"/>
      <c r="L751" s="382"/>
      <c r="M751" s="343">
        <v>8</v>
      </c>
      <c r="N751" s="343">
        <v>1</v>
      </c>
      <c r="O751" s="344" t="s">
        <v>762</v>
      </c>
      <c r="P751" s="345" t="s">
        <v>284</v>
      </c>
      <c r="Q751" s="383"/>
      <c r="R751" s="383"/>
      <c r="S751" s="383"/>
      <c r="T751" s="383"/>
      <c r="U751" s="359">
        <v>907.53499999999997</v>
      </c>
      <c r="V751" s="359">
        <v>907.54</v>
      </c>
      <c r="W751" s="360">
        <v>1</v>
      </c>
      <c r="X751" s="384"/>
      <c r="Y751" s="384"/>
      <c r="Z751" s="384"/>
      <c r="AA751" s="384"/>
      <c r="AB751" s="384"/>
      <c r="AC751" s="384"/>
      <c r="AD751" s="302">
        <v>61.05</v>
      </c>
      <c r="AE751" s="300"/>
    </row>
    <row r="752" spans="1:31" s="299" customFormat="1" ht="21.75" customHeight="1" x14ac:dyDescent="0.2">
      <c r="A752" s="300"/>
      <c r="B752" s="382" t="s">
        <v>283</v>
      </c>
      <c r="C752" s="382"/>
      <c r="D752" s="382"/>
      <c r="E752" s="382"/>
      <c r="F752" s="382"/>
      <c r="G752" s="382"/>
      <c r="H752" s="382"/>
      <c r="I752" s="382"/>
      <c r="J752" s="382"/>
      <c r="K752" s="382"/>
      <c r="L752" s="382"/>
      <c r="M752" s="343">
        <v>8</v>
      </c>
      <c r="N752" s="343">
        <v>1</v>
      </c>
      <c r="O752" s="344" t="s">
        <v>762</v>
      </c>
      <c r="P752" s="345" t="s">
        <v>281</v>
      </c>
      <c r="Q752" s="383"/>
      <c r="R752" s="383"/>
      <c r="S752" s="383"/>
      <c r="T752" s="383"/>
      <c r="U752" s="359">
        <v>907.53499999999997</v>
      </c>
      <c r="V752" s="359">
        <v>907.54</v>
      </c>
      <c r="W752" s="360">
        <v>1</v>
      </c>
      <c r="X752" s="384"/>
      <c r="Y752" s="384"/>
      <c r="Z752" s="384"/>
      <c r="AA752" s="384"/>
      <c r="AB752" s="384"/>
      <c r="AC752" s="384"/>
      <c r="AD752" s="302">
        <v>61.05</v>
      </c>
      <c r="AE752" s="300"/>
    </row>
    <row r="753" spans="1:31" s="299" customFormat="1" ht="21.75" customHeight="1" x14ac:dyDescent="0.2">
      <c r="A753" s="300"/>
      <c r="B753" s="382" t="s">
        <v>176</v>
      </c>
      <c r="C753" s="382"/>
      <c r="D753" s="382"/>
      <c r="E753" s="382"/>
      <c r="F753" s="382"/>
      <c r="G753" s="382"/>
      <c r="H753" s="382"/>
      <c r="I753" s="382"/>
      <c r="J753" s="382"/>
      <c r="K753" s="382"/>
      <c r="L753" s="382"/>
      <c r="M753" s="343">
        <v>8</v>
      </c>
      <c r="N753" s="343">
        <v>1</v>
      </c>
      <c r="O753" s="344" t="s">
        <v>303</v>
      </c>
      <c r="P753" s="345">
        <v>0</v>
      </c>
      <c r="Q753" s="383"/>
      <c r="R753" s="383"/>
      <c r="S753" s="383"/>
      <c r="T753" s="383"/>
      <c r="U753" s="359">
        <v>2800.99</v>
      </c>
      <c r="V753" s="359">
        <v>695.71</v>
      </c>
      <c r="W753" s="360">
        <v>0.24837999999999999</v>
      </c>
      <c r="X753" s="384"/>
      <c r="Y753" s="384"/>
      <c r="Z753" s="384"/>
      <c r="AA753" s="384"/>
      <c r="AB753" s="384"/>
      <c r="AC753" s="384"/>
      <c r="AD753" s="302">
        <v>61.05</v>
      </c>
      <c r="AE753" s="300"/>
    </row>
    <row r="754" spans="1:31" s="299" customFormat="1" ht="21.75" customHeight="1" x14ac:dyDescent="0.2">
      <c r="A754" s="300"/>
      <c r="B754" s="382" t="s">
        <v>163</v>
      </c>
      <c r="C754" s="382"/>
      <c r="D754" s="382"/>
      <c r="E754" s="382"/>
      <c r="F754" s="382"/>
      <c r="G754" s="382"/>
      <c r="H754" s="382"/>
      <c r="I754" s="382"/>
      <c r="J754" s="382"/>
      <c r="K754" s="382"/>
      <c r="L754" s="382"/>
      <c r="M754" s="343">
        <v>8</v>
      </c>
      <c r="N754" s="343">
        <v>1</v>
      </c>
      <c r="O754" s="344" t="s">
        <v>303</v>
      </c>
      <c r="P754" s="345" t="s">
        <v>162</v>
      </c>
      <c r="Q754" s="383"/>
      <c r="R754" s="383"/>
      <c r="S754" s="383"/>
      <c r="T754" s="383"/>
      <c r="U754" s="359">
        <v>2800.99</v>
      </c>
      <c r="V754" s="359">
        <v>695.71</v>
      </c>
      <c r="W754" s="360">
        <v>0.24837999999999999</v>
      </c>
      <c r="X754" s="384"/>
      <c r="Y754" s="384"/>
      <c r="Z754" s="384"/>
      <c r="AA754" s="384"/>
      <c r="AB754" s="384"/>
      <c r="AC754" s="384"/>
      <c r="AD754" s="302">
        <v>58.05</v>
      </c>
      <c r="AE754" s="300"/>
    </row>
    <row r="755" spans="1:31" s="299" customFormat="1" ht="12.75" customHeight="1" x14ac:dyDescent="0.2">
      <c r="A755" s="300"/>
      <c r="B755" s="382" t="s">
        <v>285</v>
      </c>
      <c r="C755" s="382"/>
      <c r="D755" s="382"/>
      <c r="E755" s="382"/>
      <c r="F755" s="382"/>
      <c r="G755" s="382"/>
      <c r="H755" s="382"/>
      <c r="I755" s="382"/>
      <c r="J755" s="382"/>
      <c r="K755" s="382"/>
      <c r="L755" s="382"/>
      <c r="M755" s="343">
        <v>8</v>
      </c>
      <c r="N755" s="343">
        <v>1</v>
      </c>
      <c r="O755" s="344" t="s">
        <v>303</v>
      </c>
      <c r="P755" s="345" t="s">
        <v>284</v>
      </c>
      <c r="Q755" s="383"/>
      <c r="R755" s="383"/>
      <c r="S755" s="383"/>
      <c r="T755" s="383"/>
      <c r="U755" s="359">
        <v>2800.99</v>
      </c>
      <c r="V755" s="359">
        <v>695.71</v>
      </c>
      <c r="W755" s="360">
        <v>0.24837999999999999</v>
      </c>
      <c r="X755" s="384"/>
      <c r="Y755" s="384"/>
      <c r="Z755" s="384"/>
      <c r="AA755" s="384"/>
      <c r="AB755" s="384"/>
      <c r="AC755" s="384"/>
      <c r="AD755" s="302">
        <v>3</v>
      </c>
      <c r="AE755" s="300"/>
    </row>
    <row r="756" spans="1:31" s="299" customFormat="1" ht="12.75" customHeight="1" x14ac:dyDescent="0.2">
      <c r="A756" s="300"/>
      <c r="B756" s="382" t="s">
        <v>283</v>
      </c>
      <c r="C756" s="382"/>
      <c r="D756" s="382"/>
      <c r="E756" s="382"/>
      <c r="F756" s="382"/>
      <c r="G756" s="382"/>
      <c r="H756" s="382"/>
      <c r="I756" s="382"/>
      <c r="J756" s="382"/>
      <c r="K756" s="382"/>
      <c r="L756" s="382"/>
      <c r="M756" s="343">
        <v>8</v>
      </c>
      <c r="N756" s="343">
        <v>1</v>
      </c>
      <c r="O756" s="344" t="s">
        <v>303</v>
      </c>
      <c r="P756" s="345" t="s">
        <v>281</v>
      </c>
      <c r="Q756" s="383"/>
      <c r="R756" s="383"/>
      <c r="S756" s="383"/>
      <c r="T756" s="383"/>
      <c r="U756" s="359">
        <v>2800.99</v>
      </c>
      <c r="V756" s="359">
        <v>695.71</v>
      </c>
      <c r="W756" s="360">
        <v>0.24837999999999999</v>
      </c>
      <c r="X756" s="384"/>
      <c r="Y756" s="384"/>
      <c r="Z756" s="384"/>
      <c r="AA756" s="384"/>
      <c r="AB756" s="384"/>
      <c r="AC756" s="384"/>
      <c r="AD756" s="302">
        <v>0</v>
      </c>
      <c r="AE756" s="300"/>
    </row>
    <row r="757" spans="1:31" s="299" customFormat="1" ht="12.75" customHeight="1" x14ac:dyDescent="0.2">
      <c r="A757" s="300"/>
      <c r="B757" s="382" t="s">
        <v>302</v>
      </c>
      <c r="C757" s="382"/>
      <c r="D757" s="382"/>
      <c r="E757" s="382"/>
      <c r="F757" s="382"/>
      <c r="G757" s="382"/>
      <c r="H757" s="382"/>
      <c r="I757" s="382"/>
      <c r="J757" s="382"/>
      <c r="K757" s="382"/>
      <c r="L757" s="382"/>
      <c r="M757" s="343">
        <v>8</v>
      </c>
      <c r="N757" s="343">
        <v>1</v>
      </c>
      <c r="O757" s="344" t="s">
        <v>301</v>
      </c>
      <c r="P757" s="345">
        <v>0</v>
      </c>
      <c r="Q757" s="383"/>
      <c r="R757" s="383"/>
      <c r="S757" s="383"/>
      <c r="T757" s="383"/>
      <c r="U757" s="359">
        <v>88.38</v>
      </c>
      <c r="V757" s="359">
        <v>88.38</v>
      </c>
      <c r="W757" s="360">
        <v>1</v>
      </c>
      <c r="X757" s="384"/>
      <c r="Y757" s="384"/>
      <c r="Z757" s="384"/>
      <c r="AA757" s="384"/>
      <c r="AB757" s="384"/>
      <c r="AC757" s="384"/>
      <c r="AD757" s="302">
        <v>0</v>
      </c>
      <c r="AE757" s="300"/>
    </row>
    <row r="758" spans="1:31" s="299" customFormat="1" ht="21.75" customHeight="1" x14ac:dyDescent="0.2">
      <c r="A758" s="300"/>
      <c r="B758" s="382" t="s">
        <v>163</v>
      </c>
      <c r="C758" s="382"/>
      <c r="D758" s="382"/>
      <c r="E758" s="382"/>
      <c r="F758" s="382"/>
      <c r="G758" s="382"/>
      <c r="H758" s="382"/>
      <c r="I758" s="382"/>
      <c r="J758" s="382"/>
      <c r="K758" s="382"/>
      <c r="L758" s="382"/>
      <c r="M758" s="343">
        <v>8</v>
      </c>
      <c r="N758" s="343">
        <v>1</v>
      </c>
      <c r="O758" s="344" t="s">
        <v>301</v>
      </c>
      <c r="P758" s="345" t="s">
        <v>162</v>
      </c>
      <c r="Q758" s="383"/>
      <c r="R758" s="383"/>
      <c r="S758" s="383"/>
      <c r="T758" s="383"/>
      <c r="U758" s="359">
        <v>88.38</v>
      </c>
      <c r="V758" s="359">
        <v>88.38</v>
      </c>
      <c r="W758" s="360">
        <v>1</v>
      </c>
      <c r="X758" s="384"/>
      <c r="Y758" s="384"/>
      <c r="Z758" s="384"/>
      <c r="AA758" s="384"/>
      <c r="AB758" s="384"/>
      <c r="AC758" s="384"/>
      <c r="AD758" s="302">
        <v>0</v>
      </c>
      <c r="AE758" s="300"/>
    </row>
    <row r="759" spans="1:31" s="299" customFormat="1" ht="12.75" customHeight="1" x14ac:dyDescent="0.2">
      <c r="A759" s="300"/>
      <c r="B759" s="382" t="s">
        <v>285</v>
      </c>
      <c r="C759" s="382"/>
      <c r="D759" s="382"/>
      <c r="E759" s="382"/>
      <c r="F759" s="382"/>
      <c r="G759" s="382"/>
      <c r="H759" s="382"/>
      <c r="I759" s="382"/>
      <c r="J759" s="382"/>
      <c r="K759" s="382"/>
      <c r="L759" s="382"/>
      <c r="M759" s="343">
        <v>8</v>
      </c>
      <c r="N759" s="343">
        <v>1</v>
      </c>
      <c r="O759" s="344" t="s">
        <v>301</v>
      </c>
      <c r="P759" s="345" t="s">
        <v>284</v>
      </c>
      <c r="Q759" s="383"/>
      <c r="R759" s="383"/>
      <c r="S759" s="383"/>
      <c r="T759" s="383"/>
      <c r="U759" s="359">
        <v>88.38</v>
      </c>
      <c r="V759" s="359">
        <v>88.38</v>
      </c>
      <c r="W759" s="360">
        <v>1</v>
      </c>
      <c r="X759" s="384"/>
      <c r="Y759" s="384"/>
      <c r="Z759" s="384"/>
      <c r="AA759" s="384"/>
      <c r="AB759" s="384"/>
      <c r="AC759" s="384"/>
      <c r="AD759" s="302">
        <v>0</v>
      </c>
      <c r="AE759" s="300"/>
    </row>
    <row r="760" spans="1:31" s="299" customFormat="1" ht="21.75" customHeight="1" x14ac:dyDescent="0.2">
      <c r="A760" s="300"/>
      <c r="B760" s="382" t="s">
        <v>283</v>
      </c>
      <c r="C760" s="382"/>
      <c r="D760" s="382"/>
      <c r="E760" s="382"/>
      <c r="F760" s="382"/>
      <c r="G760" s="382"/>
      <c r="H760" s="382"/>
      <c r="I760" s="382"/>
      <c r="J760" s="382"/>
      <c r="K760" s="382"/>
      <c r="L760" s="382"/>
      <c r="M760" s="343">
        <v>8</v>
      </c>
      <c r="N760" s="343">
        <v>1</v>
      </c>
      <c r="O760" s="344" t="s">
        <v>301</v>
      </c>
      <c r="P760" s="345" t="s">
        <v>281</v>
      </c>
      <c r="Q760" s="383"/>
      <c r="R760" s="383"/>
      <c r="S760" s="383"/>
      <c r="T760" s="383"/>
      <c r="U760" s="359">
        <v>88.38</v>
      </c>
      <c r="V760" s="359">
        <v>88.38</v>
      </c>
      <c r="W760" s="360">
        <v>1</v>
      </c>
      <c r="X760" s="384"/>
      <c r="Y760" s="384"/>
      <c r="Z760" s="384"/>
      <c r="AA760" s="384"/>
      <c r="AB760" s="384"/>
      <c r="AC760" s="384"/>
      <c r="AD760" s="302">
        <v>9083.4699999999993</v>
      </c>
      <c r="AE760" s="300"/>
    </row>
    <row r="761" spans="1:31" s="299" customFormat="1" ht="21.75" customHeight="1" x14ac:dyDescent="0.2">
      <c r="A761" s="300"/>
      <c r="B761" s="382" t="s">
        <v>277</v>
      </c>
      <c r="C761" s="382"/>
      <c r="D761" s="382"/>
      <c r="E761" s="382"/>
      <c r="F761" s="382"/>
      <c r="G761" s="382"/>
      <c r="H761" s="382"/>
      <c r="I761" s="382"/>
      <c r="J761" s="382"/>
      <c r="K761" s="382"/>
      <c r="L761" s="382"/>
      <c r="M761" s="343">
        <v>8</v>
      </c>
      <c r="N761" s="343">
        <v>1</v>
      </c>
      <c r="O761" s="344" t="s">
        <v>276</v>
      </c>
      <c r="P761" s="345">
        <v>0</v>
      </c>
      <c r="Q761" s="383"/>
      <c r="R761" s="383"/>
      <c r="S761" s="383"/>
      <c r="T761" s="383"/>
      <c r="U761" s="359">
        <v>28193.589</v>
      </c>
      <c r="V761" s="359">
        <v>12329.86</v>
      </c>
      <c r="W761" s="360">
        <v>0.43733</v>
      </c>
      <c r="X761" s="384"/>
      <c r="Y761" s="384"/>
      <c r="Z761" s="384"/>
      <c r="AA761" s="384"/>
      <c r="AB761" s="384"/>
      <c r="AC761" s="384"/>
      <c r="AD761" s="302">
        <v>9083.4699999999993</v>
      </c>
      <c r="AE761" s="300"/>
    </row>
    <row r="762" spans="1:31" s="299" customFormat="1" ht="21.75" customHeight="1" x14ac:dyDescent="0.2">
      <c r="A762" s="300"/>
      <c r="B762" s="382" t="s">
        <v>662</v>
      </c>
      <c r="C762" s="382"/>
      <c r="D762" s="382"/>
      <c r="E762" s="382"/>
      <c r="F762" s="382"/>
      <c r="G762" s="382"/>
      <c r="H762" s="382"/>
      <c r="I762" s="382"/>
      <c r="J762" s="382"/>
      <c r="K762" s="382"/>
      <c r="L762" s="382"/>
      <c r="M762" s="343">
        <v>8</v>
      </c>
      <c r="N762" s="343">
        <v>1</v>
      </c>
      <c r="O762" s="344" t="s">
        <v>295</v>
      </c>
      <c r="P762" s="345">
        <v>0</v>
      </c>
      <c r="Q762" s="383"/>
      <c r="R762" s="383"/>
      <c r="S762" s="383"/>
      <c r="T762" s="383"/>
      <c r="U762" s="359">
        <v>28193.589</v>
      </c>
      <c r="V762" s="359">
        <v>12329.86</v>
      </c>
      <c r="W762" s="360">
        <v>0.43733</v>
      </c>
      <c r="X762" s="384"/>
      <c r="Y762" s="384"/>
      <c r="Z762" s="384"/>
      <c r="AA762" s="384"/>
      <c r="AB762" s="384"/>
      <c r="AC762" s="384"/>
      <c r="AD762" s="302">
        <v>9083.4699999999993</v>
      </c>
      <c r="AE762" s="300"/>
    </row>
    <row r="763" spans="1:31" s="299" customFormat="1" ht="53.25" customHeight="1" x14ac:dyDescent="0.2">
      <c r="A763" s="300"/>
      <c r="B763" s="382" t="s">
        <v>300</v>
      </c>
      <c r="C763" s="382"/>
      <c r="D763" s="382"/>
      <c r="E763" s="382"/>
      <c r="F763" s="382"/>
      <c r="G763" s="382"/>
      <c r="H763" s="382"/>
      <c r="I763" s="382"/>
      <c r="J763" s="382"/>
      <c r="K763" s="382"/>
      <c r="L763" s="382"/>
      <c r="M763" s="343">
        <v>8</v>
      </c>
      <c r="N763" s="343">
        <v>1</v>
      </c>
      <c r="O763" s="344" t="s">
        <v>299</v>
      </c>
      <c r="P763" s="345">
        <v>0</v>
      </c>
      <c r="Q763" s="383"/>
      <c r="R763" s="383"/>
      <c r="S763" s="383"/>
      <c r="T763" s="383"/>
      <c r="U763" s="359">
        <v>19701.400000000001</v>
      </c>
      <c r="V763" s="359">
        <v>9862.99</v>
      </c>
      <c r="W763" s="360">
        <v>0.50061999999999995</v>
      </c>
      <c r="X763" s="384"/>
      <c r="Y763" s="384"/>
      <c r="Z763" s="384"/>
      <c r="AA763" s="384"/>
      <c r="AB763" s="384"/>
      <c r="AC763" s="384"/>
      <c r="AD763" s="302">
        <v>9083.4699999999993</v>
      </c>
      <c r="AE763" s="300"/>
    </row>
    <row r="764" spans="1:31" s="299" customFormat="1" ht="12.75" customHeight="1" x14ac:dyDescent="0.2">
      <c r="A764" s="300"/>
      <c r="B764" s="382" t="s">
        <v>163</v>
      </c>
      <c r="C764" s="382"/>
      <c r="D764" s="382"/>
      <c r="E764" s="382"/>
      <c r="F764" s="382"/>
      <c r="G764" s="382"/>
      <c r="H764" s="382"/>
      <c r="I764" s="382"/>
      <c r="J764" s="382"/>
      <c r="K764" s="382"/>
      <c r="L764" s="382"/>
      <c r="M764" s="343">
        <v>8</v>
      </c>
      <c r="N764" s="343">
        <v>1</v>
      </c>
      <c r="O764" s="344" t="s">
        <v>299</v>
      </c>
      <c r="P764" s="345" t="s">
        <v>162</v>
      </c>
      <c r="Q764" s="383"/>
      <c r="R764" s="383"/>
      <c r="S764" s="383"/>
      <c r="T764" s="383"/>
      <c r="U764" s="359">
        <v>19701.400000000001</v>
      </c>
      <c r="V764" s="359">
        <v>9862.99</v>
      </c>
      <c r="W764" s="360">
        <v>0.50061999999999995</v>
      </c>
      <c r="X764" s="384"/>
      <c r="Y764" s="384"/>
      <c r="Z764" s="384"/>
      <c r="AA764" s="384"/>
      <c r="AB764" s="384"/>
      <c r="AC764" s="384"/>
      <c r="AD764" s="302">
        <v>8871</v>
      </c>
      <c r="AE764" s="300"/>
    </row>
    <row r="765" spans="1:31" s="299" customFormat="1" ht="12.75" customHeight="1" x14ac:dyDescent="0.2">
      <c r="A765" s="300"/>
      <c r="B765" s="382" t="s">
        <v>285</v>
      </c>
      <c r="C765" s="382"/>
      <c r="D765" s="382"/>
      <c r="E765" s="382"/>
      <c r="F765" s="382"/>
      <c r="G765" s="382"/>
      <c r="H765" s="382"/>
      <c r="I765" s="382"/>
      <c r="J765" s="382"/>
      <c r="K765" s="382"/>
      <c r="L765" s="382"/>
      <c r="M765" s="343">
        <v>8</v>
      </c>
      <c r="N765" s="343">
        <v>1</v>
      </c>
      <c r="O765" s="344" t="s">
        <v>299</v>
      </c>
      <c r="P765" s="345" t="s">
        <v>284</v>
      </c>
      <c r="Q765" s="383"/>
      <c r="R765" s="383"/>
      <c r="S765" s="383"/>
      <c r="T765" s="383"/>
      <c r="U765" s="359">
        <v>19701.400000000001</v>
      </c>
      <c r="V765" s="359">
        <v>9862.99</v>
      </c>
      <c r="W765" s="360">
        <v>0.50061999999999995</v>
      </c>
      <c r="X765" s="384"/>
      <c r="Y765" s="384"/>
      <c r="Z765" s="384"/>
      <c r="AA765" s="384"/>
      <c r="AB765" s="384"/>
      <c r="AC765" s="384"/>
      <c r="AD765" s="302">
        <v>6809.35</v>
      </c>
      <c r="AE765" s="300"/>
    </row>
    <row r="766" spans="1:31" s="299" customFormat="1" ht="32.25" customHeight="1" x14ac:dyDescent="0.2">
      <c r="A766" s="300"/>
      <c r="B766" s="382" t="s">
        <v>283</v>
      </c>
      <c r="C766" s="382"/>
      <c r="D766" s="382"/>
      <c r="E766" s="382"/>
      <c r="F766" s="382"/>
      <c r="G766" s="382"/>
      <c r="H766" s="382"/>
      <c r="I766" s="382"/>
      <c r="J766" s="382"/>
      <c r="K766" s="382"/>
      <c r="L766" s="382"/>
      <c r="M766" s="343">
        <v>8</v>
      </c>
      <c r="N766" s="343">
        <v>1</v>
      </c>
      <c r="O766" s="344" t="s">
        <v>299</v>
      </c>
      <c r="P766" s="345" t="s">
        <v>281</v>
      </c>
      <c r="Q766" s="383"/>
      <c r="R766" s="383"/>
      <c r="S766" s="383"/>
      <c r="T766" s="383"/>
      <c r="U766" s="359">
        <v>19701.400000000001</v>
      </c>
      <c r="V766" s="359">
        <v>9862.99</v>
      </c>
      <c r="W766" s="360">
        <v>0.50061999999999995</v>
      </c>
      <c r="X766" s="384"/>
      <c r="Y766" s="384"/>
      <c r="Z766" s="384"/>
      <c r="AA766" s="384"/>
      <c r="AB766" s="384"/>
      <c r="AC766" s="384"/>
      <c r="AD766" s="302">
        <v>2061.65</v>
      </c>
      <c r="AE766" s="300"/>
    </row>
    <row r="767" spans="1:31" s="299" customFormat="1" ht="21.75" customHeight="1" x14ac:dyDescent="0.2">
      <c r="A767" s="300"/>
      <c r="B767" s="382" t="s">
        <v>663</v>
      </c>
      <c r="C767" s="382"/>
      <c r="D767" s="382"/>
      <c r="E767" s="382"/>
      <c r="F767" s="382"/>
      <c r="G767" s="382"/>
      <c r="H767" s="382"/>
      <c r="I767" s="382"/>
      <c r="J767" s="382"/>
      <c r="K767" s="382"/>
      <c r="L767" s="382"/>
      <c r="M767" s="343">
        <v>8</v>
      </c>
      <c r="N767" s="343">
        <v>1</v>
      </c>
      <c r="O767" s="344" t="s">
        <v>664</v>
      </c>
      <c r="P767" s="345">
        <v>0</v>
      </c>
      <c r="Q767" s="383"/>
      <c r="R767" s="383"/>
      <c r="S767" s="383"/>
      <c r="T767" s="383"/>
      <c r="U767" s="359">
        <v>3379</v>
      </c>
      <c r="V767" s="359">
        <v>593.53</v>
      </c>
      <c r="W767" s="360">
        <v>0.17565</v>
      </c>
      <c r="X767" s="384"/>
      <c r="Y767" s="384"/>
      <c r="Z767" s="384"/>
      <c r="AA767" s="384"/>
      <c r="AB767" s="384"/>
      <c r="AC767" s="384"/>
      <c r="AD767" s="302">
        <v>212.47</v>
      </c>
      <c r="AE767" s="300"/>
    </row>
    <row r="768" spans="1:31" s="299" customFormat="1" ht="32.25" customHeight="1" x14ac:dyDescent="0.2">
      <c r="A768" s="300"/>
      <c r="B768" s="382" t="s">
        <v>163</v>
      </c>
      <c r="C768" s="382"/>
      <c r="D768" s="382"/>
      <c r="E768" s="382"/>
      <c r="F768" s="382"/>
      <c r="G768" s="382"/>
      <c r="H768" s="382"/>
      <c r="I768" s="382"/>
      <c r="J768" s="382"/>
      <c r="K768" s="382"/>
      <c r="L768" s="382"/>
      <c r="M768" s="343">
        <v>8</v>
      </c>
      <c r="N768" s="343">
        <v>1</v>
      </c>
      <c r="O768" s="344" t="s">
        <v>664</v>
      </c>
      <c r="P768" s="345" t="s">
        <v>162</v>
      </c>
      <c r="Q768" s="383"/>
      <c r="R768" s="383"/>
      <c r="S768" s="383"/>
      <c r="T768" s="383"/>
      <c r="U768" s="359">
        <v>3379</v>
      </c>
      <c r="V768" s="359">
        <v>593.53</v>
      </c>
      <c r="W768" s="360">
        <v>0.17565</v>
      </c>
      <c r="X768" s="384"/>
      <c r="Y768" s="384"/>
      <c r="Z768" s="384"/>
      <c r="AA768" s="384"/>
      <c r="AB768" s="384"/>
      <c r="AC768" s="384"/>
      <c r="AD768" s="302">
        <v>161.83000000000001</v>
      </c>
      <c r="AE768" s="300"/>
    </row>
    <row r="769" spans="1:31" s="299" customFormat="1" ht="32.25" customHeight="1" x14ac:dyDescent="0.2">
      <c r="A769" s="300"/>
      <c r="B769" s="382" t="s">
        <v>285</v>
      </c>
      <c r="C769" s="382"/>
      <c r="D769" s="382"/>
      <c r="E769" s="382"/>
      <c r="F769" s="382"/>
      <c r="G769" s="382"/>
      <c r="H769" s="382"/>
      <c r="I769" s="382"/>
      <c r="J769" s="382"/>
      <c r="K769" s="382"/>
      <c r="L769" s="382"/>
      <c r="M769" s="343">
        <v>8</v>
      </c>
      <c r="N769" s="343">
        <v>1</v>
      </c>
      <c r="O769" s="344" t="s">
        <v>664</v>
      </c>
      <c r="P769" s="345" t="s">
        <v>284</v>
      </c>
      <c r="Q769" s="383"/>
      <c r="R769" s="383"/>
      <c r="S769" s="383"/>
      <c r="T769" s="383"/>
      <c r="U769" s="359">
        <v>3379</v>
      </c>
      <c r="V769" s="359">
        <v>593.53</v>
      </c>
      <c r="W769" s="360">
        <v>0.17565</v>
      </c>
      <c r="X769" s="384"/>
      <c r="Y769" s="384"/>
      <c r="Z769" s="384"/>
      <c r="AA769" s="384"/>
      <c r="AB769" s="384"/>
      <c r="AC769" s="384"/>
      <c r="AD769" s="302">
        <v>50.64</v>
      </c>
      <c r="AE769" s="300"/>
    </row>
    <row r="770" spans="1:31" s="299" customFormat="1" ht="12.75" customHeight="1" x14ac:dyDescent="0.2">
      <c r="A770" s="300"/>
      <c r="B770" s="382" t="s">
        <v>283</v>
      </c>
      <c r="C770" s="382"/>
      <c r="D770" s="382"/>
      <c r="E770" s="382"/>
      <c r="F770" s="382"/>
      <c r="G770" s="382"/>
      <c r="H770" s="382"/>
      <c r="I770" s="382"/>
      <c r="J770" s="382"/>
      <c r="K770" s="382"/>
      <c r="L770" s="382"/>
      <c r="M770" s="343">
        <v>8</v>
      </c>
      <c r="N770" s="343">
        <v>1</v>
      </c>
      <c r="O770" s="344" t="s">
        <v>664</v>
      </c>
      <c r="P770" s="345" t="s">
        <v>281</v>
      </c>
      <c r="Q770" s="383"/>
      <c r="R770" s="383"/>
      <c r="S770" s="383"/>
      <c r="T770" s="383"/>
      <c r="U770" s="359">
        <v>3379</v>
      </c>
      <c r="V770" s="359">
        <v>593.53</v>
      </c>
      <c r="W770" s="360">
        <v>0.17565</v>
      </c>
      <c r="X770" s="384"/>
      <c r="Y770" s="384"/>
      <c r="Z770" s="384"/>
      <c r="AA770" s="384"/>
      <c r="AB770" s="384"/>
      <c r="AC770" s="384"/>
      <c r="AD770" s="302">
        <v>0</v>
      </c>
      <c r="AE770" s="300"/>
    </row>
    <row r="771" spans="1:31" s="299" customFormat="1" ht="12.75" customHeight="1" x14ac:dyDescent="0.2">
      <c r="A771" s="300"/>
      <c r="B771" s="382" t="s">
        <v>174</v>
      </c>
      <c r="C771" s="382"/>
      <c r="D771" s="382"/>
      <c r="E771" s="382"/>
      <c r="F771" s="382"/>
      <c r="G771" s="382"/>
      <c r="H771" s="382"/>
      <c r="I771" s="382"/>
      <c r="J771" s="382"/>
      <c r="K771" s="382"/>
      <c r="L771" s="382"/>
      <c r="M771" s="343">
        <v>8</v>
      </c>
      <c r="N771" s="343">
        <v>1</v>
      </c>
      <c r="O771" s="344" t="s">
        <v>298</v>
      </c>
      <c r="P771" s="345">
        <v>0</v>
      </c>
      <c r="Q771" s="383"/>
      <c r="R771" s="383"/>
      <c r="S771" s="383"/>
      <c r="T771" s="383"/>
      <c r="U771" s="359">
        <v>4859.1189999999997</v>
      </c>
      <c r="V771" s="359">
        <v>1619.27</v>
      </c>
      <c r="W771" s="360">
        <v>0.33323999999999998</v>
      </c>
      <c r="X771" s="384"/>
      <c r="Y771" s="384"/>
      <c r="Z771" s="384"/>
      <c r="AA771" s="384"/>
      <c r="AB771" s="384"/>
      <c r="AC771" s="384"/>
      <c r="AD771" s="302">
        <v>0</v>
      </c>
      <c r="AE771" s="300"/>
    </row>
    <row r="772" spans="1:31" s="299" customFormat="1" ht="21.75" customHeight="1" x14ac:dyDescent="0.2">
      <c r="A772" s="300"/>
      <c r="B772" s="382" t="s">
        <v>163</v>
      </c>
      <c r="C772" s="382"/>
      <c r="D772" s="382"/>
      <c r="E772" s="382"/>
      <c r="F772" s="382"/>
      <c r="G772" s="382"/>
      <c r="H772" s="382"/>
      <c r="I772" s="382"/>
      <c r="J772" s="382"/>
      <c r="K772" s="382"/>
      <c r="L772" s="382"/>
      <c r="M772" s="343">
        <v>8</v>
      </c>
      <c r="N772" s="343">
        <v>1</v>
      </c>
      <c r="O772" s="344" t="s">
        <v>298</v>
      </c>
      <c r="P772" s="345" t="s">
        <v>162</v>
      </c>
      <c r="Q772" s="383"/>
      <c r="R772" s="383"/>
      <c r="S772" s="383"/>
      <c r="T772" s="383"/>
      <c r="U772" s="359">
        <v>4859.1189999999997</v>
      </c>
      <c r="V772" s="359">
        <v>1619.27</v>
      </c>
      <c r="W772" s="360">
        <v>0.33323999999999998</v>
      </c>
      <c r="X772" s="384"/>
      <c r="Y772" s="384"/>
      <c r="Z772" s="384"/>
      <c r="AA772" s="384"/>
      <c r="AB772" s="384"/>
      <c r="AC772" s="384"/>
      <c r="AD772" s="302">
        <v>0</v>
      </c>
      <c r="AE772" s="300"/>
    </row>
    <row r="773" spans="1:31" s="299" customFormat="1" ht="21.75" customHeight="1" x14ac:dyDescent="0.2">
      <c r="A773" s="300"/>
      <c r="B773" s="382" t="s">
        <v>285</v>
      </c>
      <c r="C773" s="382"/>
      <c r="D773" s="382"/>
      <c r="E773" s="382"/>
      <c r="F773" s="382"/>
      <c r="G773" s="382"/>
      <c r="H773" s="382"/>
      <c r="I773" s="382"/>
      <c r="J773" s="382"/>
      <c r="K773" s="382"/>
      <c r="L773" s="382"/>
      <c r="M773" s="343">
        <v>8</v>
      </c>
      <c r="N773" s="343">
        <v>1</v>
      </c>
      <c r="O773" s="344" t="s">
        <v>298</v>
      </c>
      <c r="P773" s="345" t="s">
        <v>284</v>
      </c>
      <c r="Q773" s="383"/>
      <c r="R773" s="383"/>
      <c r="S773" s="383"/>
      <c r="T773" s="383"/>
      <c r="U773" s="359">
        <v>4859.1189999999997</v>
      </c>
      <c r="V773" s="359">
        <v>1619.27</v>
      </c>
      <c r="W773" s="360">
        <v>0.33323999999999998</v>
      </c>
      <c r="X773" s="384"/>
      <c r="Y773" s="384"/>
      <c r="Z773" s="384"/>
      <c r="AA773" s="384"/>
      <c r="AB773" s="384"/>
      <c r="AC773" s="384"/>
      <c r="AD773" s="302">
        <v>0</v>
      </c>
      <c r="AE773" s="300"/>
    </row>
    <row r="774" spans="1:31" s="299" customFormat="1" ht="12.75" customHeight="1" x14ac:dyDescent="0.2">
      <c r="A774" s="300"/>
      <c r="B774" s="382" t="s">
        <v>283</v>
      </c>
      <c r="C774" s="382"/>
      <c r="D774" s="382"/>
      <c r="E774" s="382"/>
      <c r="F774" s="382"/>
      <c r="G774" s="382"/>
      <c r="H774" s="382"/>
      <c r="I774" s="382"/>
      <c r="J774" s="382"/>
      <c r="K774" s="382"/>
      <c r="L774" s="382"/>
      <c r="M774" s="343">
        <v>8</v>
      </c>
      <c r="N774" s="343">
        <v>1</v>
      </c>
      <c r="O774" s="344" t="s">
        <v>298</v>
      </c>
      <c r="P774" s="345" t="s">
        <v>281</v>
      </c>
      <c r="Q774" s="383"/>
      <c r="R774" s="383"/>
      <c r="S774" s="383"/>
      <c r="T774" s="383"/>
      <c r="U774" s="359">
        <v>4859.1189999999997</v>
      </c>
      <c r="V774" s="359">
        <v>1619.27</v>
      </c>
      <c r="W774" s="360">
        <v>0.33323999999999998</v>
      </c>
      <c r="X774" s="384"/>
      <c r="Y774" s="384"/>
      <c r="Z774" s="384"/>
      <c r="AA774" s="384"/>
      <c r="AB774" s="384"/>
      <c r="AC774" s="384"/>
      <c r="AD774" s="302">
        <v>0</v>
      </c>
      <c r="AE774" s="300"/>
    </row>
    <row r="775" spans="1:31" s="299" customFormat="1" ht="12.75" customHeight="1" x14ac:dyDescent="0.2">
      <c r="A775" s="300"/>
      <c r="B775" s="382" t="s">
        <v>297</v>
      </c>
      <c r="C775" s="382"/>
      <c r="D775" s="382"/>
      <c r="E775" s="382"/>
      <c r="F775" s="382"/>
      <c r="G775" s="382"/>
      <c r="H775" s="382"/>
      <c r="I775" s="382"/>
      <c r="J775" s="382"/>
      <c r="K775" s="382"/>
      <c r="L775" s="382"/>
      <c r="M775" s="343">
        <v>8</v>
      </c>
      <c r="N775" s="343">
        <v>1</v>
      </c>
      <c r="O775" s="344" t="s">
        <v>296</v>
      </c>
      <c r="P775" s="345">
        <v>0</v>
      </c>
      <c r="Q775" s="383"/>
      <c r="R775" s="383"/>
      <c r="S775" s="383"/>
      <c r="T775" s="383"/>
      <c r="U775" s="359">
        <v>254.07</v>
      </c>
      <c r="V775" s="359">
        <v>254.07</v>
      </c>
      <c r="W775" s="360">
        <v>1</v>
      </c>
      <c r="X775" s="374"/>
      <c r="Y775" s="374"/>
      <c r="Z775" s="374"/>
      <c r="AA775" s="374"/>
      <c r="AB775" s="374"/>
      <c r="AC775" s="374"/>
      <c r="AD775" s="302">
        <v>200</v>
      </c>
      <c r="AE775" s="300"/>
    </row>
    <row r="776" spans="1:31" s="299" customFormat="1" ht="12.75" customHeight="1" x14ac:dyDescent="0.2">
      <c r="A776" s="300"/>
      <c r="B776" s="382" t="s">
        <v>163</v>
      </c>
      <c r="C776" s="382"/>
      <c r="D776" s="382"/>
      <c r="E776" s="382"/>
      <c r="F776" s="382"/>
      <c r="G776" s="382"/>
      <c r="H776" s="382"/>
      <c r="I776" s="382"/>
      <c r="J776" s="382"/>
      <c r="K776" s="382"/>
      <c r="L776" s="382"/>
      <c r="M776" s="343">
        <v>8</v>
      </c>
      <c r="N776" s="343">
        <v>1</v>
      </c>
      <c r="O776" s="344" t="s">
        <v>296</v>
      </c>
      <c r="P776" s="345" t="s">
        <v>162</v>
      </c>
      <c r="Q776" s="383"/>
      <c r="R776" s="383"/>
      <c r="S776" s="383"/>
      <c r="T776" s="383"/>
      <c r="U776" s="359">
        <v>254.07</v>
      </c>
      <c r="V776" s="359">
        <v>254.07</v>
      </c>
      <c r="W776" s="360">
        <v>1</v>
      </c>
      <c r="X776" s="377"/>
      <c r="Y776" s="377"/>
      <c r="Z776" s="377"/>
      <c r="AA776" s="377"/>
      <c r="AB776" s="377"/>
      <c r="AC776" s="377"/>
      <c r="AD776" s="302">
        <v>200</v>
      </c>
      <c r="AE776" s="300"/>
    </row>
    <row r="777" spans="1:31" s="299" customFormat="1" ht="32.25" customHeight="1" x14ac:dyDescent="0.2">
      <c r="A777" s="300"/>
      <c r="B777" s="382" t="s">
        <v>285</v>
      </c>
      <c r="C777" s="382"/>
      <c r="D777" s="382"/>
      <c r="E777" s="382"/>
      <c r="F777" s="382"/>
      <c r="G777" s="382"/>
      <c r="H777" s="382"/>
      <c r="I777" s="382"/>
      <c r="J777" s="382"/>
      <c r="K777" s="382"/>
      <c r="L777" s="382"/>
      <c r="M777" s="343">
        <v>8</v>
      </c>
      <c r="N777" s="343">
        <v>1</v>
      </c>
      <c r="O777" s="344" t="s">
        <v>296</v>
      </c>
      <c r="P777" s="345" t="s">
        <v>284</v>
      </c>
      <c r="Q777" s="383"/>
      <c r="R777" s="383"/>
      <c r="S777" s="383"/>
      <c r="T777" s="383"/>
      <c r="U777" s="359">
        <v>254.07</v>
      </c>
      <c r="V777" s="359">
        <v>254.07</v>
      </c>
      <c r="W777" s="360">
        <v>1</v>
      </c>
      <c r="X777" s="384"/>
      <c r="Y777" s="384"/>
      <c r="Z777" s="384"/>
      <c r="AA777" s="384"/>
      <c r="AB777" s="384"/>
      <c r="AC777" s="384"/>
      <c r="AD777" s="302">
        <v>200</v>
      </c>
      <c r="AE777" s="300"/>
    </row>
    <row r="778" spans="1:31" s="299" customFormat="1" ht="12.75" customHeight="1" x14ac:dyDescent="0.2">
      <c r="A778" s="300"/>
      <c r="B778" s="382" t="s">
        <v>283</v>
      </c>
      <c r="C778" s="382"/>
      <c r="D778" s="382"/>
      <c r="E778" s="382"/>
      <c r="F778" s="382"/>
      <c r="G778" s="382"/>
      <c r="H778" s="382"/>
      <c r="I778" s="382"/>
      <c r="J778" s="382"/>
      <c r="K778" s="382"/>
      <c r="L778" s="382"/>
      <c r="M778" s="343">
        <v>8</v>
      </c>
      <c r="N778" s="343">
        <v>1</v>
      </c>
      <c r="O778" s="344" t="s">
        <v>296</v>
      </c>
      <c r="P778" s="345" t="s">
        <v>281</v>
      </c>
      <c r="Q778" s="383"/>
      <c r="R778" s="383"/>
      <c r="S778" s="383"/>
      <c r="T778" s="383"/>
      <c r="U778" s="359">
        <v>254.07</v>
      </c>
      <c r="V778" s="359">
        <v>254.07</v>
      </c>
      <c r="W778" s="360">
        <v>1</v>
      </c>
      <c r="X778" s="384"/>
      <c r="Y778" s="384"/>
      <c r="Z778" s="384"/>
      <c r="AA778" s="384"/>
      <c r="AB778" s="384"/>
      <c r="AC778" s="384"/>
      <c r="AD778" s="302">
        <v>200</v>
      </c>
      <c r="AE778" s="300"/>
    </row>
    <row r="779" spans="1:31" s="299" customFormat="1" ht="12.75" customHeight="1" x14ac:dyDescent="0.2">
      <c r="A779" s="300"/>
      <c r="B779" s="382" t="s">
        <v>277</v>
      </c>
      <c r="C779" s="382"/>
      <c r="D779" s="382"/>
      <c r="E779" s="382"/>
      <c r="F779" s="382"/>
      <c r="G779" s="382"/>
      <c r="H779" s="382"/>
      <c r="I779" s="382"/>
      <c r="J779" s="382"/>
      <c r="K779" s="382"/>
      <c r="L779" s="382"/>
      <c r="M779" s="343">
        <v>8</v>
      </c>
      <c r="N779" s="343">
        <v>1</v>
      </c>
      <c r="O779" s="344" t="s">
        <v>276</v>
      </c>
      <c r="P779" s="345">
        <v>0</v>
      </c>
      <c r="Q779" s="383"/>
      <c r="R779" s="383"/>
      <c r="S779" s="383"/>
      <c r="T779" s="383"/>
      <c r="U779" s="359">
        <v>875.21400000000006</v>
      </c>
      <c r="V779" s="359">
        <v>454.94</v>
      </c>
      <c r="W779" s="360">
        <v>0.51980999999999999</v>
      </c>
      <c r="X779" s="384"/>
      <c r="Y779" s="384"/>
      <c r="Z779" s="384"/>
      <c r="AA779" s="384"/>
      <c r="AB779" s="384"/>
      <c r="AC779" s="384"/>
      <c r="AD779" s="302">
        <v>200</v>
      </c>
      <c r="AE779" s="300"/>
    </row>
    <row r="780" spans="1:31" s="299" customFormat="1" ht="12.75" customHeight="1" x14ac:dyDescent="0.2">
      <c r="A780" s="300"/>
      <c r="B780" s="382" t="s">
        <v>665</v>
      </c>
      <c r="C780" s="382"/>
      <c r="D780" s="382"/>
      <c r="E780" s="382"/>
      <c r="F780" s="382"/>
      <c r="G780" s="382"/>
      <c r="H780" s="382"/>
      <c r="I780" s="382"/>
      <c r="J780" s="382"/>
      <c r="K780" s="382"/>
      <c r="L780" s="382"/>
      <c r="M780" s="343">
        <v>8</v>
      </c>
      <c r="N780" s="343">
        <v>1</v>
      </c>
      <c r="O780" s="344" t="s">
        <v>289</v>
      </c>
      <c r="P780" s="345">
        <v>0</v>
      </c>
      <c r="Q780" s="383"/>
      <c r="R780" s="383"/>
      <c r="S780" s="383"/>
      <c r="T780" s="383"/>
      <c r="U780" s="359">
        <v>875.21400000000006</v>
      </c>
      <c r="V780" s="359">
        <v>454.94</v>
      </c>
      <c r="W780" s="360">
        <v>0.51980999999999999</v>
      </c>
      <c r="X780" s="384"/>
      <c r="Y780" s="384"/>
      <c r="Z780" s="384"/>
      <c r="AA780" s="384"/>
      <c r="AB780" s="384"/>
      <c r="AC780" s="384"/>
      <c r="AD780" s="302">
        <v>200</v>
      </c>
      <c r="AE780" s="300"/>
    </row>
    <row r="781" spans="1:31" s="299" customFormat="1" ht="12.75" customHeight="1" x14ac:dyDescent="0.2">
      <c r="A781" s="300"/>
      <c r="B781" s="382" t="s">
        <v>294</v>
      </c>
      <c r="C781" s="382"/>
      <c r="D781" s="382"/>
      <c r="E781" s="382"/>
      <c r="F781" s="382"/>
      <c r="G781" s="382"/>
      <c r="H781" s="382"/>
      <c r="I781" s="382"/>
      <c r="J781" s="382"/>
      <c r="K781" s="382"/>
      <c r="L781" s="382"/>
      <c r="M781" s="343">
        <v>8</v>
      </c>
      <c r="N781" s="343">
        <v>1</v>
      </c>
      <c r="O781" s="344" t="s">
        <v>293</v>
      </c>
      <c r="P781" s="345">
        <v>0</v>
      </c>
      <c r="Q781" s="383"/>
      <c r="R781" s="383"/>
      <c r="S781" s="383"/>
      <c r="T781" s="383"/>
      <c r="U781" s="359">
        <v>492.988</v>
      </c>
      <c r="V781" s="359">
        <v>106.3</v>
      </c>
      <c r="W781" s="360">
        <v>0.21562999999999999</v>
      </c>
      <c r="X781" s="374"/>
      <c r="Y781" s="374"/>
      <c r="Z781" s="374"/>
      <c r="AA781" s="374"/>
      <c r="AB781" s="374"/>
      <c r="AC781" s="374"/>
      <c r="AD781" s="302">
        <v>31919.62</v>
      </c>
      <c r="AE781" s="300"/>
    </row>
    <row r="782" spans="1:31" s="299" customFormat="1" ht="12.75" customHeight="1" x14ac:dyDescent="0.2">
      <c r="A782" s="300"/>
      <c r="B782" s="382" t="s">
        <v>163</v>
      </c>
      <c r="C782" s="382"/>
      <c r="D782" s="382"/>
      <c r="E782" s="382"/>
      <c r="F782" s="382"/>
      <c r="G782" s="382"/>
      <c r="H782" s="382"/>
      <c r="I782" s="382"/>
      <c r="J782" s="382"/>
      <c r="K782" s="382"/>
      <c r="L782" s="382"/>
      <c r="M782" s="343">
        <v>8</v>
      </c>
      <c r="N782" s="343">
        <v>1</v>
      </c>
      <c r="O782" s="344" t="s">
        <v>293</v>
      </c>
      <c r="P782" s="345" t="s">
        <v>162</v>
      </c>
      <c r="Q782" s="383"/>
      <c r="R782" s="383"/>
      <c r="S782" s="383"/>
      <c r="T782" s="383"/>
      <c r="U782" s="359">
        <v>492.988</v>
      </c>
      <c r="V782" s="359">
        <v>106.3</v>
      </c>
      <c r="W782" s="360">
        <v>0.21562999999999999</v>
      </c>
      <c r="X782" s="377"/>
      <c r="Y782" s="377"/>
      <c r="Z782" s="377"/>
      <c r="AA782" s="377"/>
      <c r="AB782" s="377"/>
      <c r="AC782" s="377"/>
      <c r="AD782" s="302">
        <v>755.27</v>
      </c>
      <c r="AE782" s="300"/>
    </row>
    <row r="783" spans="1:31" s="299" customFormat="1" ht="21.75" customHeight="1" x14ac:dyDescent="0.2">
      <c r="A783" s="300"/>
      <c r="B783" s="382" t="s">
        <v>285</v>
      </c>
      <c r="C783" s="382"/>
      <c r="D783" s="382"/>
      <c r="E783" s="382"/>
      <c r="F783" s="382"/>
      <c r="G783" s="382"/>
      <c r="H783" s="382"/>
      <c r="I783" s="382"/>
      <c r="J783" s="382"/>
      <c r="K783" s="382"/>
      <c r="L783" s="382"/>
      <c r="M783" s="343">
        <v>8</v>
      </c>
      <c r="N783" s="343">
        <v>1</v>
      </c>
      <c r="O783" s="344" t="s">
        <v>293</v>
      </c>
      <c r="P783" s="345" t="s">
        <v>284</v>
      </c>
      <c r="Q783" s="383"/>
      <c r="R783" s="383"/>
      <c r="S783" s="383"/>
      <c r="T783" s="383"/>
      <c r="U783" s="359">
        <v>492.988</v>
      </c>
      <c r="V783" s="359">
        <v>106.3</v>
      </c>
      <c r="W783" s="360">
        <v>0.21562999999999999</v>
      </c>
      <c r="X783" s="384"/>
      <c r="Y783" s="384"/>
      <c r="Z783" s="384"/>
      <c r="AA783" s="384"/>
      <c r="AB783" s="384"/>
      <c r="AC783" s="384"/>
      <c r="AD783" s="302">
        <v>755.27</v>
      </c>
      <c r="AE783" s="300"/>
    </row>
    <row r="784" spans="1:31" s="299" customFormat="1" ht="32.25" customHeight="1" x14ac:dyDescent="0.2">
      <c r="A784" s="300"/>
      <c r="B784" s="382" t="s">
        <v>283</v>
      </c>
      <c r="C784" s="382"/>
      <c r="D784" s="382"/>
      <c r="E784" s="382"/>
      <c r="F784" s="382"/>
      <c r="G784" s="382"/>
      <c r="H784" s="382"/>
      <c r="I784" s="382"/>
      <c r="J784" s="382"/>
      <c r="K784" s="382"/>
      <c r="L784" s="382"/>
      <c r="M784" s="343">
        <v>8</v>
      </c>
      <c r="N784" s="343">
        <v>1</v>
      </c>
      <c r="O784" s="344" t="s">
        <v>293</v>
      </c>
      <c r="P784" s="345" t="s">
        <v>281</v>
      </c>
      <c r="Q784" s="383"/>
      <c r="R784" s="383"/>
      <c r="S784" s="383"/>
      <c r="T784" s="383"/>
      <c r="U784" s="359">
        <v>492.988</v>
      </c>
      <c r="V784" s="359">
        <v>106.3</v>
      </c>
      <c r="W784" s="360">
        <v>0.21562999999999999</v>
      </c>
      <c r="X784" s="384"/>
      <c r="Y784" s="384"/>
      <c r="Z784" s="384"/>
      <c r="AA784" s="384"/>
      <c r="AB784" s="384"/>
      <c r="AC784" s="384"/>
      <c r="AD784" s="302">
        <v>755.27</v>
      </c>
      <c r="AE784" s="300"/>
    </row>
    <row r="785" spans="1:31" s="299" customFormat="1" ht="12.75" customHeight="1" x14ac:dyDescent="0.2">
      <c r="A785" s="300"/>
      <c r="B785" s="382" t="s">
        <v>177</v>
      </c>
      <c r="C785" s="382"/>
      <c r="D785" s="382"/>
      <c r="E785" s="382"/>
      <c r="F785" s="382"/>
      <c r="G785" s="382"/>
      <c r="H785" s="382"/>
      <c r="I785" s="382"/>
      <c r="J785" s="382"/>
      <c r="K785" s="382"/>
      <c r="L785" s="382"/>
      <c r="M785" s="343">
        <v>8</v>
      </c>
      <c r="N785" s="343">
        <v>1</v>
      </c>
      <c r="O785" s="344" t="s">
        <v>763</v>
      </c>
      <c r="P785" s="345">
        <v>0</v>
      </c>
      <c r="Q785" s="383"/>
      <c r="R785" s="383"/>
      <c r="S785" s="383"/>
      <c r="T785" s="383"/>
      <c r="U785" s="359">
        <v>290.45600000000002</v>
      </c>
      <c r="V785" s="359">
        <v>290.45999999999998</v>
      </c>
      <c r="W785" s="360">
        <v>1</v>
      </c>
      <c r="X785" s="384"/>
      <c r="Y785" s="384"/>
      <c r="Z785" s="384"/>
      <c r="AA785" s="384"/>
      <c r="AB785" s="384"/>
      <c r="AC785" s="384"/>
      <c r="AD785" s="302">
        <v>755.27</v>
      </c>
      <c r="AE785" s="300"/>
    </row>
    <row r="786" spans="1:31" s="299" customFormat="1" ht="12.75" customHeight="1" x14ac:dyDescent="0.2">
      <c r="A786" s="300"/>
      <c r="B786" s="382" t="s">
        <v>163</v>
      </c>
      <c r="C786" s="382"/>
      <c r="D786" s="382"/>
      <c r="E786" s="382"/>
      <c r="F786" s="382"/>
      <c r="G786" s="382"/>
      <c r="H786" s="382"/>
      <c r="I786" s="382"/>
      <c r="J786" s="382"/>
      <c r="K786" s="382"/>
      <c r="L786" s="382"/>
      <c r="M786" s="343">
        <v>8</v>
      </c>
      <c r="N786" s="343">
        <v>1</v>
      </c>
      <c r="O786" s="344" t="s">
        <v>763</v>
      </c>
      <c r="P786" s="345" t="s">
        <v>162</v>
      </c>
      <c r="Q786" s="383"/>
      <c r="R786" s="383"/>
      <c r="S786" s="383"/>
      <c r="T786" s="383"/>
      <c r="U786" s="359">
        <v>290.45600000000002</v>
      </c>
      <c r="V786" s="359">
        <v>290.45999999999998</v>
      </c>
      <c r="W786" s="360">
        <v>1</v>
      </c>
      <c r="X786" s="384"/>
      <c r="Y786" s="384"/>
      <c r="Z786" s="384"/>
      <c r="AA786" s="384"/>
      <c r="AB786" s="384"/>
      <c r="AC786" s="384"/>
      <c r="AD786" s="302">
        <v>755.27</v>
      </c>
      <c r="AE786" s="300"/>
    </row>
    <row r="787" spans="1:31" s="299" customFormat="1" ht="12.75" customHeight="1" x14ac:dyDescent="0.2">
      <c r="A787" s="300"/>
      <c r="B787" s="382" t="s">
        <v>285</v>
      </c>
      <c r="C787" s="382"/>
      <c r="D787" s="382"/>
      <c r="E787" s="382"/>
      <c r="F787" s="382"/>
      <c r="G787" s="382"/>
      <c r="H787" s="382"/>
      <c r="I787" s="382"/>
      <c r="J787" s="382"/>
      <c r="K787" s="382"/>
      <c r="L787" s="382"/>
      <c r="M787" s="343">
        <v>8</v>
      </c>
      <c r="N787" s="343">
        <v>1</v>
      </c>
      <c r="O787" s="344" t="s">
        <v>763</v>
      </c>
      <c r="P787" s="345" t="s">
        <v>284</v>
      </c>
      <c r="Q787" s="383"/>
      <c r="R787" s="383"/>
      <c r="S787" s="383"/>
      <c r="T787" s="383"/>
      <c r="U787" s="359">
        <v>290.45600000000002</v>
      </c>
      <c r="V787" s="359">
        <v>290.45999999999998</v>
      </c>
      <c r="W787" s="360">
        <v>1</v>
      </c>
      <c r="X787" s="384"/>
      <c r="Y787" s="384"/>
      <c r="Z787" s="384"/>
      <c r="AA787" s="384"/>
      <c r="AB787" s="384"/>
      <c r="AC787" s="384"/>
      <c r="AD787" s="302">
        <v>755.27</v>
      </c>
      <c r="AE787" s="300"/>
    </row>
    <row r="788" spans="1:31" s="299" customFormat="1" ht="12.75" customHeight="1" x14ac:dyDescent="0.2">
      <c r="A788" s="300"/>
      <c r="B788" s="382" t="s">
        <v>283</v>
      </c>
      <c r="C788" s="382"/>
      <c r="D788" s="382"/>
      <c r="E788" s="382"/>
      <c r="F788" s="382"/>
      <c r="G788" s="382"/>
      <c r="H788" s="382"/>
      <c r="I788" s="382"/>
      <c r="J788" s="382"/>
      <c r="K788" s="382"/>
      <c r="L788" s="382"/>
      <c r="M788" s="343">
        <v>8</v>
      </c>
      <c r="N788" s="343">
        <v>1</v>
      </c>
      <c r="O788" s="344" t="s">
        <v>763</v>
      </c>
      <c r="P788" s="345" t="s">
        <v>281</v>
      </c>
      <c r="Q788" s="383"/>
      <c r="R788" s="383"/>
      <c r="S788" s="383"/>
      <c r="T788" s="383"/>
      <c r="U788" s="359">
        <v>290.45600000000002</v>
      </c>
      <c r="V788" s="359">
        <v>290.45999999999998</v>
      </c>
      <c r="W788" s="360">
        <v>1</v>
      </c>
      <c r="X788" s="384"/>
      <c r="Y788" s="384"/>
      <c r="Z788" s="384"/>
      <c r="AA788" s="384"/>
      <c r="AB788" s="384"/>
      <c r="AC788" s="384"/>
      <c r="AD788" s="302">
        <v>755.27</v>
      </c>
      <c r="AE788" s="300"/>
    </row>
    <row r="789" spans="1:31" s="299" customFormat="1" ht="12.75" customHeight="1" x14ac:dyDescent="0.2">
      <c r="A789" s="300"/>
      <c r="B789" s="382" t="s">
        <v>176</v>
      </c>
      <c r="C789" s="382"/>
      <c r="D789" s="382"/>
      <c r="E789" s="382"/>
      <c r="F789" s="382"/>
      <c r="G789" s="382"/>
      <c r="H789" s="382"/>
      <c r="I789" s="382"/>
      <c r="J789" s="382"/>
      <c r="K789" s="382"/>
      <c r="L789" s="382"/>
      <c r="M789" s="343">
        <v>8</v>
      </c>
      <c r="N789" s="343">
        <v>1</v>
      </c>
      <c r="O789" s="344" t="s">
        <v>666</v>
      </c>
      <c r="P789" s="345">
        <v>0</v>
      </c>
      <c r="Q789" s="383"/>
      <c r="R789" s="383"/>
      <c r="S789" s="383"/>
      <c r="T789" s="383"/>
      <c r="U789" s="359">
        <v>91.77</v>
      </c>
      <c r="V789" s="359">
        <v>58.18</v>
      </c>
      <c r="W789" s="360">
        <v>0.63400999999999996</v>
      </c>
      <c r="X789" s="377"/>
      <c r="Y789" s="377"/>
      <c r="Z789" s="377"/>
      <c r="AA789" s="377"/>
      <c r="AB789" s="377"/>
      <c r="AC789" s="377"/>
      <c r="AD789" s="302">
        <v>1708.76</v>
      </c>
      <c r="AE789" s="300"/>
    </row>
    <row r="790" spans="1:31" s="299" customFormat="1" ht="21.75" customHeight="1" x14ac:dyDescent="0.2">
      <c r="A790" s="300"/>
      <c r="B790" s="382" t="s">
        <v>163</v>
      </c>
      <c r="C790" s="382"/>
      <c r="D790" s="382"/>
      <c r="E790" s="382"/>
      <c r="F790" s="382"/>
      <c r="G790" s="382"/>
      <c r="H790" s="382"/>
      <c r="I790" s="382"/>
      <c r="J790" s="382"/>
      <c r="K790" s="382"/>
      <c r="L790" s="382"/>
      <c r="M790" s="343">
        <v>8</v>
      </c>
      <c r="N790" s="343">
        <v>1</v>
      </c>
      <c r="O790" s="344" t="s">
        <v>666</v>
      </c>
      <c r="P790" s="345" t="s">
        <v>162</v>
      </c>
      <c r="Q790" s="383"/>
      <c r="R790" s="383"/>
      <c r="S790" s="383"/>
      <c r="T790" s="383"/>
      <c r="U790" s="359">
        <v>91.77</v>
      </c>
      <c r="V790" s="359">
        <v>58.18</v>
      </c>
      <c r="W790" s="360">
        <v>0.63400999999999996</v>
      </c>
      <c r="X790" s="384"/>
      <c r="Y790" s="384"/>
      <c r="Z790" s="384"/>
      <c r="AA790" s="384"/>
      <c r="AB790" s="384"/>
      <c r="AC790" s="384"/>
      <c r="AD790" s="302">
        <v>6.2</v>
      </c>
      <c r="AE790" s="300"/>
    </row>
    <row r="791" spans="1:31" s="299" customFormat="1" ht="12.75" customHeight="1" x14ac:dyDescent="0.2">
      <c r="A791" s="300"/>
      <c r="B791" s="382" t="s">
        <v>285</v>
      </c>
      <c r="C791" s="382"/>
      <c r="D791" s="382"/>
      <c r="E791" s="382"/>
      <c r="F791" s="382"/>
      <c r="G791" s="382"/>
      <c r="H791" s="382"/>
      <c r="I791" s="382"/>
      <c r="J791" s="382"/>
      <c r="K791" s="382"/>
      <c r="L791" s="382"/>
      <c r="M791" s="343">
        <v>8</v>
      </c>
      <c r="N791" s="343">
        <v>1</v>
      </c>
      <c r="O791" s="344" t="s">
        <v>666</v>
      </c>
      <c r="P791" s="345" t="s">
        <v>284</v>
      </c>
      <c r="Q791" s="383"/>
      <c r="R791" s="383"/>
      <c r="S791" s="383"/>
      <c r="T791" s="383"/>
      <c r="U791" s="359">
        <v>91.77</v>
      </c>
      <c r="V791" s="359">
        <v>58.18</v>
      </c>
      <c r="W791" s="360">
        <v>0.63400999999999996</v>
      </c>
      <c r="X791" s="384"/>
      <c r="Y791" s="384"/>
      <c r="Z791" s="384"/>
      <c r="AA791" s="384"/>
      <c r="AB791" s="384"/>
      <c r="AC791" s="384"/>
      <c r="AD791" s="302">
        <v>6.2</v>
      </c>
      <c r="AE791" s="300"/>
    </row>
    <row r="792" spans="1:31" s="299" customFormat="1" ht="21.75" customHeight="1" x14ac:dyDescent="0.2">
      <c r="A792" s="300"/>
      <c r="B792" s="382" t="s">
        <v>283</v>
      </c>
      <c r="C792" s="382"/>
      <c r="D792" s="382"/>
      <c r="E792" s="382"/>
      <c r="F792" s="382"/>
      <c r="G792" s="382"/>
      <c r="H792" s="382"/>
      <c r="I792" s="382"/>
      <c r="J792" s="382"/>
      <c r="K792" s="382"/>
      <c r="L792" s="382"/>
      <c r="M792" s="343">
        <v>8</v>
      </c>
      <c r="N792" s="343">
        <v>1</v>
      </c>
      <c r="O792" s="344" t="s">
        <v>666</v>
      </c>
      <c r="P792" s="345" t="s">
        <v>281</v>
      </c>
      <c r="Q792" s="383"/>
      <c r="R792" s="383"/>
      <c r="S792" s="383"/>
      <c r="T792" s="383"/>
      <c r="U792" s="359">
        <v>91.77</v>
      </c>
      <c r="V792" s="359">
        <v>58.18</v>
      </c>
      <c r="W792" s="360">
        <v>0.63400999999999996</v>
      </c>
      <c r="X792" s="384"/>
      <c r="Y792" s="384"/>
      <c r="Z792" s="384"/>
      <c r="AA792" s="384"/>
      <c r="AB792" s="384"/>
      <c r="AC792" s="384"/>
      <c r="AD792" s="302">
        <v>6.2</v>
      </c>
      <c r="AE792" s="300"/>
    </row>
    <row r="793" spans="1:31" s="299" customFormat="1" ht="21.75" customHeight="1" x14ac:dyDescent="0.2">
      <c r="A793" s="300"/>
      <c r="B793" s="382" t="s">
        <v>277</v>
      </c>
      <c r="C793" s="382"/>
      <c r="D793" s="382"/>
      <c r="E793" s="382"/>
      <c r="F793" s="382"/>
      <c r="G793" s="382"/>
      <c r="H793" s="382"/>
      <c r="I793" s="382"/>
      <c r="J793" s="382"/>
      <c r="K793" s="382"/>
      <c r="L793" s="382"/>
      <c r="M793" s="343">
        <v>8</v>
      </c>
      <c r="N793" s="343">
        <v>1</v>
      </c>
      <c r="O793" s="344" t="s">
        <v>276</v>
      </c>
      <c r="P793" s="345">
        <v>0</v>
      </c>
      <c r="Q793" s="383"/>
      <c r="R793" s="383"/>
      <c r="S793" s="383"/>
      <c r="T793" s="383"/>
      <c r="U793" s="359">
        <v>15480.26</v>
      </c>
      <c r="V793" s="359">
        <v>8006.31</v>
      </c>
      <c r="W793" s="360">
        <v>0.51719000000000004</v>
      </c>
      <c r="X793" s="384"/>
      <c r="Y793" s="384"/>
      <c r="Z793" s="384"/>
      <c r="AA793" s="384"/>
      <c r="AB793" s="384"/>
      <c r="AC793" s="384"/>
      <c r="AD793" s="302">
        <v>6.2</v>
      </c>
      <c r="AE793" s="300"/>
    </row>
    <row r="794" spans="1:31" s="299" customFormat="1" ht="21.75" customHeight="1" x14ac:dyDescent="0.2">
      <c r="A794" s="300"/>
      <c r="B794" s="382" t="s">
        <v>665</v>
      </c>
      <c r="C794" s="382"/>
      <c r="D794" s="382"/>
      <c r="E794" s="382"/>
      <c r="F794" s="382"/>
      <c r="G794" s="382"/>
      <c r="H794" s="382"/>
      <c r="I794" s="382"/>
      <c r="J794" s="382"/>
      <c r="K794" s="382"/>
      <c r="L794" s="382"/>
      <c r="M794" s="343">
        <v>8</v>
      </c>
      <c r="N794" s="343">
        <v>1</v>
      </c>
      <c r="O794" s="344" t="s">
        <v>289</v>
      </c>
      <c r="P794" s="345">
        <v>0</v>
      </c>
      <c r="Q794" s="383"/>
      <c r="R794" s="383"/>
      <c r="S794" s="383"/>
      <c r="T794" s="383"/>
      <c r="U794" s="359">
        <v>15480.26</v>
      </c>
      <c r="V794" s="359">
        <v>8006.31</v>
      </c>
      <c r="W794" s="360">
        <v>0.51719000000000004</v>
      </c>
      <c r="X794" s="384"/>
      <c r="Y794" s="384"/>
      <c r="Z794" s="384"/>
      <c r="AA794" s="384"/>
      <c r="AB794" s="384"/>
      <c r="AC794" s="384"/>
      <c r="AD794" s="302">
        <v>6.2</v>
      </c>
      <c r="AE794" s="300"/>
    </row>
    <row r="795" spans="1:31" s="299" customFormat="1" ht="12.75" customHeight="1" x14ac:dyDescent="0.2">
      <c r="A795" s="300"/>
      <c r="B795" s="382" t="s">
        <v>273</v>
      </c>
      <c r="C795" s="382"/>
      <c r="D795" s="382"/>
      <c r="E795" s="382"/>
      <c r="F795" s="382"/>
      <c r="G795" s="382"/>
      <c r="H795" s="382"/>
      <c r="I795" s="382"/>
      <c r="J795" s="382"/>
      <c r="K795" s="382"/>
      <c r="L795" s="382"/>
      <c r="M795" s="343">
        <v>8</v>
      </c>
      <c r="N795" s="343">
        <v>1</v>
      </c>
      <c r="O795" s="344" t="s">
        <v>292</v>
      </c>
      <c r="P795" s="345">
        <v>0</v>
      </c>
      <c r="Q795" s="383"/>
      <c r="R795" s="383"/>
      <c r="S795" s="383"/>
      <c r="T795" s="383"/>
      <c r="U795" s="359">
        <v>12194.9</v>
      </c>
      <c r="V795" s="359">
        <v>5423.84</v>
      </c>
      <c r="W795" s="360">
        <v>0.44475999999999999</v>
      </c>
      <c r="X795" s="384"/>
      <c r="Y795" s="384"/>
      <c r="Z795" s="384"/>
      <c r="AA795" s="384"/>
      <c r="AB795" s="384"/>
      <c r="AC795" s="384"/>
      <c r="AD795" s="302">
        <v>0</v>
      </c>
      <c r="AE795" s="300"/>
    </row>
    <row r="796" spans="1:31" s="299" customFormat="1" ht="12.75" customHeight="1" x14ac:dyDescent="0.2">
      <c r="A796" s="300"/>
      <c r="B796" s="382" t="s">
        <v>163</v>
      </c>
      <c r="C796" s="382"/>
      <c r="D796" s="382"/>
      <c r="E796" s="382"/>
      <c r="F796" s="382"/>
      <c r="G796" s="382"/>
      <c r="H796" s="382"/>
      <c r="I796" s="382"/>
      <c r="J796" s="382"/>
      <c r="K796" s="382"/>
      <c r="L796" s="382"/>
      <c r="M796" s="343">
        <v>8</v>
      </c>
      <c r="N796" s="343">
        <v>1</v>
      </c>
      <c r="O796" s="344" t="s">
        <v>292</v>
      </c>
      <c r="P796" s="345" t="s">
        <v>162</v>
      </c>
      <c r="Q796" s="383"/>
      <c r="R796" s="383"/>
      <c r="S796" s="383"/>
      <c r="T796" s="383"/>
      <c r="U796" s="359">
        <v>12194.9</v>
      </c>
      <c r="V796" s="359">
        <v>5423.84</v>
      </c>
      <c r="W796" s="360">
        <v>0.44475999999999999</v>
      </c>
      <c r="X796" s="384"/>
      <c r="Y796" s="384"/>
      <c r="Z796" s="384"/>
      <c r="AA796" s="384"/>
      <c r="AB796" s="384"/>
      <c r="AC796" s="384"/>
      <c r="AD796" s="302">
        <v>0</v>
      </c>
      <c r="AE796" s="300"/>
    </row>
    <row r="797" spans="1:31" s="299" customFormat="1" ht="21.75" customHeight="1" x14ac:dyDescent="0.2">
      <c r="A797" s="300"/>
      <c r="B797" s="382" t="s">
        <v>285</v>
      </c>
      <c r="C797" s="382"/>
      <c r="D797" s="382"/>
      <c r="E797" s="382"/>
      <c r="F797" s="382"/>
      <c r="G797" s="382"/>
      <c r="H797" s="382"/>
      <c r="I797" s="382"/>
      <c r="J797" s="382"/>
      <c r="K797" s="382"/>
      <c r="L797" s="382"/>
      <c r="M797" s="343">
        <v>8</v>
      </c>
      <c r="N797" s="343">
        <v>1</v>
      </c>
      <c r="O797" s="344" t="s">
        <v>292</v>
      </c>
      <c r="P797" s="345" t="s">
        <v>284</v>
      </c>
      <c r="Q797" s="383"/>
      <c r="R797" s="383"/>
      <c r="S797" s="383"/>
      <c r="T797" s="383"/>
      <c r="U797" s="359">
        <v>12194.9</v>
      </c>
      <c r="V797" s="359">
        <v>5423.84</v>
      </c>
      <c r="W797" s="360">
        <v>0.44475999999999999</v>
      </c>
      <c r="X797" s="384"/>
      <c r="Y797" s="384"/>
      <c r="Z797" s="384"/>
      <c r="AA797" s="384"/>
      <c r="AB797" s="384"/>
      <c r="AC797" s="384"/>
      <c r="AD797" s="302">
        <v>0</v>
      </c>
      <c r="AE797" s="300"/>
    </row>
    <row r="798" spans="1:31" s="299" customFormat="1" ht="21.75" customHeight="1" x14ac:dyDescent="0.2">
      <c r="A798" s="300"/>
      <c r="B798" s="382" t="s">
        <v>283</v>
      </c>
      <c r="C798" s="382"/>
      <c r="D798" s="382"/>
      <c r="E798" s="382"/>
      <c r="F798" s="382"/>
      <c r="G798" s="382"/>
      <c r="H798" s="382"/>
      <c r="I798" s="382"/>
      <c r="J798" s="382"/>
      <c r="K798" s="382"/>
      <c r="L798" s="382"/>
      <c r="M798" s="343">
        <v>8</v>
      </c>
      <c r="N798" s="343">
        <v>1</v>
      </c>
      <c r="O798" s="344" t="s">
        <v>292</v>
      </c>
      <c r="P798" s="345" t="s">
        <v>281</v>
      </c>
      <c r="Q798" s="383"/>
      <c r="R798" s="383"/>
      <c r="S798" s="383"/>
      <c r="T798" s="383"/>
      <c r="U798" s="359">
        <v>12194.9</v>
      </c>
      <c r="V798" s="359">
        <v>5423.84</v>
      </c>
      <c r="W798" s="360">
        <v>0.44475999999999999</v>
      </c>
      <c r="X798" s="384"/>
      <c r="Y798" s="384"/>
      <c r="Z798" s="384"/>
      <c r="AA798" s="384"/>
      <c r="AB798" s="384"/>
      <c r="AC798" s="384"/>
      <c r="AD798" s="302">
        <v>0</v>
      </c>
      <c r="AE798" s="300"/>
    </row>
    <row r="799" spans="1:31" s="299" customFormat="1" ht="12.75" customHeight="1" x14ac:dyDescent="0.2">
      <c r="A799" s="300"/>
      <c r="B799" s="382" t="s">
        <v>667</v>
      </c>
      <c r="C799" s="382"/>
      <c r="D799" s="382"/>
      <c r="E799" s="382"/>
      <c r="F799" s="382"/>
      <c r="G799" s="382"/>
      <c r="H799" s="382"/>
      <c r="I799" s="382"/>
      <c r="J799" s="382"/>
      <c r="K799" s="382"/>
      <c r="L799" s="382"/>
      <c r="M799" s="343">
        <v>8</v>
      </c>
      <c r="N799" s="343">
        <v>1</v>
      </c>
      <c r="O799" s="344" t="s">
        <v>668</v>
      </c>
      <c r="P799" s="345">
        <v>0</v>
      </c>
      <c r="Q799" s="383"/>
      <c r="R799" s="383"/>
      <c r="S799" s="383"/>
      <c r="T799" s="383"/>
      <c r="U799" s="359">
        <v>2439</v>
      </c>
      <c r="V799" s="359">
        <v>2176.4699999999998</v>
      </c>
      <c r="W799" s="360">
        <v>0.89236000000000004</v>
      </c>
      <c r="X799" s="384"/>
      <c r="Y799" s="384"/>
      <c r="Z799" s="384"/>
      <c r="AA799" s="384"/>
      <c r="AB799" s="384"/>
      <c r="AC799" s="384"/>
      <c r="AD799" s="302">
        <v>0</v>
      </c>
      <c r="AE799" s="300"/>
    </row>
    <row r="800" spans="1:31" s="299" customFormat="1" ht="12.75" customHeight="1" x14ac:dyDescent="0.2">
      <c r="A800" s="300"/>
      <c r="B800" s="382" t="s">
        <v>163</v>
      </c>
      <c r="C800" s="382"/>
      <c r="D800" s="382"/>
      <c r="E800" s="382"/>
      <c r="F800" s="382"/>
      <c r="G800" s="382"/>
      <c r="H800" s="382"/>
      <c r="I800" s="382"/>
      <c r="J800" s="382"/>
      <c r="K800" s="382"/>
      <c r="L800" s="382"/>
      <c r="M800" s="343">
        <v>8</v>
      </c>
      <c r="N800" s="343">
        <v>1</v>
      </c>
      <c r="O800" s="344" t="s">
        <v>668</v>
      </c>
      <c r="P800" s="345" t="s">
        <v>162</v>
      </c>
      <c r="Q800" s="383"/>
      <c r="R800" s="383"/>
      <c r="S800" s="383"/>
      <c r="T800" s="383"/>
      <c r="U800" s="359">
        <v>2439</v>
      </c>
      <c r="V800" s="359">
        <v>2176.4699999999998</v>
      </c>
      <c r="W800" s="360">
        <v>0.89236000000000004</v>
      </c>
      <c r="X800" s="384"/>
      <c r="Y800" s="384"/>
      <c r="Z800" s="384"/>
      <c r="AA800" s="384"/>
      <c r="AB800" s="384"/>
      <c r="AC800" s="384"/>
      <c r="AD800" s="302">
        <v>0</v>
      </c>
      <c r="AE800" s="300"/>
    </row>
    <row r="801" spans="1:31" s="299" customFormat="1" ht="21.75" customHeight="1" x14ac:dyDescent="0.2">
      <c r="A801" s="300"/>
      <c r="B801" s="382" t="s">
        <v>285</v>
      </c>
      <c r="C801" s="382"/>
      <c r="D801" s="382"/>
      <c r="E801" s="382"/>
      <c r="F801" s="382"/>
      <c r="G801" s="382"/>
      <c r="H801" s="382"/>
      <c r="I801" s="382"/>
      <c r="J801" s="382"/>
      <c r="K801" s="382"/>
      <c r="L801" s="382"/>
      <c r="M801" s="343">
        <v>8</v>
      </c>
      <c r="N801" s="343">
        <v>1</v>
      </c>
      <c r="O801" s="344" t="s">
        <v>668</v>
      </c>
      <c r="P801" s="345" t="s">
        <v>284</v>
      </c>
      <c r="Q801" s="383"/>
      <c r="R801" s="383"/>
      <c r="S801" s="383"/>
      <c r="T801" s="383"/>
      <c r="U801" s="359">
        <v>2439</v>
      </c>
      <c r="V801" s="359">
        <v>2176.4699999999998</v>
      </c>
      <c r="W801" s="360">
        <v>0.89236000000000004</v>
      </c>
      <c r="X801" s="384"/>
      <c r="Y801" s="384"/>
      <c r="Z801" s="384"/>
      <c r="AA801" s="384"/>
      <c r="AB801" s="384"/>
      <c r="AC801" s="384"/>
      <c r="AD801" s="302">
        <v>1702.56</v>
      </c>
      <c r="AE801" s="300"/>
    </row>
    <row r="802" spans="1:31" s="299" customFormat="1" ht="12.75" customHeight="1" x14ac:dyDescent="0.2">
      <c r="A802" s="300"/>
      <c r="B802" s="382" t="s">
        <v>283</v>
      </c>
      <c r="C802" s="382"/>
      <c r="D802" s="382"/>
      <c r="E802" s="382"/>
      <c r="F802" s="382"/>
      <c r="G802" s="382"/>
      <c r="H802" s="382"/>
      <c r="I802" s="382"/>
      <c r="J802" s="382"/>
      <c r="K802" s="382"/>
      <c r="L802" s="382"/>
      <c r="M802" s="343">
        <v>8</v>
      </c>
      <c r="N802" s="343">
        <v>1</v>
      </c>
      <c r="O802" s="344" t="s">
        <v>668</v>
      </c>
      <c r="P802" s="345" t="s">
        <v>281</v>
      </c>
      <c r="Q802" s="383"/>
      <c r="R802" s="383"/>
      <c r="S802" s="383"/>
      <c r="T802" s="383"/>
      <c r="U802" s="359">
        <v>2439</v>
      </c>
      <c r="V802" s="359">
        <v>2176.4699999999998</v>
      </c>
      <c r="W802" s="360">
        <v>0.89236000000000004</v>
      </c>
      <c r="X802" s="384"/>
      <c r="Y802" s="384"/>
      <c r="Z802" s="384"/>
      <c r="AA802" s="384"/>
      <c r="AB802" s="384"/>
      <c r="AC802" s="384"/>
      <c r="AD802" s="302">
        <v>1702.56</v>
      </c>
      <c r="AE802" s="300"/>
    </row>
    <row r="803" spans="1:31" s="299" customFormat="1" ht="53.25" customHeight="1" x14ac:dyDescent="0.2">
      <c r="A803" s="300"/>
      <c r="B803" s="382" t="s">
        <v>540</v>
      </c>
      <c r="C803" s="382"/>
      <c r="D803" s="382"/>
      <c r="E803" s="382"/>
      <c r="F803" s="382"/>
      <c r="G803" s="382"/>
      <c r="H803" s="382"/>
      <c r="I803" s="382"/>
      <c r="J803" s="382"/>
      <c r="K803" s="382"/>
      <c r="L803" s="382"/>
      <c r="M803" s="343">
        <v>8</v>
      </c>
      <c r="N803" s="343">
        <v>1</v>
      </c>
      <c r="O803" s="344" t="s">
        <v>564</v>
      </c>
      <c r="P803" s="345">
        <v>0</v>
      </c>
      <c r="Q803" s="383"/>
      <c r="R803" s="383"/>
      <c r="S803" s="383"/>
      <c r="T803" s="383"/>
      <c r="U803" s="359">
        <v>632.23</v>
      </c>
      <c r="V803" s="359">
        <v>270.24</v>
      </c>
      <c r="W803" s="360">
        <v>0.42742999999999998</v>
      </c>
      <c r="X803" s="384"/>
      <c r="Y803" s="384"/>
      <c r="Z803" s="384"/>
      <c r="AA803" s="384"/>
      <c r="AB803" s="384"/>
      <c r="AC803" s="384"/>
      <c r="AD803" s="302">
        <v>1702.56</v>
      </c>
      <c r="AE803" s="300"/>
    </row>
    <row r="804" spans="1:31" s="299" customFormat="1" ht="12.75" customHeight="1" x14ac:dyDescent="0.2">
      <c r="A804" s="300"/>
      <c r="B804" s="382" t="s">
        <v>163</v>
      </c>
      <c r="C804" s="382"/>
      <c r="D804" s="382"/>
      <c r="E804" s="382"/>
      <c r="F804" s="382"/>
      <c r="G804" s="382"/>
      <c r="H804" s="382"/>
      <c r="I804" s="382"/>
      <c r="J804" s="382"/>
      <c r="K804" s="382"/>
      <c r="L804" s="382"/>
      <c r="M804" s="343">
        <v>8</v>
      </c>
      <c r="N804" s="343">
        <v>1</v>
      </c>
      <c r="O804" s="344" t="s">
        <v>564</v>
      </c>
      <c r="P804" s="345" t="s">
        <v>162</v>
      </c>
      <c r="Q804" s="383"/>
      <c r="R804" s="383"/>
      <c r="S804" s="383"/>
      <c r="T804" s="383"/>
      <c r="U804" s="359">
        <v>632.23</v>
      </c>
      <c r="V804" s="359">
        <v>270.24</v>
      </c>
      <c r="W804" s="360">
        <v>0.42742999999999998</v>
      </c>
      <c r="X804" s="384"/>
      <c r="Y804" s="384"/>
      <c r="Z804" s="384"/>
      <c r="AA804" s="384"/>
      <c r="AB804" s="384"/>
      <c r="AC804" s="384"/>
      <c r="AD804" s="302">
        <v>1702.56</v>
      </c>
      <c r="AE804" s="300"/>
    </row>
    <row r="805" spans="1:31" s="299" customFormat="1" ht="12.75" customHeight="1" x14ac:dyDescent="0.2">
      <c r="A805" s="300"/>
      <c r="B805" s="382" t="s">
        <v>285</v>
      </c>
      <c r="C805" s="382"/>
      <c r="D805" s="382"/>
      <c r="E805" s="382"/>
      <c r="F805" s="382"/>
      <c r="G805" s="382"/>
      <c r="H805" s="382"/>
      <c r="I805" s="382"/>
      <c r="J805" s="382"/>
      <c r="K805" s="382"/>
      <c r="L805" s="382"/>
      <c r="M805" s="343">
        <v>8</v>
      </c>
      <c r="N805" s="343">
        <v>1</v>
      </c>
      <c r="O805" s="344" t="s">
        <v>564</v>
      </c>
      <c r="P805" s="345" t="s">
        <v>284</v>
      </c>
      <c r="Q805" s="383"/>
      <c r="R805" s="383"/>
      <c r="S805" s="383"/>
      <c r="T805" s="383"/>
      <c r="U805" s="359">
        <v>632.23</v>
      </c>
      <c r="V805" s="359">
        <v>270.24</v>
      </c>
      <c r="W805" s="360">
        <v>0.42742999999999998</v>
      </c>
      <c r="X805" s="384"/>
      <c r="Y805" s="384"/>
      <c r="Z805" s="384"/>
      <c r="AA805" s="384"/>
      <c r="AB805" s="384"/>
      <c r="AC805" s="384"/>
      <c r="AD805" s="302">
        <v>1382.43</v>
      </c>
      <c r="AE805" s="300"/>
    </row>
    <row r="806" spans="1:31" s="299" customFormat="1" ht="32.25" customHeight="1" x14ac:dyDescent="0.2">
      <c r="A806" s="300"/>
      <c r="B806" s="382" t="s">
        <v>283</v>
      </c>
      <c r="C806" s="382"/>
      <c r="D806" s="382"/>
      <c r="E806" s="382"/>
      <c r="F806" s="382"/>
      <c r="G806" s="382"/>
      <c r="H806" s="382"/>
      <c r="I806" s="382"/>
      <c r="J806" s="382"/>
      <c r="K806" s="382"/>
      <c r="L806" s="382"/>
      <c r="M806" s="343">
        <v>8</v>
      </c>
      <c r="N806" s="343">
        <v>1</v>
      </c>
      <c r="O806" s="344" t="s">
        <v>564</v>
      </c>
      <c r="P806" s="345" t="s">
        <v>281</v>
      </c>
      <c r="Q806" s="383"/>
      <c r="R806" s="383"/>
      <c r="S806" s="383"/>
      <c r="T806" s="383"/>
      <c r="U806" s="359">
        <v>632.23</v>
      </c>
      <c r="V806" s="359">
        <v>270.24</v>
      </c>
      <c r="W806" s="360">
        <v>0.42742999999999998</v>
      </c>
      <c r="X806" s="384"/>
      <c r="Y806" s="384"/>
      <c r="Z806" s="384"/>
      <c r="AA806" s="384"/>
      <c r="AB806" s="384"/>
      <c r="AC806" s="384"/>
      <c r="AD806" s="302">
        <v>320.13</v>
      </c>
      <c r="AE806" s="300"/>
    </row>
    <row r="807" spans="1:31" s="299" customFormat="1" ht="12.75" customHeight="1" x14ac:dyDescent="0.2">
      <c r="A807" s="300"/>
      <c r="B807" s="382" t="s">
        <v>291</v>
      </c>
      <c r="C807" s="382"/>
      <c r="D807" s="382"/>
      <c r="E807" s="382"/>
      <c r="F807" s="382"/>
      <c r="G807" s="382"/>
      <c r="H807" s="382"/>
      <c r="I807" s="382"/>
      <c r="J807" s="382"/>
      <c r="K807" s="382"/>
      <c r="L807" s="382"/>
      <c r="M807" s="343">
        <v>8</v>
      </c>
      <c r="N807" s="343">
        <v>1</v>
      </c>
      <c r="O807" s="344" t="s">
        <v>290</v>
      </c>
      <c r="P807" s="345">
        <v>0</v>
      </c>
      <c r="Q807" s="383"/>
      <c r="R807" s="383"/>
      <c r="S807" s="383"/>
      <c r="T807" s="383"/>
      <c r="U807" s="359">
        <v>214.13</v>
      </c>
      <c r="V807" s="359">
        <v>135.76</v>
      </c>
      <c r="W807" s="360">
        <v>0.63400999999999996</v>
      </c>
      <c r="X807" s="384"/>
      <c r="Y807" s="384"/>
      <c r="Z807" s="384"/>
      <c r="AA807" s="384"/>
      <c r="AB807" s="384"/>
      <c r="AC807" s="384"/>
      <c r="AD807" s="302">
        <v>0</v>
      </c>
      <c r="AE807" s="300"/>
    </row>
    <row r="808" spans="1:31" s="299" customFormat="1" ht="21.75" customHeight="1" x14ac:dyDescent="0.2">
      <c r="A808" s="300"/>
      <c r="B808" s="382" t="s">
        <v>163</v>
      </c>
      <c r="C808" s="382"/>
      <c r="D808" s="382"/>
      <c r="E808" s="382"/>
      <c r="F808" s="382"/>
      <c r="G808" s="382"/>
      <c r="H808" s="382"/>
      <c r="I808" s="382"/>
      <c r="J808" s="382"/>
      <c r="K808" s="382"/>
      <c r="L808" s="382"/>
      <c r="M808" s="343">
        <v>8</v>
      </c>
      <c r="N808" s="343">
        <v>1</v>
      </c>
      <c r="O808" s="344" t="s">
        <v>290</v>
      </c>
      <c r="P808" s="345" t="s">
        <v>162</v>
      </c>
      <c r="Q808" s="383"/>
      <c r="R808" s="383"/>
      <c r="S808" s="383"/>
      <c r="T808" s="383"/>
      <c r="U808" s="359">
        <v>214.13</v>
      </c>
      <c r="V808" s="359">
        <v>135.76</v>
      </c>
      <c r="W808" s="360">
        <v>0.63400999999999996</v>
      </c>
      <c r="X808" s="384"/>
      <c r="Y808" s="384"/>
      <c r="Z808" s="384"/>
      <c r="AA808" s="384"/>
      <c r="AB808" s="384"/>
      <c r="AC808" s="384"/>
      <c r="AD808" s="302">
        <v>0</v>
      </c>
      <c r="AE808" s="300"/>
    </row>
    <row r="809" spans="1:31" s="299" customFormat="1" ht="21.75" customHeight="1" x14ac:dyDescent="0.2">
      <c r="A809" s="300"/>
      <c r="B809" s="382" t="s">
        <v>285</v>
      </c>
      <c r="C809" s="382"/>
      <c r="D809" s="382"/>
      <c r="E809" s="382"/>
      <c r="F809" s="382"/>
      <c r="G809" s="382"/>
      <c r="H809" s="382"/>
      <c r="I809" s="382"/>
      <c r="J809" s="382"/>
      <c r="K809" s="382"/>
      <c r="L809" s="382"/>
      <c r="M809" s="343">
        <v>8</v>
      </c>
      <c r="N809" s="343">
        <v>1</v>
      </c>
      <c r="O809" s="344" t="s">
        <v>290</v>
      </c>
      <c r="P809" s="345" t="s">
        <v>284</v>
      </c>
      <c r="Q809" s="383"/>
      <c r="R809" s="383"/>
      <c r="S809" s="383"/>
      <c r="T809" s="383"/>
      <c r="U809" s="359">
        <v>214.13</v>
      </c>
      <c r="V809" s="359">
        <v>135.76</v>
      </c>
      <c r="W809" s="360">
        <v>0.63400999999999996</v>
      </c>
      <c r="X809" s="384"/>
      <c r="Y809" s="384"/>
      <c r="Z809" s="384"/>
      <c r="AA809" s="384"/>
      <c r="AB809" s="384"/>
      <c r="AC809" s="384"/>
      <c r="AD809" s="302">
        <v>0</v>
      </c>
      <c r="AE809" s="300"/>
    </row>
    <row r="810" spans="1:31" s="299" customFormat="1" ht="12.75" customHeight="1" x14ac:dyDescent="0.2">
      <c r="A810" s="300"/>
      <c r="B810" s="382" t="s">
        <v>283</v>
      </c>
      <c r="C810" s="382"/>
      <c r="D810" s="382"/>
      <c r="E810" s="382"/>
      <c r="F810" s="382"/>
      <c r="G810" s="382"/>
      <c r="H810" s="382"/>
      <c r="I810" s="382"/>
      <c r="J810" s="382"/>
      <c r="K810" s="382"/>
      <c r="L810" s="382"/>
      <c r="M810" s="343">
        <v>8</v>
      </c>
      <c r="N810" s="343">
        <v>1</v>
      </c>
      <c r="O810" s="344" t="s">
        <v>290</v>
      </c>
      <c r="P810" s="345" t="s">
        <v>281</v>
      </c>
      <c r="Q810" s="383"/>
      <c r="R810" s="383"/>
      <c r="S810" s="383"/>
      <c r="T810" s="383"/>
      <c r="U810" s="359">
        <v>214.13</v>
      </c>
      <c r="V810" s="359">
        <v>135.76</v>
      </c>
      <c r="W810" s="360">
        <v>0.63400999999999996</v>
      </c>
      <c r="X810" s="384"/>
      <c r="Y810" s="384"/>
      <c r="Z810" s="384"/>
      <c r="AA810" s="384"/>
      <c r="AB810" s="384"/>
      <c r="AC810" s="384"/>
      <c r="AD810" s="302">
        <v>0</v>
      </c>
      <c r="AE810" s="300"/>
    </row>
    <row r="811" spans="1:31" s="299" customFormat="1" ht="12.75" customHeight="1" x14ac:dyDescent="0.2">
      <c r="A811" s="300"/>
      <c r="B811" s="382" t="s">
        <v>277</v>
      </c>
      <c r="C811" s="382"/>
      <c r="D811" s="382"/>
      <c r="E811" s="382"/>
      <c r="F811" s="382"/>
      <c r="G811" s="382"/>
      <c r="H811" s="382"/>
      <c r="I811" s="382"/>
      <c r="J811" s="382"/>
      <c r="K811" s="382"/>
      <c r="L811" s="382"/>
      <c r="M811" s="343">
        <v>8</v>
      </c>
      <c r="N811" s="343">
        <v>1</v>
      </c>
      <c r="O811" s="344" t="s">
        <v>276</v>
      </c>
      <c r="P811" s="345">
        <v>0</v>
      </c>
      <c r="Q811" s="383"/>
      <c r="R811" s="383"/>
      <c r="S811" s="383"/>
      <c r="T811" s="383"/>
      <c r="U811" s="359">
        <v>87</v>
      </c>
      <c r="V811" s="359">
        <v>87</v>
      </c>
      <c r="W811" s="360">
        <v>1</v>
      </c>
      <c r="X811" s="384"/>
      <c r="Y811" s="384"/>
      <c r="Z811" s="384"/>
      <c r="AA811" s="384"/>
      <c r="AB811" s="384"/>
      <c r="AC811" s="384"/>
      <c r="AD811" s="302">
        <v>0</v>
      </c>
      <c r="AE811" s="300"/>
    </row>
    <row r="812" spans="1:31" s="299" customFormat="1" ht="12.75" customHeight="1" x14ac:dyDescent="0.2">
      <c r="A812" s="300"/>
      <c r="B812" s="382" t="s">
        <v>669</v>
      </c>
      <c r="C812" s="382"/>
      <c r="D812" s="382"/>
      <c r="E812" s="382"/>
      <c r="F812" s="382"/>
      <c r="G812" s="382"/>
      <c r="H812" s="382"/>
      <c r="I812" s="382"/>
      <c r="J812" s="382"/>
      <c r="K812" s="382"/>
      <c r="L812" s="382"/>
      <c r="M812" s="343">
        <v>8</v>
      </c>
      <c r="N812" s="343">
        <v>1</v>
      </c>
      <c r="O812" s="344" t="s">
        <v>670</v>
      </c>
      <c r="P812" s="345">
        <v>0</v>
      </c>
      <c r="Q812" s="383"/>
      <c r="R812" s="383"/>
      <c r="S812" s="383"/>
      <c r="T812" s="383"/>
      <c r="U812" s="359">
        <v>87</v>
      </c>
      <c r="V812" s="359">
        <v>87</v>
      </c>
      <c r="W812" s="360">
        <v>1</v>
      </c>
      <c r="X812" s="377"/>
      <c r="Y812" s="377"/>
      <c r="Z812" s="377"/>
      <c r="AA812" s="377"/>
      <c r="AB812" s="377"/>
      <c r="AC812" s="377"/>
      <c r="AD812" s="302">
        <v>9776.16</v>
      </c>
      <c r="AE812" s="300"/>
    </row>
    <row r="813" spans="1:31" s="299" customFormat="1" ht="21.75" customHeight="1" x14ac:dyDescent="0.2">
      <c r="A813" s="300"/>
      <c r="B813" s="382" t="s">
        <v>671</v>
      </c>
      <c r="C813" s="382"/>
      <c r="D813" s="382"/>
      <c r="E813" s="382"/>
      <c r="F813" s="382"/>
      <c r="G813" s="382"/>
      <c r="H813" s="382"/>
      <c r="I813" s="382"/>
      <c r="J813" s="382"/>
      <c r="K813" s="382"/>
      <c r="L813" s="382"/>
      <c r="M813" s="343">
        <v>8</v>
      </c>
      <c r="N813" s="343">
        <v>1</v>
      </c>
      <c r="O813" s="344" t="s">
        <v>672</v>
      </c>
      <c r="P813" s="345">
        <v>0</v>
      </c>
      <c r="Q813" s="383"/>
      <c r="R813" s="383"/>
      <c r="S813" s="383"/>
      <c r="T813" s="383"/>
      <c r="U813" s="359">
        <v>87</v>
      </c>
      <c r="V813" s="359">
        <v>87</v>
      </c>
      <c r="W813" s="360">
        <v>1</v>
      </c>
      <c r="X813" s="384"/>
      <c r="Y813" s="384"/>
      <c r="Z813" s="384"/>
      <c r="AA813" s="384"/>
      <c r="AB813" s="384"/>
      <c r="AC813" s="384"/>
      <c r="AD813" s="302">
        <v>3734.85</v>
      </c>
      <c r="AE813" s="300"/>
    </row>
    <row r="814" spans="1:31" s="299" customFormat="1" ht="32.25" customHeight="1" x14ac:dyDescent="0.2">
      <c r="A814" s="300"/>
      <c r="B814" s="382" t="s">
        <v>163</v>
      </c>
      <c r="C814" s="382"/>
      <c r="D814" s="382"/>
      <c r="E814" s="382"/>
      <c r="F814" s="382"/>
      <c r="G814" s="382"/>
      <c r="H814" s="382"/>
      <c r="I814" s="382"/>
      <c r="J814" s="382"/>
      <c r="K814" s="382"/>
      <c r="L814" s="382"/>
      <c r="M814" s="343">
        <v>8</v>
      </c>
      <c r="N814" s="343">
        <v>1</v>
      </c>
      <c r="O814" s="344" t="s">
        <v>672</v>
      </c>
      <c r="P814" s="345" t="s">
        <v>162</v>
      </c>
      <c r="Q814" s="383"/>
      <c r="R814" s="383"/>
      <c r="S814" s="383"/>
      <c r="T814" s="383"/>
      <c r="U814" s="359">
        <v>87</v>
      </c>
      <c r="V814" s="359">
        <v>87</v>
      </c>
      <c r="W814" s="360">
        <v>1</v>
      </c>
      <c r="X814" s="384"/>
      <c r="Y814" s="384"/>
      <c r="Z814" s="384"/>
      <c r="AA814" s="384"/>
      <c r="AB814" s="384"/>
      <c r="AC814" s="384"/>
      <c r="AD814" s="302">
        <v>3734.85</v>
      </c>
      <c r="AE814" s="300"/>
    </row>
    <row r="815" spans="1:31" s="299" customFormat="1" ht="21.75" customHeight="1" x14ac:dyDescent="0.2">
      <c r="A815" s="300"/>
      <c r="B815" s="382" t="s">
        <v>285</v>
      </c>
      <c r="C815" s="382"/>
      <c r="D815" s="382"/>
      <c r="E815" s="382"/>
      <c r="F815" s="382"/>
      <c r="G815" s="382"/>
      <c r="H815" s="382"/>
      <c r="I815" s="382"/>
      <c r="J815" s="382"/>
      <c r="K815" s="382"/>
      <c r="L815" s="382"/>
      <c r="M815" s="343">
        <v>8</v>
      </c>
      <c r="N815" s="343">
        <v>1</v>
      </c>
      <c r="O815" s="344" t="s">
        <v>672</v>
      </c>
      <c r="P815" s="345" t="s">
        <v>284</v>
      </c>
      <c r="Q815" s="383"/>
      <c r="R815" s="383"/>
      <c r="S815" s="383"/>
      <c r="T815" s="383"/>
      <c r="U815" s="359">
        <v>87</v>
      </c>
      <c r="V815" s="359">
        <v>87</v>
      </c>
      <c r="W815" s="360">
        <v>1</v>
      </c>
      <c r="X815" s="384"/>
      <c r="Y815" s="384"/>
      <c r="Z815" s="384"/>
      <c r="AA815" s="384"/>
      <c r="AB815" s="384"/>
      <c r="AC815" s="384"/>
      <c r="AD815" s="302">
        <v>3734.85</v>
      </c>
      <c r="AE815" s="300"/>
    </row>
    <row r="816" spans="1:31" s="299" customFormat="1" ht="12.75" customHeight="1" x14ac:dyDescent="0.2">
      <c r="A816" s="300"/>
      <c r="B816" s="382" t="s">
        <v>283</v>
      </c>
      <c r="C816" s="382"/>
      <c r="D816" s="382"/>
      <c r="E816" s="382"/>
      <c r="F816" s="382"/>
      <c r="G816" s="382"/>
      <c r="H816" s="382"/>
      <c r="I816" s="382"/>
      <c r="J816" s="382"/>
      <c r="K816" s="382"/>
      <c r="L816" s="382"/>
      <c r="M816" s="343">
        <v>8</v>
      </c>
      <c r="N816" s="343">
        <v>1</v>
      </c>
      <c r="O816" s="344" t="s">
        <v>672</v>
      </c>
      <c r="P816" s="345" t="s">
        <v>281</v>
      </c>
      <c r="Q816" s="383"/>
      <c r="R816" s="383"/>
      <c r="S816" s="383"/>
      <c r="T816" s="383"/>
      <c r="U816" s="359">
        <v>87</v>
      </c>
      <c r="V816" s="359">
        <v>87</v>
      </c>
      <c r="W816" s="360">
        <v>1</v>
      </c>
      <c r="X816" s="384"/>
      <c r="Y816" s="384"/>
      <c r="Z816" s="384"/>
      <c r="AA816" s="384"/>
      <c r="AB816" s="384"/>
      <c r="AC816" s="384"/>
      <c r="AD816" s="302">
        <v>3734.85</v>
      </c>
      <c r="AE816" s="300"/>
    </row>
    <row r="817" spans="1:31" s="299" customFormat="1" ht="21.75" customHeight="1" x14ac:dyDescent="0.2">
      <c r="A817" s="300"/>
      <c r="B817" s="382" t="s">
        <v>622</v>
      </c>
      <c r="C817" s="382"/>
      <c r="D817" s="382"/>
      <c r="E817" s="382"/>
      <c r="F817" s="382"/>
      <c r="G817" s="382"/>
      <c r="H817" s="382"/>
      <c r="I817" s="382"/>
      <c r="J817" s="382"/>
      <c r="K817" s="382"/>
      <c r="L817" s="382"/>
      <c r="M817" s="343">
        <v>8</v>
      </c>
      <c r="N817" s="343">
        <v>1</v>
      </c>
      <c r="O817" s="344" t="s">
        <v>286</v>
      </c>
      <c r="P817" s="345">
        <v>0</v>
      </c>
      <c r="Q817" s="383"/>
      <c r="R817" s="383"/>
      <c r="S817" s="383"/>
      <c r="T817" s="383"/>
      <c r="U817" s="359">
        <v>300</v>
      </c>
      <c r="V817" s="359">
        <v>300</v>
      </c>
      <c r="W817" s="360">
        <v>1</v>
      </c>
      <c r="X817" s="384"/>
      <c r="Y817" s="384"/>
      <c r="Z817" s="384"/>
      <c r="AA817" s="384"/>
      <c r="AB817" s="384"/>
      <c r="AC817" s="384"/>
      <c r="AD817" s="302">
        <v>3734.85</v>
      </c>
      <c r="AE817" s="300"/>
    </row>
    <row r="818" spans="1:31" s="299" customFormat="1" ht="21.75" customHeight="1" x14ac:dyDescent="0.2">
      <c r="A818" s="300"/>
      <c r="B818" s="382" t="s">
        <v>623</v>
      </c>
      <c r="C818" s="382"/>
      <c r="D818" s="382"/>
      <c r="E818" s="382"/>
      <c r="F818" s="382"/>
      <c r="G818" s="382"/>
      <c r="H818" s="382"/>
      <c r="I818" s="382"/>
      <c r="J818" s="382"/>
      <c r="K818" s="382"/>
      <c r="L818" s="382"/>
      <c r="M818" s="343">
        <v>8</v>
      </c>
      <c r="N818" s="343">
        <v>1</v>
      </c>
      <c r="O818" s="344" t="s">
        <v>282</v>
      </c>
      <c r="P818" s="345">
        <v>0</v>
      </c>
      <c r="Q818" s="383"/>
      <c r="R818" s="383"/>
      <c r="S818" s="383"/>
      <c r="T818" s="383"/>
      <c r="U818" s="359">
        <v>300</v>
      </c>
      <c r="V818" s="359">
        <v>300</v>
      </c>
      <c r="W818" s="360">
        <v>1</v>
      </c>
      <c r="X818" s="384"/>
      <c r="Y818" s="384"/>
      <c r="Z818" s="384"/>
      <c r="AA818" s="384"/>
      <c r="AB818" s="384"/>
      <c r="AC818" s="384"/>
      <c r="AD818" s="302">
        <v>3734.85</v>
      </c>
      <c r="AE818" s="300"/>
    </row>
    <row r="819" spans="1:31" s="299" customFormat="1" ht="21.75" customHeight="1" x14ac:dyDescent="0.2">
      <c r="A819" s="300"/>
      <c r="B819" s="382" t="s">
        <v>163</v>
      </c>
      <c r="C819" s="382"/>
      <c r="D819" s="382"/>
      <c r="E819" s="382"/>
      <c r="F819" s="382"/>
      <c r="G819" s="382"/>
      <c r="H819" s="382"/>
      <c r="I819" s="382"/>
      <c r="J819" s="382"/>
      <c r="K819" s="382"/>
      <c r="L819" s="382"/>
      <c r="M819" s="343">
        <v>8</v>
      </c>
      <c r="N819" s="343">
        <v>1</v>
      </c>
      <c r="O819" s="344" t="s">
        <v>282</v>
      </c>
      <c r="P819" s="345" t="s">
        <v>162</v>
      </c>
      <c r="Q819" s="383"/>
      <c r="R819" s="383"/>
      <c r="S819" s="383"/>
      <c r="T819" s="383"/>
      <c r="U819" s="359">
        <v>300</v>
      </c>
      <c r="V819" s="359">
        <v>300</v>
      </c>
      <c r="W819" s="360">
        <v>1</v>
      </c>
      <c r="X819" s="384"/>
      <c r="Y819" s="384"/>
      <c r="Z819" s="384"/>
      <c r="AA819" s="384"/>
      <c r="AB819" s="384"/>
      <c r="AC819" s="384"/>
      <c r="AD819" s="302">
        <v>5909.01</v>
      </c>
      <c r="AE819" s="300"/>
    </row>
    <row r="820" spans="1:31" s="299" customFormat="1" ht="32.25" customHeight="1" x14ac:dyDescent="0.2">
      <c r="A820" s="300"/>
      <c r="B820" s="382" t="s">
        <v>285</v>
      </c>
      <c r="C820" s="382"/>
      <c r="D820" s="382"/>
      <c r="E820" s="382"/>
      <c r="F820" s="382"/>
      <c r="G820" s="382"/>
      <c r="H820" s="382"/>
      <c r="I820" s="382"/>
      <c r="J820" s="382"/>
      <c r="K820" s="382"/>
      <c r="L820" s="382"/>
      <c r="M820" s="343">
        <v>8</v>
      </c>
      <c r="N820" s="343">
        <v>1</v>
      </c>
      <c r="O820" s="344" t="s">
        <v>282</v>
      </c>
      <c r="P820" s="345" t="s">
        <v>284</v>
      </c>
      <c r="Q820" s="383"/>
      <c r="R820" s="383"/>
      <c r="S820" s="383"/>
      <c r="T820" s="383"/>
      <c r="U820" s="359">
        <v>300</v>
      </c>
      <c r="V820" s="359">
        <v>300</v>
      </c>
      <c r="W820" s="360">
        <v>1</v>
      </c>
      <c r="X820" s="384"/>
      <c r="Y820" s="384"/>
      <c r="Z820" s="384"/>
      <c r="AA820" s="384"/>
      <c r="AB820" s="384"/>
      <c r="AC820" s="384"/>
      <c r="AD820" s="302">
        <v>5909.01</v>
      </c>
      <c r="AE820" s="300"/>
    </row>
    <row r="821" spans="1:31" s="299" customFormat="1" ht="21.75" customHeight="1" x14ac:dyDescent="0.2">
      <c r="A821" s="300"/>
      <c r="B821" s="382" t="s">
        <v>283</v>
      </c>
      <c r="C821" s="382"/>
      <c r="D821" s="382"/>
      <c r="E821" s="382"/>
      <c r="F821" s="382"/>
      <c r="G821" s="382"/>
      <c r="H821" s="382"/>
      <c r="I821" s="382"/>
      <c r="J821" s="382"/>
      <c r="K821" s="382"/>
      <c r="L821" s="382"/>
      <c r="M821" s="343">
        <v>8</v>
      </c>
      <c r="N821" s="343">
        <v>1</v>
      </c>
      <c r="O821" s="344" t="s">
        <v>282</v>
      </c>
      <c r="P821" s="345" t="s">
        <v>281</v>
      </c>
      <c r="Q821" s="383"/>
      <c r="R821" s="383"/>
      <c r="S821" s="383"/>
      <c r="T821" s="383"/>
      <c r="U821" s="359">
        <v>300</v>
      </c>
      <c r="V821" s="359">
        <v>300</v>
      </c>
      <c r="W821" s="360">
        <v>1</v>
      </c>
      <c r="X821" s="384"/>
      <c r="Y821" s="384"/>
      <c r="Z821" s="384"/>
      <c r="AA821" s="384"/>
      <c r="AB821" s="384"/>
      <c r="AC821" s="384"/>
      <c r="AD821" s="302">
        <v>3455.38</v>
      </c>
      <c r="AE821" s="300"/>
    </row>
    <row r="822" spans="1:31" s="299" customFormat="1" ht="21.75" customHeight="1" x14ac:dyDescent="0.2">
      <c r="A822" s="300"/>
      <c r="B822" s="382" t="s">
        <v>430</v>
      </c>
      <c r="C822" s="382"/>
      <c r="D822" s="382"/>
      <c r="E822" s="382"/>
      <c r="F822" s="382"/>
      <c r="G822" s="382"/>
      <c r="H822" s="382"/>
      <c r="I822" s="382"/>
      <c r="J822" s="382"/>
      <c r="K822" s="382"/>
      <c r="L822" s="382"/>
      <c r="M822" s="343">
        <v>8</v>
      </c>
      <c r="N822" s="343">
        <v>1</v>
      </c>
      <c r="O822" s="344" t="s">
        <v>431</v>
      </c>
      <c r="P822" s="345">
        <v>0</v>
      </c>
      <c r="Q822" s="383"/>
      <c r="R822" s="383"/>
      <c r="S822" s="383"/>
      <c r="T822" s="383"/>
      <c r="U822" s="359">
        <v>162.613</v>
      </c>
      <c r="V822" s="359">
        <v>145</v>
      </c>
      <c r="W822" s="360">
        <v>0.89168999999999998</v>
      </c>
      <c r="X822" s="384"/>
      <c r="Y822" s="384"/>
      <c r="Z822" s="384"/>
      <c r="AA822" s="384"/>
      <c r="AB822" s="384"/>
      <c r="AC822" s="384"/>
      <c r="AD822" s="302">
        <v>3.49</v>
      </c>
      <c r="AE822" s="300"/>
    </row>
    <row r="823" spans="1:31" s="299" customFormat="1" ht="21.75" customHeight="1" x14ac:dyDescent="0.2">
      <c r="A823" s="300"/>
      <c r="B823" s="382" t="s">
        <v>753</v>
      </c>
      <c r="C823" s="382"/>
      <c r="D823" s="382"/>
      <c r="E823" s="382"/>
      <c r="F823" s="382"/>
      <c r="G823" s="382"/>
      <c r="H823" s="382"/>
      <c r="I823" s="382"/>
      <c r="J823" s="382"/>
      <c r="K823" s="382"/>
      <c r="L823" s="382"/>
      <c r="M823" s="343">
        <v>8</v>
      </c>
      <c r="N823" s="343">
        <v>1</v>
      </c>
      <c r="O823" s="344" t="s">
        <v>754</v>
      </c>
      <c r="P823" s="345">
        <v>0</v>
      </c>
      <c r="Q823" s="383"/>
      <c r="R823" s="383"/>
      <c r="S823" s="383"/>
      <c r="T823" s="383"/>
      <c r="U823" s="359">
        <v>162.613</v>
      </c>
      <c r="V823" s="359">
        <v>145</v>
      </c>
      <c r="W823" s="360">
        <v>0.89168999999999998</v>
      </c>
      <c r="X823" s="384"/>
      <c r="Y823" s="384"/>
      <c r="Z823" s="384"/>
      <c r="AA823" s="384"/>
      <c r="AB823" s="384"/>
      <c r="AC823" s="384"/>
      <c r="AD823" s="302">
        <v>3.49</v>
      </c>
      <c r="AE823" s="300"/>
    </row>
    <row r="824" spans="1:31" s="299" customFormat="1" ht="12.75" customHeight="1" x14ac:dyDescent="0.2">
      <c r="A824" s="300"/>
      <c r="B824" s="382" t="s">
        <v>163</v>
      </c>
      <c r="C824" s="382"/>
      <c r="D824" s="382"/>
      <c r="E824" s="382"/>
      <c r="F824" s="382"/>
      <c r="G824" s="382"/>
      <c r="H824" s="382"/>
      <c r="I824" s="382"/>
      <c r="J824" s="382"/>
      <c r="K824" s="382"/>
      <c r="L824" s="382"/>
      <c r="M824" s="343">
        <v>8</v>
      </c>
      <c r="N824" s="343">
        <v>1</v>
      </c>
      <c r="O824" s="344" t="s">
        <v>754</v>
      </c>
      <c r="P824" s="345" t="s">
        <v>162</v>
      </c>
      <c r="Q824" s="383"/>
      <c r="R824" s="383"/>
      <c r="S824" s="383"/>
      <c r="T824" s="383"/>
      <c r="U824" s="359">
        <v>162.613</v>
      </c>
      <c r="V824" s="359">
        <v>145</v>
      </c>
      <c r="W824" s="360">
        <v>0.89168999999999998</v>
      </c>
      <c r="X824" s="384"/>
      <c r="Y824" s="384"/>
      <c r="Z824" s="384"/>
      <c r="AA824" s="384"/>
      <c r="AB824" s="384"/>
      <c r="AC824" s="384"/>
      <c r="AD824" s="302">
        <v>3.49</v>
      </c>
      <c r="AE824" s="300"/>
    </row>
    <row r="825" spans="1:31" s="299" customFormat="1" ht="12.75" customHeight="1" x14ac:dyDescent="0.2">
      <c r="A825" s="300"/>
      <c r="B825" s="382" t="s">
        <v>285</v>
      </c>
      <c r="C825" s="382"/>
      <c r="D825" s="382"/>
      <c r="E825" s="382"/>
      <c r="F825" s="382"/>
      <c r="G825" s="382"/>
      <c r="H825" s="382"/>
      <c r="I825" s="382"/>
      <c r="J825" s="382"/>
      <c r="K825" s="382"/>
      <c r="L825" s="382"/>
      <c r="M825" s="343">
        <v>8</v>
      </c>
      <c r="N825" s="343">
        <v>1</v>
      </c>
      <c r="O825" s="344" t="s">
        <v>754</v>
      </c>
      <c r="P825" s="345" t="s">
        <v>284</v>
      </c>
      <c r="Q825" s="383"/>
      <c r="R825" s="383"/>
      <c r="S825" s="383"/>
      <c r="T825" s="383"/>
      <c r="U825" s="359">
        <v>162.613</v>
      </c>
      <c r="V825" s="359">
        <v>145</v>
      </c>
      <c r="W825" s="360">
        <v>0.89168999999999998</v>
      </c>
      <c r="X825" s="384"/>
      <c r="Y825" s="384"/>
      <c r="Z825" s="384"/>
      <c r="AA825" s="384"/>
      <c r="AB825" s="384"/>
      <c r="AC825" s="384"/>
      <c r="AD825" s="302">
        <v>3451.89</v>
      </c>
      <c r="AE825" s="300"/>
    </row>
    <row r="826" spans="1:31" s="299" customFormat="1" ht="21.75" customHeight="1" x14ac:dyDescent="0.2">
      <c r="A826" s="300"/>
      <c r="B826" s="382" t="s">
        <v>283</v>
      </c>
      <c r="C826" s="382"/>
      <c r="D826" s="382"/>
      <c r="E826" s="382"/>
      <c r="F826" s="382"/>
      <c r="G826" s="382"/>
      <c r="H826" s="382"/>
      <c r="I826" s="382"/>
      <c r="J826" s="382"/>
      <c r="K826" s="382"/>
      <c r="L826" s="382"/>
      <c r="M826" s="343">
        <v>8</v>
      </c>
      <c r="N826" s="343">
        <v>1</v>
      </c>
      <c r="O826" s="344" t="s">
        <v>754</v>
      </c>
      <c r="P826" s="345" t="s">
        <v>281</v>
      </c>
      <c r="Q826" s="383"/>
      <c r="R826" s="383"/>
      <c r="S826" s="383"/>
      <c r="T826" s="383"/>
      <c r="U826" s="359">
        <v>162.613</v>
      </c>
      <c r="V826" s="359">
        <v>145</v>
      </c>
      <c r="W826" s="360">
        <v>0.89168999999999998</v>
      </c>
      <c r="X826" s="384"/>
      <c r="Y826" s="384"/>
      <c r="Z826" s="384"/>
      <c r="AA826" s="384"/>
      <c r="AB826" s="384"/>
      <c r="AC826" s="384"/>
      <c r="AD826" s="302">
        <v>3451.89</v>
      </c>
      <c r="AE826" s="300"/>
    </row>
    <row r="827" spans="1:31" s="299" customFormat="1" ht="21.75" customHeight="1" x14ac:dyDescent="0.2">
      <c r="A827" s="300"/>
      <c r="B827" s="375" t="s">
        <v>280</v>
      </c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54">
        <v>8</v>
      </c>
      <c r="N827" s="354">
        <v>4</v>
      </c>
      <c r="O827" s="355">
        <v>0</v>
      </c>
      <c r="P827" s="356">
        <v>0</v>
      </c>
      <c r="Q827" s="376"/>
      <c r="R827" s="376"/>
      <c r="S827" s="376"/>
      <c r="T827" s="376"/>
      <c r="U827" s="357">
        <v>28892.562000000002</v>
      </c>
      <c r="V827" s="357">
        <v>18628.689999999999</v>
      </c>
      <c r="W827" s="358">
        <v>0.64476</v>
      </c>
      <c r="X827" s="384"/>
      <c r="Y827" s="384"/>
      <c r="Z827" s="384"/>
      <c r="AA827" s="384"/>
      <c r="AB827" s="384"/>
      <c r="AC827" s="384"/>
      <c r="AD827" s="302">
        <v>1097.42</v>
      </c>
      <c r="AE827" s="300"/>
    </row>
    <row r="828" spans="1:31" s="299" customFormat="1" ht="21.75" customHeight="1" x14ac:dyDescent="0.2">
      <c r="A828" s="300"/>
      <c r="B828" s="382" t="s">
        <v>277</v>
      </c>
      <c r="C828" s="382"/>
      <c r="D828" s="382"/>
      <c r="E828" s="382"/>
      <c r="F828" s="382"/>
      <c r="G828" s="382"/>
      <c r="H828" s="382"/>
      <c r="I828" s="382"/>
      <c r="J828" s="382"/>
      <c r="K828" s="382"/>
      <c r="L828" s="382"/>
      <c r="M828" s="343">
        <v>8</v>
      </c>
      <c r="N828" s="343">
        <v>4</v>
      </c>
      <c r="O828" s="344" t="s">
        <v>276</v>
      </c>
      <c r="P828" s="345">
        <v>0</v>
      </c>
      <c r="Q828" s="383"/>
      <c r="R828" s="383"/>
      <c r="S828" s="383"/>
      <c r="T828" s="383"/>
      <c r="U828" s="359">
        <v>2161.203</v>
      </c>
      <c r="V828" s="359">
        <v>1628.76</v>
      </c>
      <c r="W828" s="360">
        <v>0.75363000000000002</v>
      </c>
      <c r="X828" s="384"/>
      <c r="Y828" s="384"/>
      <c r="Z828" s="384"/>
      <c r="AA828" s="384"/>
      <c r="AB828" s="384"/>
      <c r="AC828" s="384"/>
      <c r="AD828" s="302">
        <v>2354.4699999999998</v>
      </c>
      <c r="AE828" s="300"/>
    </row>
    <row r="829" spans="1:31" s="299" customFormat="1" ht="21.75" customHeight="1" x14ac:dyDescent="0.2">
      <c r="A829" s="300"/>
      <c r="B829" s="382" t="s">
        <v>275</v>
      </c>
      <c r="C829" s="382"/>
      <c r="D829" s="382"/>
      <c r="E829" s="382"/>
      <c r="F829" s="382"/>
      <c r="G829" s="382"/>
      <c r="H829" s="382"/>
      <c r="I829" s="382"/>
      <c r="J829" s="382"/>
      <c r="K829" s="382"/>
      <c r="L829" s="382"/>
      <c r="M829" s="343">
        <v>8</v>
      </c>
      <c r="N829" s="343">
        <v>4</v>
      </c>
      <c r="O829" s="344" t="s">
        <v>274</v>
      </c>
      <c r="P829" s="345">
        <v>0</v>
      </c>
      <c r="Q829" s="383"/>
      <c r="R829" s="383"/>
      <c r="S829" s="383"/>
      <c r="T829" s="383"/>
      <c r="U829" s="359">
        <v>2161.203</v>
      </c>
      <c r="V829" s="359">
        <v>1628.76</v>
      </c>
      <c r="W829" s="360">
        <v>0.75363000000000002</v>
      </c>
      <c r="X829" s="384"/>
      <c r="Y829" s="384"/>
      <c r="Z829" s="384"/>
      <c r="AA829" s="384"/>
      <c r="AB829" s="384"/>
      <c r="AC829" s="384"/>
      <c r="AD829" s="302">
        <v>1655.33</v>
      </c>
      <c r="AE829" s="300"/>
    </row>
    <row r="830" spans="1:31" s="299" customFormat="1" ht="21.75" customHeight="1" x14ac:dyDescent="0.2">
      <c r="A830" s="300"/>
      <c r="B830" s="382" t="s">
        <v>279</v>
      </c>
      <c r="C830" s="382"/>
      <c r="D830" s="382"/>
      <c r="E830" s="382"/>
      <c r="F830" s="382"/>
      <c r="G830" s="382"/>
      <c r="H830" s="382"/>
      <c r="I830" s="382"/>
      <c r="J830" s="382"/>
      <c r="K830" s="382"/>
      <c r="L830" s="382"/>
      <c r="M830" s="343">
        <v>8</v>
      </c>
      <c r="N830" s="343">
        <v>4</v>
      </c>
      <c r="O830" s="344" t="s">
        <v>278</v>
      </c>
      <c r="P830" s="345">
        <v>0</v>
      </c>
      <c r="Q830" s="383"/>
      <c r="R830" s="383"/>
      <c r="S830" s="383"/>
      <c r="T830" s="383"/>
      <c r="U830" s="359">
        <v>657.6</v>
      </c>
      <c r="V830" s="359">
        <v>125.16</v>
      </c>
      <c r="W830" s="360">
        <v>0.19031999999999999</v>
      </c>
      <c r="X830" s="384"/>
      <c r="Y830" s="384"/>
      <c r="Z830" s="384"/>
      <c r="AA830" s="384"/>
      <c r="AB830" s="384"/>
      <c r="AC830" s="384"/>
      <c r="AD830" s="302">
        <v>2.4300000000000002</v>
      </c>
      <c r="AE830" s="300"/>
    </row>
    <row r="831" spans="1:31" s="299" customFormat="1" ht="21.75" customHeight="1" x14ac:dyDescent="0.2">
      <c r="A831" s="300"/>
      <c r="B831" s="382" t="s">
        <v>173</v>
      </c>
      <c r="C831" s="382"/>
      <c r="D831" s="382"/>
      <c r="E831" s="382"/>
      <c r="F831" s="382"/>
      <c r="G831" s="382"/>
      <c r="H831" s="382"/>
      <c r="I831" s="382"/>
      <c r="J831" s="382"/>
      <c r="K831" s="382"/>
      <c r="L831" s="382"/>
      <c r="M831" s="343">
        <v>8</v>
      </c>
      <c r="N831" s="343">
        <v>4</v>
      </c>
      <c r="O831" s="344" t="s">
        <v>278</v>
      </c>
      <c r="P831" s="345" t="s">
        <v>172</v>
      </c>
      <c r="Q831" s="383"/>
      <c r="R831" s="383"/>
      <c r="S831" s="383"/>
      <c r="T831" s="383"/>
      <c r="U831" s="359">
        <v>262.60000000000002</v>
      </c>
      <c r="V831" s="359">
        <v>66.16</v>
      </c>
      <c r="W831" s="360">
        <v>0.25191999999999998</v>
      </c>
      <c r="X831" s="384"/>
      <c r="Y831" s="384"/>
      <c r="Z831" s="384"/>
      <c r="AA831" s="384"/>
      <c r="AB831" s="384"/>
      <c r="AC831" s="384"/>
      <c r="AD831" s="302">
        <v>2.4300000000000002</v>
      </c>
      <c r="AE831" s="300"/>
    </row>
    <row r="832" spans="1:31" s="299" customFormat="1" ht="12.75" customHeight="1" x14ac:dyDescent="0.2">
      <c r="A832" s="300"/>
      <c r="B832" s="382" t="s">
        <v>171</v>
      </c>
      <c r="C832" s="382"/>
      <c r="D832" s="382"/>
      <c r="E832" s="382"/>
      <c r="F832" s="382"/>
      <c r="G832" s="382"/>
      <c r="H832" s="382"/>
      <c r="I832" s="382"/>
      <c r="J832" s="382"/>
      <c r="K832" s="382"/>
      <c r="L832" s="382"/>
      <c r="M832" s="343">
        <v>8</v>
      </c>
      <c r="N832" s="343">
        <v>4</v>
      </c>
      <c r="O832" s="344" t="s">
        <v>278</v>
      </c>
      <c r="P832" s="345" t="s">
        <v>170</v>
      </c>
      <c r="Q832" s="383"/>
      <c r="R832" s="383"/>
      <c r="S832" s="383"/>
      <c r="T832" s="383"/>
      <c r="U832" s="359">
        <v>262.60000000000002</v>
      </c>
      <c r="V832" s="359">
        <v>66.16</v>
      </c>
      <c r="W832" s="360">
        <v>0.25191999999999998</v>
      </c>
      <c r="X832" s="384"/>
      <c r="Y832" s="384"/>
      <c r="Z832" s="384"/>
      <c r="AA832" s="384"/>
      <c r="AB832" s="384"/>
      <c r="AC832" s="384"/>
      <c r="AD832" s="302">
        <v>2.4300000000000002</v>
      </c>
      <c r="AE832" s="300"/>
    </row>
    <row r="833" spans="1:31" s="299" customFormat="1" ht="12.75" customHeight="1" x14ac:dyDescent="0.2">
      <c r="A833" s="300"/>
      <c r="B833" s="382" t="s">
        <v>188</v>
      </c>
      <c r="C833" s="382"/>
      <c r="D833" s="382"/>
      <c r="E833" s="382"/>
      <c r="F833" s="382"/>
      <c r="G833" s="382"/>
      <c r="H833" s="382"/>
      <c r="I833" s="382"/>
      <c r="J833" s="382"/>
      <c r="K833" s="382"/>
      <c r="L833" s="382"/>
      <c r="M833" s="343">
        <v>8</v>
      </c>
      <c r="N833" s="343">
        <v>4</v>
      </c>
      <c r="O833" s="344" t="s">
        <v>278</v>
      </c>
      <c r="P833" s="345" t="s">
        <v>187</v>
      </c>
      <c r="Q833" s="383"/>
      <c r="R833" s="383"/>
      <c r="S833" s="383"/>
      <c r="T833" s="383"/>
      <c r="U833" s="359">
        <v>62.3</v>
      </c>
      <c r="V833" s="359">
        <v>58.05</v>
      </c>
      <c r="W833" s="360">
        <v>0.93181000000000003</v>
      </c>
      <c r="X833" s="384"/>
      <c r="Y833" s="384"/>
      <c r="Z833" s="384"/>
      <c r="AA833" s="384"/>
      <c r="AB833" s="384"/>
      <c r="AC833" s="384"/>
      <c r="AD833" s="302">
        <v>1652.9</v>
      </c>
      <c r="AE833" s="300"/>
    </row>
    <row r="834" spans="1:31" s="299" customFormat="1" ht="12.75" customHeight="1" x14ac:dyDescent="0.2">
      <c r="A834" s="300"/>
      <c r="B834" s="382" t="s">
        <v>169</v>
      </c>
      <c r="C834" s="382"/>
      <c r="D834" s="382"/>
      <c r="E834" s="382"/>
      <c r="F834" s="382"/>
      <c r="G834" s="382"/>
      <c r="H834" s="382"/>
      <c r="I834" s="382"/>
      <c r="J834" s="382"/>
      <c r="K834" s="382"/>
      <c r="L834" s="382"/>
      <c r="M834" s="343">
        <v>8</v>
      </c>
      <c r="N834" s="343">
        <v>4</v>
      </c>
      <c r="O834" s="344" t="s">
        <v>278</v>
      </c>
      <c r="P834" s="345" t="s">
        <v>168</v>
      </c>
      <c r="Q834" s="383"/>
      <c r="R834" s="383"/>
      <c r="S834" s="383"/>
      <c r="T834" s="383"/>
      <c r="U834" s="359">
        <v>200.3</v>
      </c>
      <c r="V834" s="359">
        <v>8.11</v>
      </c>
      <c r="W834" s="360">
        <v>4.045E-2</v>
      </c>
      <c r="X834" s="384"/>
      <c r="Y834" s="384"/>
      <c r="Z834" s="384"/>
      <c r="AA834" s="384"/>
      <c r="AB834" s="384"/>
      <c r="AC834" s="384"/>
      <c r="AD834" s="302">
        <v>1652.9</v>
      </c>
      <c r="AE834" s="300"/>
    </row>
    <row r="835" spans="1:31" s="299" customFormat="1" ht="21.75" customHeight="1" x14ac:dyDescent="0.2">
      <c r="A835" s="300"/>
      <c r="B835" s="382" t="s">
        <v>211</v>
      </c>
      <c r="C835" s="382"/>
      <c r="D835" s="382"/>
      <c r="E835" s="382"/>
      <c r="F835" s="382"/>
      <c r="G835" s="382"/>
      <c r="H835" s="382"/>
      <c r="I835" s="382"/>
      <c r="J835" s="382"/>
      <c r="K835" s="382"/>
      <c r="L835" s="382"/>
      <c r="M835" s="343">
        <v>8</v>
      </c>
      <c r="N835" s="343">
        <v>4</v>
      </c>
      <c r="O835" s="344" t="s">
        <v>278</v>
      </c>
      <c r="P835" s="345" t="s">
        <v>210</v>
      </c>
      <c r="Q835" s="383"/>
      <c r="R835" s="383"/>
      <c r="S835" s="383"/>
      <c r="T835" s="383"/>
      <c r="U835" s="359">
        <v>395</v>
      </c>
      <c r="V835" s="359">
        <v>59</v>
      </c>
      <c r="W835" s="360">
        <v>0.14937</v>
      </c>
      <c r="X835" s="384"/>
      <c r="Y835" s="384"/>
      <c r="Z835" s="384"/>
      <c r="AA835" s="384"/>
      <c r="AB835" s="384"/>
      <c r="AC835" s="384"/>
      <c r="AD835" s="302">
        <v>1652.9</v>
      </c>
      <c r="AE835" s="300"/>
    </row>
    <row r="836" spans="1:31" s="299" customFormat="1" ht="32.25" customHeight="1" x14ac:dyDescent="0.2">
      <c r="A836" s="300"/>
      <c r="B836" s="382" t="s">
        <v>209</v>
      </c>
      <c r="C836" s="382"/>
      <c r="D836" s="382"/>
      <c r="E836" s="382"/>
      <c r="F836" s="382"/>
      <c r="G836" s="382"/>
      <c r="H836" s="382"/>
      <c r="I836" s="382"/>
      <c r="J836" s="382"/>
      <c r="K836" s="382"/>
      <c r="L836" s="382"/>
      <c r="M836" s="343">
        <v>8</v>
      </c>
      <c r="N836" s="343">
        <v>4</v>
      </c>
      <c r="O836" s="344" t="s">
        <v>278</v>
      </c>
      <c r="P836" s="345" t="s">
        <v>208</v>
      </c>
      <c r="Q836" s="383"/>
      <c r="R836" s="383"/>
      <c r="S836" s="383"/>
      <c r="T836" s="383"/>
      <c r="U836" s="359">
        <v>395</v>
      </c>
      <c r="V836" s="359">
        <v>59</v>
      </c>
      <c r="W836" s="360">
        <v>0.14937</v>
      </c>
      <c r="X836" s="384"/>
      <c r="Y836" s="384"/>
      <c r="Z836" s="384"/>
      <c r="AA836" s="384"/>
      <c r="AB836" s="384"/>
      <c r="AC836" s="384"/>
      <c r="AD836" s="302">
        <v>9.4700000000000006</v>
      </c>
      <c r="AE836" s="300"/>
    </row>
    <row r="837" spans="1:31" s="299" customFormat="1" ht="12.75" customHeight="1" x14ac:dyDescent="0.2">
      <c r="A837" s="300"/>
      <c r="B837" s="382" t="s">
        <v>315</v>
      </c>
      <c r="C837" s="382"/>
      <c r="D837" s="382"/>
      <c r="E837" s="382"/>
      <c r="F837" s="382"/>
      <c r="G837" s="382"/>
      <c r="H837" s="382"/>
      <c r="I837" s="382"/>
      <c r="J837" s="382"/>
      <c r="K837" s="382"/>
      <c r="L837" s="382"/>
      <c r="M837" s="343">
        <v>8</v>
      </c>
      <c r="N837" s="343">
        <v>4</v>
      </c>
      <c r="O837" s="344" t="s">
        <v>278</v>
      </c>
      <c r="P837" s="345" t="s">
        <v>314</v>
      </c>
      <c r="Q837" s="383"/>
      <c r="R837" s="383"/>
      <c r="S837" s="383"/>
      <c r="T837" s="383"/>
      <c r="U837" s="359">
        <v>390</v>
      </c>
      <c r="V837" s="359">
        <v>57.87</v>
      </c>
      <c r="W837" s="360">
        <v>0.14838999999999999</v>
      </c>
      <c r="X837" s="384"/>
      <c r="Y837" s="384"/>
      <c r="Z837" s="384"/>
      <c r="AA837" s="384"/>
      <c r="AB837" s="384"/>
      <c r="AC837" s="384"/>
      <c r="AD837" s="302">
        <v>9.4700000000000006</v>
      </c>
      <c r="AE837" s="300"/>
    </row>
    <row r="838" spans="1:31" s="299" customFormat="1" ht="12.75" customHeight="1" x14ac:dyDescent="0.2">
      <c r="A838" s="300"/>
      <c r="B838" s="382" t="s">
        <v>207</v>
      </c>
      <c r="C838" s="382"/>
      <c r="D838" s="382"/>
      <c r="E838" s="382"/>
      <c r="F838" s="382"/>
      <c r="G838" s="382"/>
      <c r="H838" s="382"/>
      <c r="I838" s="382"/>
      <c r="J838" s="382"/>
      <c r="K838" s="382"/>
      <c r="L838" s="382"/>
      <c r="M838" s="343">
        <v>8</v>
      </c>
      <c r="N838" s="343">
        <v>4</v>
      </c>
      <c r="O838" s="344" t="s">
        <v>278</v>
      </c>
      <c r="P838" s="345" t="s">
        <v>206</v>
      </c>
      <c r="Q838" s="383"/>
      <c r="R838" s="383"/>
      <c r="S838" s="383"/>
      <c r="T838" s="383"/>
      <c r="U838" s="359">
        <v>5</v>
      </c>
      <c r="V838" s="359">
        <v>1.1299999999999999</v>
      </c>
      <c r="W838" s="360">
        <v>0.22600000000000001</v>
      </c>
      <c r="X838" s="384"/>
      <c r="Y838" s="384"/>
      <c r="Z838" s="384"/>
      <c r="AA838" s="384"/>
      <c r="AB838" s="384"/>
      <c r="AC838" s="384"/>
      <c r="AD838" s="302">
        <v>9.4700000000000006</v>
      </c>
      <c r="AE838" s="300"/>
    </row>
    <row r="839" spans="1:31" s="299" customFormat="1" ht="21.75" customHeight="1" x14ac:dyDescent="0.2">
      <c r="A839" s="300"/>
      <c r="B839" s="382" t="s">
        <v>177</v>
      </c>
      <c r="C839" s="382"/>
      <c r="D839" s="382"/>
      <c r="E839" s="382"/>
      <c r="F839" s="382"/>
      <c r="G839" s="382"/>
      <c r="H839" s="382"/>
      <c r="I839" s="382"/>
      <c r="J839" s="382"/>
      <c r="K839" s="382"/>
      <c r="L839" s="382"/>
      <c r="M839" s="343">
        <v>8</v>
      </c>
      <c r="N839" s="343">
        <v>4</v>
      </c>
      <c r="O839" s="344" t="s">
        <v>764</v>
      </c>
      <c r="P839" s="345">
        <v>0</v>
      </c>
      <c r="Q839" s="383"/>
      <c r="R839" s="383"/>
      <c r="S839" s="383"/>
      <c r="T839" s="383"/>
      <c r="U839" s="359">
        <v>1503.6030000000001</v>
      </c>
      <c r="V839" s="359">
        <v>1503.6</v>
      </c>
      <c r="W839" s="360">
        <v>1</v>
      </c>
      <c r="X839" s="384"/>
      <c r="Y839" s="384"/>
      <c r="Z839" s="384"/>
      <c r="AA839" s="384"/>
      <c r="AB839" s="384"/>
      <c r="AC839" s="384"/>
      <c r="AD839" s="302">
        <v>9.4700000000000006</v>
      </c>
      <c r="AE839" s="300"/>
    </row>
    <row r="840" spans="1:31" s="299" customFormat="1" ht="21.75" customHeight="1" x14ac:dyDescent="0.2">
      <c r="A840" s="300"/>
      <c r="B840" s="382" t="s">
        <v>198</v>
      </c>
      <c r="C840" s="382"/>
      <c r="D840" s="382"/>
      <c r="E840" s="382"/>
      <c r="F840" s="382"/>
      <c r="G840" s="382"/>
      <c r="H840" s="382"/>
      <c r="I840" s="382"/>
      <c r="J840" s="382"/>
      <c r="K840" s="382"/>
      <c r="L840" s="382"/>
      <c r="M840" s="343">
        <v>8</v>
      </c>
      <c r="N840" s="343">
        <v>4</v>
      </c>
      <c r="O840" s="344" t="s">
        <v>764</v>
      </c>
      <c r="P840" s="345" t="s">
        <v>197</v>
      </c>
      <c r="Q840" s="383"/>
      <c r="R840" s="383"/>
      <c r="S840" s="383"/>
      <c r="T840" s="383"/>
      <c r="U840" s="359">
        <v>1503.6030000000001</v>
      </c>
      <c r="V840" s="359">
        <v>1503.6</v>
      </c>
      <c r="W840" s="360">
        <v>1</v>
      </c>
      <c r="X840" s="384"/>
      <c r="Y840" s="384"/>
      <c r="Z840" s="384"/>
      <c r="AA840" s="384"/>
      <c r="AB840" s="384"/>
      <c r="AC840" s="384"/>
      <c r="AD840" s="302">
        <v>132.36000000000001</v>
      </c>
      <c r="AE840" s="300"/>
    </row>
    <row r="841" spans="1:31" s="299" customFormat="1" ht="12.75" customHeight="1" x14ac:dyDescent="0.2">
      <c r="A841" s="300"/>
      <c r="B841" s="382" t="s">
        <v>258</v>
      </c>
      <c r="C841" s="382"/>
      <c r="D841" s="382"/>
      <c r="E841" s="382"/>
      <c r="F841" s="382"/>
      <c r="G841" s="382"/>
      <c r="H841" s="382"/>
      <c r="I841" s="382"/>
      <c r="J841" s="382"/>
      <c r="K841" s="382"/>
      <c r="L841" s="382"/>
      <c r="M841" s="343">
        <v>8</v>
      </c>
      <c r="N841" s="343">
        <v>4</v>
      </c>
      <c r="O841" s="344" t="s">
        <v>764</v>
      </c>
      <c r="P841" s="345" t="s">
        <v>257</v>
      </c>
      <c r="Q841" s="383"/>
      <c r="R841" s="383"/>
      <c r="S841" s="383"/>
      <c r="T841" s="383"/>
      <c r="U841" s="359">
        <v>1399.8810000000001</v>
      </c>
      <c r="V841" s="359">
        <v>1399.88</v>
      </c>
      <c r="W841" s="360">
        <v>1</v>
      </c>
      <c r="X841" s="384"/>
      <c r="Y841" s="384"/>
      <c r="Z841" s="384"/>
      <c r="AA841" s="384"/>
      <c r="AB841" s="384"/>
      <c r="AC841" s="384"/>
      <c r="AD841" s="302">
        <v>132.36000000000001</v>
      </c>
      <c r="AE841" s="300"/>
    </row>
    <row r="842" spans="1:31" s="299" customFormat="1" ht="12.75" customHeight="1" x14ac:dyDescent="0.2">
      <c r="A842" s="300"/>
      <c r="B842" s="382" t="s">
        <v>256</v>
      </c>
      <c r="C842" s="382"/>
      <c r="D842" s="382"/>
      <c r="E842" s="382"/>
      <c r="F842" s="382"/>
      <c r="G842" s="382"/>
      <c r="H842" s="382"/>
      <c r="I842" s="382"/>
      <c r="J842" s="382"/>
      <c r="K842" s="382"/>
      <c r="L842" s="382"/>
      <c r="M842" s="343">
        <v>8</v>
      </c>
      <c r="N842" s="343">
        <v>4</v>
      </c>
      <c r="O842" s="344" t="s">
        <v>764</v>
      </c>
      <c r="P842" s="345" t="s">
        <v>255</v>
      </c>
      <c r="Q842" s="383"/>
      <c r="R842" s="383"/>
      <c r="S842" s="383"/>
      <c r="T842" s="383"/>
      <c r="U842" s="359">
        <v>484.733</v>
      </c>
      <c r="V842" s="359">
        <v>484.73</v>
      </c>
      <c r="W842" s="360">
        <v>1</v>
      </c>
      <c r="X842" s="384"/>
      <c r="Y842" s="384"/>
      <c r="Z842" s="384"/>
      <c r="AA842" s="384"/>
      <c r="AB842" s="384"/>
      <c r="AC842" s="384"/>
      <c r="AD842" s="302">
        <v>132.36000000000001</v>
      </c>
      <c r="AE842" s="300"/>
    </row>
    <row r="843" spans="1:31" s="299" customFormat="1" ht="21.75" customHeight="1" x14ac:dyDescent="0.2">
      <c r="A843" s="300"/>
      <c r="B843" s="382" t="s">
        <v>254</v>
      </c>
      <c r="C843" s="382"/>
      <c r="D843" s="382"/>
      <c r="E843" s="382"/>
      <c r="F843" s="382"/>
      <c r="G843" s="382"/>
      <c r="H843" s="382"/>
      <c r="I843" s="382"/>
      <c r="J843" s="382"/>
      <c r="K843" s="382"/>
      <c r="L843" s="382"/>
      <c r="M843" s="343">
        <v>8</v>
      </c>
      <c r="N843" s="343">
        <v>4</v>
      </c>
      <c r="O843" s="344" t="s">
        <v>764</v>
      </c>
      <c r="P843" s="345" t="s">
        <v>252</v>
      </c>
      <c r="Q843" s="383"/>
      <c r="R843" s="383"/>
      <c r="S843" s="383"/>
      <c r="T843" s="383"/>
      <c r="U843" s="359">
        <v>915.14800000000002</v>
      </c>
      <c r="V843" s="359">
        <v>915.15</v>
      </c>
      <c r="W843" s="360">
        <v>1</v>
      </c>
      <c r="X843" s="384"/>
      <c r="Y843" s="384"/>
      <c r="Z843" s="384"/>
      <c r="AA843" s="384"/>
      <c r="AB843" s="384"/>
      <c r="AC843" s="384"/>
      <c r="AD843" s="302">
        <v>132.36000000000001</v>
      </c>
      <c r="AE843" s="300"/>
    </row>
    <row r="844" spans="1:31" s="299" customFormat="1" ht="42.75" customHeight="1" x14ac:dyDescent="0.2">
      <c r="A844" s="300"/>
      <c r="B844" s="382" t="s">
        <v>196</v>
      </c>
      <c r="C844" s="382"/>
      <c r="D844" s="382"/>
      <c r="E844" s="382"/>
      <c r="F844" s="382"/>
      <c r="G844" s="382"/>
      <c r="H844" s="382"/>
      <c r="I844" s="382"/>
      <c r="J844" s="382"/>
      <c r="K844" s="382"/>
      <c r="L844" s="382"/>
      <c r="M844" s="343">
        <v>8</v>
      </c>
      <c r="N844" s="343">
        <v>4</v>
      </c>
      <c r="O844" s="344" t="s">
        <v>764</v>
      </c>
      <c r="P844" s="345" t="s">
        <v>195</v>
      </c>
      <c r="Q844" s="383"/>
      <c r="R844" s="383"/>
      <c r="S844" s="383"/>
      <c r="T844" s="383"/>
      <c r="U844" s="359">
        <v>103.72199999999999</v>
      </c>
      <c r="V844" s="359">
        <v>103.72</v>
      </c>
      <c r="W844" s="360">
        <v>1</v>
      </c>
      <c r="X844" s="384"/>
      <c r="Y844" s="384"/>
      <c r="Z844" s="384"/>
      <c r="AA844" s="384"/>
      <c r="AB844" s="384"/>
      <c r="AC844" s="384"/>
      <c r="AD844" s="302">
        <v>536.47</v>
      </c>
      <c r="AE844" s="300"/>
    </row>
    <row r="845" spans="1:31" s="299" customFormat="1" ht="12.75" customHeight="1" x14ac:dyDescent="0.2">
      <c r="A845" s="300"/>
      <c r="B845" s="382" t="s">
        <v>192</v>
      </c>
      <c r="C845" s="382"/>
      <c r="D845" s="382"/>
      <c r="E845" s="382"/>
      <c r="F845" s="382"/>
      <c r="G845" s="382"/>
      <c r="H845" s="382"/>
      <c r="I845" s="382"/>
      <c r="J845" s="382"/>
      <c r="K845" s="382"/>
      <c r="L845" s="382"/>
      <c r="M845" s="343">
        <v>8</v>
      </c>
      <c r="N845" s="343">
        <v>4</v>
      </c>
      <c r="O845" s="344" t="s">
        <v>764</v>
      </c>
      <c r="P845" s="345" t="s">
        <v>190</v>
      </c>
      <c r="Q845" s="383"/>
      <c r="R845" s="383"/>
      <c r="S845" s="383"/>
      <c r="T845" s="383"/>
      <c r="U845" s="359">
        <v>103.72199999999999</v>
      </c>
      <c r="V845" s="359">
        <v>103.72</v>
      </c>
      <c r="W845" s="360">
        <v>1</v>
      </c>
      <c r="X845" s="384"/>
      <c r="Y845" s="384"/>
      <c r="Z845" s="384"/>
      <c r="AA845" s="384"/>
      <c r="AB845" s="384"/>
      <c r="AC845" s="384"/>
      <c r="AD845" s="302">
        <v>536.47</v>
      </c>
      <c r="AE845" s="300"/>
    </row>
    <row r="846" spans="1:31" s="299" customFormat="1" ht="21.75" customHeight="1" x14ac:dyDescent="0.2">
      <c r="A846" s="300"/>
      <c r="B846" s="382" t="s">
        <v>277</v>
      </c>
      <c r="C846" s="382"/>
      <c r="D846" s="382"/>
      <c r="E846" s="382"/>
      <c r="F846" s="382"/>
      <c r="G846" s="382"/>
      <c r="H846" s="382"/>
      <c r="I846" s="382"/>
      <c r="J846" s="382"/>
      <c r="K846" s="382"/>
      <c r="L846" s="382"/>
      <c r="M846" s="343">
        <v>8</v>
      </c>
      <c r="N846" s="343">
        <v>4</v>
      </c>
      <c r="O846" s="344" t="s">
        <v>276</v>
      </c>
      <c r="P846" s="345">
        <v>0</v>
      </c>
      <c r="Q846" s="383"/>
      <c r="R846" s="383"/>
      <c r="S846" s="383"/>
      <c r="T846" s="383"/>
      <c r="U846" s="359">
        <v>26708.275000000001</v>
      </c>
      <c r="V846" s="359">
        <v>16976.849999999999</v>
      </c>
      <c r="W846" s="360">
        <v>0.63563999999999998</v>
      </c>
      <c r="X846" s="384"/>
      <c r="Y846" s="384"/>
      <c r="Z846" s="384"/>
      <c r="AA846" s="384"/>
      <c r="AB846" s="384"/>
      <c r="AC846" s="384"/>
      <c r="AD846" s="302">
        <v>536.47</v>
      </c>
      <c r="AE846" s="300"/>
    </row>
    <row r="847" spans="1:31" s="299" customFormat="1" ht="21.75" customHeight="1" x14ac:dyDescent="0.2">
      <c r="A847" s="300"/>
      <c r="B847" s="382" t="s">
        <v>275</v>
      </c>
      <c r="C847" s="382"/>
      <c r="D847" s="382"/>
      <c r="E847" s="382"/>
      <c r="F847" s="382"/>
      <c r="G847" s="382"/>
      <c r="H847" s="382"/>
      <c r="I847" s="382"/>
      <c r="J847" s="382"/>
      <c r="K847" s="382"/>
      <c r="L847" s="382"/>
      <c r="M847" s="343">
        <v>8</v>
      </c>
      <c r="N847" s="343">
        <v>4</v>
      </c>
      <c r="O847" s="344" t="s">
        <v>274</v>
      </c>
      <c r="P847" s="345">
        <v>0</v>
      </c>
      <c r="Q847" s="383"/>
      <c r="R847" s="383"/>
      <c r="S847" s="383"/>
      <c r="T847" s="383"/>
      <c r="U847" s="359">
        <v>26708.275000000001</v>
      </c>
      <c r="V847" s="359">
        <v>16976.849999999999</v>
      </c>
      <c r="W847" s="360">
        <v>0.63563999999999998</v>
      </c>
      <c r="X847" s="384"/>
      <c r="Y847" s="384"/>
      <c r="Z847" s="384"/>
      <c r="AA847" s="384"/>
      <c r="AB847" s="384"/>
      <c r="AC847" s="384"/>
      <c r="AD847" s="302">
        <v>536.47</v>
      </c>
      <c r="AE847" s="300"/>
    </row>
    <row r="848" spans="1:31" s="299" customFormat="1" ht="12.75" customHeight="1" x14ac:dyDescent="0.2">
      <c r="A848" s="300"/>
      <c r="B848" s="382" t="s">
        <v>273</v>
      </c>
      <c r="C848" s="382"/>
      <c r="D848" s="382"/>
      <c r="E848" s="382"/>
      <c r="F848" s="382"/>
      <c r="G848" s="382"/>
      <c r="H848" s="382"/>
      <c r="I848" s="382"/>
      <c r="J848" s="382"/>
      <c r="K848" s="382"/>
      <c r="L848" s="382"/>
      <c r="M848" s="343">
        <v>8</v>
      </c>
      <c r="N848" s="343">
        <v>4</v>
      </c>
      <c r="O848" s="344" t="s">
        <v>272</v>
      </c>
      <c r="P848" s="345">
        <v>0</v>
      </c>
      <c r="Q848" s="383"/>
      <c r="R848" s="383"/>
      <c r="S848" s="383"/>
      <c r="T848" s="383"/>
      <c r="U848" s="359">
        <v>26708.275000000001</v>
      </c>
      <c r="V848" s="359">
        <v>16976.849999999999</v>
      </c>
      <c r="W848" s="360">
        <v>0.63563999999999998</v>
      </c>
      <c r="X848" s="384"/>
      <c r="Y848" s="384"/>
      <c r="Z848" s="384"/>
      <c r="AA848" s="384"/>
      <c r="AB848" s="384"/>
      <c r="AC848" s="384"/>
      <c r="AD848" s="302">
        <v>120</v>
      </c>
      <c r="AE848" s="300"/>
    </row>
    <row r="849" spans="1:31" s="299" customFormat="1" ht="12.75" customHeight="1" x14ac:dyDescent="0.2">
      <c r="A849" s="300"/>
      <c r="B849" s="382" t="s">
        <v>198</v>
      </c>
      <c r="C849" s="382"/>
      <c r="D849" s="382"/>
      <c r="E849" s="382"/>
      <c r="F849" s="382"/>
      <c r="G849" s="382"/>
      <c r="H849" s="382"/>
      <c r="I849" s="382"/>
      <c r="J849" s="382"/>
      <c r="K849" s="382"/>
      <c r="L849" s="382"/>
      <c r="M849" s="343">
        <v>8</v>
      </c>
      <c r="N849" s="343">
        <v>4</v>
      </c>
      <c r="O849" s="344" t="s">
        <v>272</v>
      </c>
      <c r="P849" s="345" t="s">
        <v>197</v>
      </c>
      <c r="Q849" s="383"/>
      <c r="R849" s="383"/>
      <c r="S849" s="383"/>
      <c r="T849" s="383"/>
      <c r="U849" s="359">
        <v>26708.275000000001</v>
      </c>
      <c r="V849" s="359">
        <v>16976.849999999999</v>
      </c>
      <c r="W849" s="360">
        <v>0.63563999999999998</v>
      </c>
      <c r="X849" s="384"/>
      <c r="Y849" s="384"/>
      <c r="Z849" s="384"/>
      <c r="AA849" s="384"/>
      <c r="AB849" s="384"/>
      <c r="AC849" s="384"/>
      <c r="AD849" s="302">
        <v>120</v>
      </c>
      <c r="AE849" s="300"/>
    </row>
    <row r="850" spans="1:31" s="299" customFormat="1" ht="21.75" customHeight="1" x14ac:dyDescent="0.2">
      <c r="A850" s="300"/>
      <c r="B850" s="382" t="s">
        <v>258</v>
      </c>
      <c r="C850" s="382"/>
      <c r="D850" s="382"/>
      <c r="E850" s="382"/>
      <c r="F850" s="382"/>
      <c r="G850" s="382"/>
      <c r="H850" s="382"/>
      <c r="I850" s="382"/>
      <c r="J850" s="382"/>
      <c r="K850" s="382"/>
      <c r="L850" s="382"/>
      <c r="M850" s="343">
        <v>8</v>
      </c>
      <c r="N850" s="343">
        <v>4</v>
      </c>
      <c r="O850" s="344" t="s">
        <v>272</v>
      </c>
      <c r="P850" s="345" t="s">
        <v>257</v>
      </c>
      <c r="Q850" s="383"/>
      <c r="R850" s="383"/>
      <c r="S850" s="383"/>
      <c r="T850" s="383"/>
      <c r="U850" s="359">
        <v>25899.174999999999</v>
      </c>
      <c r="V850" s="359">
        <v>16301.84</v>
      </c>
      <c r="W850" s="360">
        <v>0.62943000000000005</v>
      </c>
      <c r="X850" s="384"/>
      <c r="Y850" s="384"/>
      <c r="Z850" s="384"/>
      <c r="AA850" s="384"/>
      <c r="AB850" s="384"/>
      <c r="AC850" s="384"/>
      <c r="AD850" s="302">
        <v>120</v>
      </c>
      <c r="AE850" s="300"/>
    </row>
    <row r="851" spans="1:31" s="299" customFormat="1" ht="21.75" customHeight="1" x14ac:dyDescent="0.2">
      <c r="A851" s="300"/>
      <c r="B851" s="382" t="s">
        <v>256</v>
      </c>
      <c r="C851" s="382"/>
      <c r="D851" s="382"/>
      <c r="E851" s="382"/>
      <c r="F851" s="382"/>
      <c r="G851" s="382"/>
      <c r="H851" s="382"/>
      <c r="I851" s="382"/>
      <c r="J851" s="382"/>
      <c r="K851" s="382"/>
      <c r="L851" s="382"/>
      <c r="M851" s="343">
        <v>8</v>
      </c>
      <c r="N851" s="343">
        <v>4</v>
      </c>
      <c r="O851" s="344" t="s">
        <v>272</v>
      </c>
      <c r="P851" s="345" t="s">
        <v>255</v>
      </c>
      <c r="Q851" s="383"/>
      <c r="R851" s="383"/>
      <c r="S851" s="383"/>
      <c r="T851" s="383"/>
      <c r="U851" s="359">
        <v>20440.400000000001</v>
      </c>
      <c r="V851" s="359">
        <v>13484.9</v>
      </c>
      <c r="W851" s="360">
        <v>0.65971999999999997</v>
      </c>
      <c r="X851" s="384"/>
      <c r="Y851" s="384"/>
      <c r="Z851" s="384"/>
      <c r="AA851" s="384"/>
      <c r="AB851" s="384"/>
      <c r="AC851" s="384"/>
      <c r="AD851" s="302">
        <v>120</v>
      </c>
      <c r="AE851" s="300"/>
    </row>
    <row r="852" spans="1:31" s="299" customFormat="1" ht="21.75" customHeight="1" x14ac:dyDescent="0.2">
      <c r="A852" s="300"/>
      <c r="B852" s="382" t="s">
        <v>254</v>
      </c>
      <c r="C852" s="382"/>
      <c r="D852" s="382"/>
      <c r="E852" s="382"/>
      <c r="F852" s="382"/>
      <c r="G852" s="382"/>
      <c r="H852" s="382"/>
      <c r="I852" s="382"/>
      <c r="J852" s="382"/>
      <c r="K852" s="382"/>
      <c r="L852" s="382"/>
      <c r="M852" s="343">
        <v>8</v>
      </c>
      <c r="N852" s="343">
        <v>4</v>
      </c>
      <c r="O852" s="344" t="s">
        <v>272</v>
      </c>
      <c r="P852" s="345" t="s">
        <v>252</v>
      </c>
      <c r="Q852" s="383"/>
      <c r="R852" s="383"/>
      <c r="S852" s="383"/>
      <c r="T852" s="383"/>
      <c r="U852" s="359">
        <v>5458.7749999999996</v>
      </c>
      <c r="V852" s="359">
        <v>2816.94</v>
      </c>
      <c r="W852" s="360">
        <v>0.51604000000000005</v>
      </c>
      <c r="X852" s="384"/>
      <c r="Y852" s="384"/>
      <c r="Z852" s="384"/>
      <c r="AA852" s="384"/>
      <c r="AB852" s="384"/>
      <c r="AC852" s="384"/>
      <c r="AD852" s="302">
        <v>2.2999999999999998</v>
      </c>
      <c r="AE852" s="300"/>
    </row>
    <row r="853" spans="1:31" s="299" customFormat="1" ht="32.25" customHeight="1" x14ac:dyDescent="0.2">
      <c r="A853" s="300"/>
      <c r="B853" s="382" t="s">
        <v>196</v>
      </c>
      <c r="C853" s="382"/>
      <c r="D853" s="382"/>
      <c r="E853" s="382"/>
      <c r="F853" s="382"/>
      <c r="G853" s="382"/>
      <c r="H853" s="382"/>
      <c r="I853" s="382"/>
      <c r="J853" s="382"/>
      <c r="K853" s="382"/>
      <c r="L853" s="382"/>
      <c r="M853" s="343">
        <v>8</v>
      </c>
      <c r="N853" s="343">
        <v>4</v>
      </c>
      <c r="O853" s="344" t="s">
        <v>272</v>
      </c>
      <c r="P853" s="345" t="s">
        <v>195</v>
      </c>
      <c r="Q853" s="383"/>
      <c r="R853" s="383"/>
      <c r="S853" s="383"/>
      <c r="T853" s="383"/>
      <c r="U853" s="359">
        <v>809.1</v>
      </c>
      <c r="V853" s="359">
        <v>675.01</v>
      </c>
      <c r="W853" s="360">
        <v>0.83428000000000002</v>
      </c>
      <c r="X853" s="384"/>
      <c r="Y853" s="384"/>
      <c r="Z853" s="384"/>
      <c r="AA853" s="384"/>
      <c r="AB853" s="384"/>
      <c r="AC853" s="384"/>
      <c r="AD853" s="302">
        <v>2.2999999999999998</v>
      </c>
      <c r="AE853" s="300"/>
    </row>
    <row r="854" spans="1:31" s="299" customFormat="1" ht="32.25" customHeight="1" x14ac:dyDescent="0.2">
      <c r="A854" s="300"/>
      <c r="B854" s="382" t="s">
        <v>194</v>
      </c>
      <c r="C854" s="382"/>
      <c r="D854" s="382"/>
      <c r="E854" s="382"/>
      <c r="F854" s="382"/>
      <c r="G854" s="382"/>
      <c r="H854" s="382"/>
      <c r="I854" s="382"/>
      <c r="J854" s="382"/>
      <c r="K854" s="382"/>
      <c r="L854" s="382"/>
      <c r="M854" s="343">
        <v>8</v>
      </c>
      <c r="N854" s="343">
        <v>4</v>
      </c>
      <c r="O854" s="344" t="s">
        <v>272</v>
      </c>
      <c r="P854" s="345" t="s">
        <v>193</v>
      </c>
      <c r="Q854" s="383"/>
      <c r="R854" s="383"/>
      <c r="S854" s="383"/>
      <c r="T854" s="383"/>
      <c r="U854" s="359">
        <v>621.5</v>
      </c>
      <c r="V854" s="359">
        <v>596.75</v>
      </c>
      <c r="W854" s="360">
        <v>0.96016999999999997</v>
      </c>
      <c r="X854" s="384"/>
      <c r="Y854" s="384"/>
      <c r="Z854" s="384"/>
      <c r="AA854" s="384"/>
      <c r="AB854" s="384"/>
      <c r="AC854" s="384"/>
      <c r="AD854" s="302">
        <v>2.2999999999999998</v>
      </c>
      <c r="AE854" s="300"/>
    </row>
    <row r="855" spans="1:31" s="299" customFormat="1" ht="12.75" customHeight="1" x14ac:dyDescent="0.2">
      <c r="A855" s="300"/>
      <c r="B855" s="382" t="s">
        <v>192</v>
      </c>
      <c r="C855" s="382"/>
      <c r="D855" s="382"/>
      <c r="E855" s="382"/>
      <c r="F855" s="382"/>
      <c r="G855" s="382"/>
      <c r="H855" s="382"/>
      <c r="I855" s="382"/>
      <c r="J855" s="382"/>
      <c r="K855" s="382"/>
      <c r="L855" s="382"/>
      <c r="M855" s="343">
        <v>8</v>
      </c>
      <c r="N855" s="343">
        <v>4</v>
      </c>
      <c r="O855" s="344" t="s">
        <v>272</v>
      </c>
      <c r="P855" s="345" t="s">
        <v>190</v>
      </c>
      <c r="Q855" s="383"/>
      <c r="R855" s="383"/>
      <c r="S855" s="383"/>
      <c r="T855" s="383"/>
      <c r="U855" s="359">
        <v>187.6</v>
      </c>
      <c r="V855" s="359">
        <v>78.260000000000005</v>
      </c>
      <c r="W855" s="360">
        <v>0.41719000000000001</v>
      </c>
      <c r="X855" s="384"/>
      <c r="Y855" s="384"/>
      <c r="Z855" s="384"/>
      <c r="AA855" s="384"/>
      <c r="AB855" s="384"/>
      <c r="AC855" s="384"/>
      <c r="AD855" s="302">
        <v>2.2999999999999998</v>
      </c>
      <c r="AE855" s="300"/>
    </row>
    <row r="856" spans="1:31" s="299" customFormat="1" ht="21.75" customHeight="1" x14ac:dyDescent="0.2">
      <c r="A856" s="300"/>
      <c r="B856" s="382" t="s">
        <v>430</v>
      </c>
      <c r="C856" s="382"/>
      <c r="D856" s="382"/>
      <c r="E856" s="382"/>
      <c r="F856" s="382"/>
      <c r="G856" s="382"/>
      <c r="H856" s="382"/>
      <c r="I856" s="382"/>
      <c r="J856" s="382"/>
      <c r="K856" s="382"/>
      <c r="L856" s="382"/>
      <c r="M856" s="343">
        <v>8</v>
      </c>
      <c r="N856" s="343">
        <v>4</v>
      </c>
      <c r="O856" s="344" t="s">
        <v>431</v>
      </c>
      <c r="P856" s="345">
        <v>0</v>
      </c>
      <c r="Q856" s="383"/>
      <c r="R856" s="383"/>
      <c r="S856" s="383"/>
      <c r="T856" s="383"/>
      <c r="U856" s="359">
        <v>23.084</v>
      </c>
      <c r="V856" s="359">
        <v>23.08</v>
      </c>
      <c r="W856" s="360">
        <v>1</v>
      </c>
      <c r="X856" s="384"/>
      <c r="Y856" s="384"/>
      <c r="Z856" s="384"/>
      <c r="AA856" s="384"/>
      <c r="AB856" s="384"/>
      <c r="AC856" s="384"/>
      <c r="AD856" s="302">
        <v>2.2999999999999998</v>
      </c>
      <c r="AE856" s="300"/>
    </row>
    <row r="857" spans="1:31" s="299" customFormat="1" ht="21.75" customHeight="1" x14ac:dyDescent="0.2">
      <c r="A857" s="300"/>
      <c r="B857" s="382" t="s">
        <v>430</v>
      </c>
      <c r="C857" s="382"/>
      <c r="D857" s="382"/>
      <c r="E857" s="382"/>
      <c r="F857" s="382"/>
      <c r="G857" s="382"/>
      <c r="H857" s="382"/>
      <c r="I857" s="382"/>
      <c r="J857" s="382"/>
      <c r="K857" s="382"/>
      <c r="L857" s="382"/>
      <c r="M857" s="343">
        <v>8</v>
      </c>
      <c r="N857" s="343">
        <v>4</v>
      </c>
      <c r="O857" s="344" t="s">
        <v>429</v>
      </c>
      <c r="P857" s="345">
        <v>0</v>
      </c>
      <c r="Q857" s="383"/>
      <c r="R857" s="383"/>
      <c r="S857" s="383"/>
      <c r="T857" s="383"/>
      <c r="U857" s="359">
        <v>23.084</v>
      </c>
      <c r="V857" s="359">
        <v>23.08</v>
      </c>
      <c r="W857" s="360">
        <v>1</v>
      </c>
      <c r="X857" s="384"/>
      <c r="Y857" s="384"/>
      <c r="Z857" s="384"/>
      <c r="AA857" s="384"/>
      <c r="AB857" s="384"/>
      <c r="AC857" s="384"/>
      <c r="AD857" s="302">
        <v>2.2999999999999998</v>
      </c>
      <c r="AE857" s="300"/>
    </row>
    <row r="858" spans="1:31" s="299" customFormat="1" ht="12.75" customHeight="1" x14ac:dyDescent="0.2">
      <c r="A858" s="300"/>
      <c r="B858" s="382" t="s">
        <v>173</v>
      </c>
      <c r="C858" s="382"/>
      <c r="D858" s="382"/>
      <c r="E858" s="382"/>
      <c r="F858" s="382"/>
      <c r="G858" s="382"/>
      <c r="H858" s="382"/>
      <c r="I858" s="382"/>
      <c r="J858" s="382"/>
      <c r="K858" s="382"/>
      <c r="L858" s="382"/>
      <c r="M858" s="343">
        <v>8</v>
      </c>
      <c r="N858" s="343">
        <v>4</v>
      </c>
      <c r="O858" s="344" t="s">
        <v>429</v>
      </c>
      <c r="P858" s="345" t="s">
        <v>172</v>
      </c>
      <c r="Q858" s="383"/>
      <c r="R858" s="383"/>
      <c r="S858" s="383"/>
      <c r="T858" s="383"/>
      <c r="U858" s="359">
        <v>23.084</v>
      </c>
      <c r="V858" s="359">
        <v>23.08</v>
      </c>
      <c r="W858" s="360">
        <v>1</v>
      </c>
      <c r="X858" s="384"/>
      <c r="Y858" s="384"/>
      <c r="Z858" s="384"/>
      <c r="AA858" s="384"/>
      <c r="AB858" s="384"/>
      <c r="AC858" s="384"/>
      <c r="AD858" s="302">
        <v>130</v>
      </c>
      <c r="AE858" s="300"/>
    </row>
    <row r="859" spans="1:31" s="299" customFormat="1" ht="12.75" customHeight="1" x14ac:dyDescent="0.2">
      <c r="A859" s="300"/>
      <c r="B859" s="382" t="s">
        <v>171</v>
      </c>
      <c r="C859" s="382"/>
      <c r="D859" s="382"/>
      <c r="E859" s="382"/>
      <c r="F859" s="382"/>
      <c r="G859" s="382"/>
      <c r="H859" s="382"/>
      <c r="I859" s="382"/>
      <c r="J859" s="382"/>
      <c r="K859" s="382"/>
      <c r="L859" s="382"/>
      <c r="M859" s="343">
        <v>8</v>
      </c>
      <c r="N859" s="343">
        <v>4</v>
      </c>
      <c r="O859" s="344" t="s">
        <v>429</v>
      </c>
      <c r="P859" s="345" t="s">
        <v>170</v>
      </c>
      <c r="Q859" s="383"/>
      <c r="R859" s="383"/>
      <c r="S859" s="383"/>
      <c r="T859" s="383"/>
      <c r="U859" s="359">
        <v>23.084</v>
      </c>
      <c r="V859" s="359">
        <v>23.08</v>
      </c>
      <c r="W859" s="360">
        <v>1</v>
      </c>
      <c r="X859" s="384"/>
      <c r="Y859" s="384"/>
      <c r="Z859" s="384"/>
      <c r="AA859" s="384"/>
      <c r="AB859" s="384"/>
      <c r="AC859" s="384"/>
      <c r="AD859" s="302">
        <v>130</v>
      </c>
      <c r="AE859" s="300"/>
    </row>
    <row r="860" spans="1:31" s="299" customFormat="1" ht="21.75" customHeight="1" x14ac:dyDescent="0.2">
      <c r="A860" s="300"/>
      <c r="B860" s="382" t="s">
        <v>169</v>
      </c>
      <c r="C860" s="382"/>
      <c r="D860" s="382"/>
      <c r="E860" s="382"/>
      <c r="F860" s="382"/>
      <c r="G860" s="382"/>
      <c r="H860" s="382"/>
      <c r="I860" s="382"/>
      <c r="J860" s="382"/>
      <c r="K860" s="382"/>
      <c r="L860" s="382"/>
      <c r="M860" s="343">
        <v>8</v>
      </c>
      <c r="N860" s="343">
        <v>4</v>
      </c>
      <c r="O860" s="344" t="s">
        <v>429</v>
      </c>
      <c r="P860" s="345" t="s">
        <v>168</v>
      </c>
      <c r="Q860" s="383"/>
      <c r="R860" s="383"/>
      <c r="S860" s="383"/>
      <c r="T860" s="383"/>
      <c r="U860" s="359">
        <v>23.084</v>
      </c>
      <c r="V860" s="359">
        <v>23.08</v>
      </c>
      <c r="W860" s="360">
        <v>1</v>
      </c>
      <c r="X860" s="384"/>
      <c r="Y860" s="384"/>
      <c r="Z860" s="384"/>
      <c r="AA860" s="384"/>
      <c r="AB860" s="384"/>
      <c r="AC860" s="384"/>
      <c r="AD860" s="302">
        <v>50</v>
      </c>
      <c r="AE860" s="300"/>
    </row>
    <row r="861" spans="1:31" s="299" customFormat="1" ht="21.75" customHeight="1" x14ac:dyDescent="0.2">
      <c r="A861" s="300"/>
      <c r="B861" s="372" t="s">
        <v>271</v>
      </c>
      <c r="C861" s="372"/>
      <c r="D861" s="372"/>
      <c r="E861" s="372"/>
      <c r="F861" s="372"/>
      <c r="G861" s="372"/>
      <c r="H861" s="372"/>
      <c r="I861" s="372"/>
      <c r="J861" s="372"/>
      <c r="K861" s="372"/>
      <c r="L861" s="372"/>
      <c r="M861" s="349">
        <v>9</v>
      </c>
      <c r="N861" s="349">
        <v>0</v>
      </c>
      <c r="O861" s="350">
        <v>0</v>
      </c>
      <c r="P861" s="351">
        <v>0</v>
      </c>
      <c r="Q861" s="373"/>
      <c r="R861" s="373"/>
      <c r="S861" s="373"/>
      <c r="T861" s="373"/>
      <c r="U861" s="352">
        <v>200</v>
      </c>
      <c r="V861" s="352">
        <v>200</v>
      </c>
      <c r="W861" s="353">
        <v>1</v>
      </c>
      <c r="X861" s="384"/>
      <c r="Y861" s="384"/>
      <c r="Z861" s="384"/>
      <c r="AA861" s="384"/>
      <c r="AB861" s="384"/>
      <c r="AC861" s="384"/>
      <c r="AD861" s="302">
        <v>50</v>
      </c>
      <c r="AE861" s="300"/>
    </row>
    <row r="862" spans="1:31" s="299" customFormat="1" ht="12.75" customHeight="1" x14ac:dyDescent="0.2">
      <c r="A862" s="300"/>
      <c r="B862" s="375" t="s">
        <v>270</v>
      </c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54">
        <v>9</v>
      </c>
      <c r="N862" s="354">
        <v>9</v>
      </c>
      <c r="O862" s="355">
        <v>0</v>
      </c>
      <c r="P862" s="356">
        <v>0</v>
      </c>
      <c r="Q862" s="376"/>
      <c r="R862" s="376"/>
      <c r="S862" s="376"/>
      <c r="T862" s="376"/>
      <c r="U862" s="357">
        <v>200</v>
      </c>
      <c r="V862" s="357">
        <v>200</v>
      </c>
      <c r="W862" s="358">
        <v>1</v>
      </c>
      <c r="X862" s="384"/>
      <c r="Y862" s="384"/>
      <c r="Z862" s="384"/>
      <c r="AA862" s="384"/>
      <c r="AB862" s="384"/>
      <c r="AC862" s="384"/>
      <c r="AD862" s="302">
        <v>50</v>
      </c>
      <c r="AE862" s="300"/>
    </row>
    <row r="863" spans="1:31" s="299" customFormat="1" ht="12.75" customHeight="1" x14ac:dyDescent="0.2">
      <c r="A863" s="300"/>
      <c r="B863" s="382" t="s">
        <v>407</v>
      </c>
      <c r="C863" s="382"/>
      <c r="D863" s="382"/>
      <c r="E863" s="382"/>
      <c r="F863" s="382"/>
      <c r="G863" s="382"/>
      <c r="H863" s="382"/>
      <c r="I863" s="382"/>
      <c r="J863" s="382"/>
      <c r="K863" s="382"/>
      <c r="L863" s="382"/>
      <c r="M863" s="343">
        <v>9</v>
      </c>
      <c r="N863" s="343">
        <v>9</v>
      </c>
      <c r="O863" s="344" t="s">
        <v>406</v>
      </c>
      <c r="P863" s="345">
        <v>0</v>
      </c>
      <c r="Q863" s="383"/>
      <c r="R863" s="383"/>
      <c r="S863" s="383"/>
      <c r="T863" s="383"/>
      <c r="U863" s="359">
        <v>200</v>
      </c>
      <c r="V863" s="359">
        <v>200</v>
      </c>
      <c r="W863" s="360">
        <v>1</v>
      </c>
      <c r="X863" s="384"/>
      <c r="Y863" s="384"/>
      <c r="Z863" s="384"/>
      <c r="AA863" s="384"/>
      <c r="AB863" s="384"/>
      <c r="AC863" s="384"/>
      <c r="AD863" s="302">
        <v>80</v>
      </c>
      <c r="AE863" s="300"/>
    </row>
    <row r="864" spans="1:31" s="299" customFormat="1" ht="12.75" customHeight="1" x14ac:dyDescent="0.2">
      <c r="A864" s="300"/>
      <c r="B864" s="382" t="s">
        <v>673</v>
      </c>
      <c r="C864" s="382"/>
      <c r="D864" s="382"/>
      <c r="E864" s="382"/>
      <c r="F864" s="382"/>
      <c r="G864" s="382"/>
      <c r="H864" s="382"/>
      <c r="I864" s="382"/>
      <c r="J864" s="382"/>
      <c r="K864" s="382"/>
      <c r="L864" s="382"/>
      <c r="M864" s="343">
        <v>9</v>
      </c>
      <c r="N864" s="343">
        <v>9</v>
      </c>
      <c r="O864" s="344" t="s">
        <v>674</v>
      </c>
      <c r="P864" s="345">
        <v>0</v>
      </c>
      <c r="Q864" s="383"/>
      <c r="R864" s="383"/>
      <c r="S864" s="383"/>
      <c r="T864" s="383"/>
      <c r="U864" s="359">
        <v>200</v>
      </c>
      <c r="V864" s="359">
        <v>200</v>
      </c>
      <c r="W864" s="360">
        <v>1</v>
      </c>
      <c r="X864" s="384"/>
      <c r="Y864" s="384"/>
      <c r="Z864" s="384"/>
      <c r="AA864" s="384"/>
      <c r="AB864" s="384"/>
      <c r="AC864" s="384"/>
      <c r="AD864" s="302">
        <v>80</v>
      </c>
      <c r="AE864" s="300"/>
    </row>
    <row r="865" spans="1:31" s="299" customFormat="1" ht="12.75" customHeight="1" x14ac:dyDescent="0.2">
      <c r="A865" s="300"/>
      <c r="B865" s="382" t="s">
        <v>134</v>
      </c>
      <c r="C865" s="382"/>
      <c r="D865" s="382"/>
      <c r="E865" s="382"/>
      <c r="F865" s="382"/>
      <c r="G865" s="382"/>
      <c r="H865" s="382"/>
      <c r="I865" s="382"/>
      <c r="J865" s="382"/>
      <c r="K865" s="382"/>
      <c r="L865" s="382"/>
      <c r="M865" s="343">
        <v>9</v>
      </c>
      <c r="N865" s="343">
        <v>9</v>
      </c>
      <c r="O865" s="344" t="s">
        <v>674</v>
      </c>
      <c r="P865" s="345" t="s">
        <v>133</v>
      </c>
      <c r="Q865" s="383"/>
      <c r="R865" s="383"/>
      <c r="S865" s="383"/>
      <c r="T865" s="383"/>
      <c r="U865" s="359">
        <v>200</v>
      </c>
      <c r="V865" s="359">
        <v>200</v>
      </c>
      <c r="W865" s="360">
        <v>1</v>
      </c>
      <c r="X865" s="377"/>
      <c r="Y865" s="377"/>
      <c r="Z865" s="377"/>
      <c r="AA865" s="377"/>
      <c r="AB865" s="377"/>
      <c r="AC865" s="377"/>
      <c r="AD865" s="302">
        <v>17049.8</v>
      </c>
      <c r="AE865" s="300"/>
    </row>
    <row r="866" spans="1:31" s="299" customFormat="1" ht="21.75" customHeight="1" x14ac:dyDescent="0.2">
      <c r="A866" s="300"/>
      <c r="B866" s="382" t="s">
        <v>132</v>
      </c>
      <c r="C866" s="382"/>
      <c r="D866" s="382"/>
      <c r="E866" s="382"/>
      <c r="F866" s="382"/>
      <c r="G866" s="382"/>
      <c r="H866" s="382"/>
      <c r="I866" s="382"/>
      <c r="J866" s="382"/>
      <c r="K866" s="382"/>
      <c r="L866" s="382"/>
      <c r="M866" s="343">
        <v>9</v>
      </c>
      <c r="N866" s="343">
        <v>9</v>
      </c>
      <c r="O866" s="344" t="s">
        <v>674</v>
      </c>
      <c r="P866" s="345" t="s">
        <v>130</v>
      </c>
      <c r="Q866" s="383"/>
      <c r="R866" s="383"/>
      <c r="S866" s="383"/>
      <c r="T866" s="383"/>
      <c r="U866" s="359">
        <v>200</v>
      </c>
      <c r="V866" s="359">
        <v>200</v>
      </c>
      <c r="W866" s="360">
        <v>1</v>
      </c>
      <c r="X866" s="384"/>
      <c r="Y866" s="384"/>
      <c r="Z866" s="384"/>
      <c r="AA866" s="384"/>
      <c r="AB866" s="384"/>
      <c r="AC866" s="384"/>
      <c r="AD866" s="302">
        <v>3895.24</v>
      </c>
      <c r="AE866" s="300"/>
    </row>
    <row r="867" spans="1:31" s="299" customFormat="1" ht="32.25" customHeight="1" x14ac:dyDescent="0.2">
      <c r="A867" s="300"/>
      <c r="B867" s="372" t="s">
        <v>269</v>
      </c>
      <c r="C867" s="372"/>
      <c r="D867" s="372"/>
      <c r="E867" s="372"/>
      <c r="F867" s="372"/>
      <c r="G867" s="372"/>
      <c r="H867" s="372"/>
      <c r="I867" s="372"/>
      <c r="J867" s="372"/>
      <c r="K867" s="372"/>
      <c r="L867" s="372"/>
      <c r="M867" s="349">
        <v>10</v>
      </c>
      <c r="N867" s="349">
        <v>0</v>
      </c>
      <c r="O867" s="350">
        <v>0</v>
      </c>
      <c r="P867" s="351">
        <v>0</v>
      </c>
      <c r="Q867" s="373"/>
      <c r="R867" s="373"/>
      <c r="S867" s="373"/>
      <c r="T867" s="373"/>
      <c r="U867" s="352">
        <v>145916.022</v>
      </c>
      <c r="V867" s="352">
        <v>73284.759999999995</v>
      </c>
      <c r="W867" s="353">
        <v>0.50224000000000002</v>
      </c>
      <c r="X867" s="384"/>
      <c r="Y867" s="384"/>
      <c r="Z867" s="384"/>
      <c r="AA867" s="384"/>
      <c r="AB867" s="384"/>
      <c r="AC867" s="384"/>
      <c r="AD867" s="302">
        <v>3895.24</v>
      </c>
      <c r="AE867" s="300"/>
    </row>
    <row r="868" spans="1:31" s="299" customFormat="1" ht="12.75" customHeight="1" x14ac:dyDescent="0.2">
      <c r="A868" s="300"/>
      <c r="B868" s="375" t="s">
        <v>268</v>
      </c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54">
        <v>10</v>
      </c>
      <c r="N868" s="354">
        <v>1</v>
      </c>
      <c r="O868" s="355">
        <v>0</v>
      </c>
      <c r="P868" s="356">
        <v>0</v>
      </c>
      <c r="Q868" s="376"/>
      <c r="R868" s="376"/>
      <c r="S868" s="376"/>
      <c r="T868" s="376"/>
      <c r="U868" s="357">
        <v>3063.1149999999998</v>
      </c>
      <c r="V868" s="357">
        <v>1335.54</v>
      </c>
      <c r="W868" s="358">
        <v>0.43601000000000001</v>
      </c>
      <c r="X868" s="384"/>
      <c r="Y868" s="384"/>
      <c r="Z868" s="384"/>
      <c r="AA868" s="384"/>
      <c r="AB868" s="384"/>
      <c r="AC868" s="384"/>
      <c r="AD868" s="302">
        <v>9.61</v>
      </c>
      <c r="AE868" s="300"/>
    </row>
    <row r="869" spans="1:31" s="299" customFormat="1" ht="12.75" customHeight="1" x14ac:dyDescent="0.2">
      <c r="A869" s="300"/>
      <c r="B869" s="382" t="s">
        <v>202</v>
      </c>
      <c r="C869" s="382"/>
      <c r="D869" s="382"/>
      <c r="E869" s="382"/>
      <c r="F869" s="382"/>
      <c r="G869" s="382"/>
      <c r="H869" s="382"/>
      <c r="I869" s="382"/>
      <c r="J869" s="382"/>
      <c r="K869" s="382"/>
      <c r="L869" s="382"/>
      <c r="M869" s="343">
        <v>10</v>
      </c>
      <c r="N869" s="343">
        <v>1</v>
      </c>
      <c r="O869" s="344" t="s">
        <v>201</v>
      </c>
      <c r="P869" s="345">
        <v>0</v>
      </c>
      <c r="Q869" s="383"/>
      <c r="R869" s="383"/>
      <c r="S869" s="383"/>
      <c r="T869" s="383"/>
      <c r="U869" s="359">
        <v>3063.1149999999998</v>
      </c>
      <c r="V869" s="359">
        <v>1335.54</v>
      </c>
      <c r="W869" s="360">
        <v>0.43601000000000001</v>
      </c>
      <c r="X869" s="384"/>
      <c r="Y869" s="384"/>
      <c r="Z869" s="384"/>
      <c r="AA869" s="384"/>
      <c r="AB869" s="384"/>
      <c r="AC869" s="384"/>
      <c r="AD869" s="302">
        <v>9.61</v>
      </c>
      <c r="AE869" s="300"/>
    </row>
    <row r="870" spans="1:31" s="299" customFormat="1" ht="12.75" customHeight="1" x14ac:dyDescent="0.2">
      <c r="A870" s="300"/>
      <c r="B870" s="382" t="s">
        <v>499</v>
      </c>
      <c r="C870" s="382"/>
      <c r="D870" s="382"/>
      <c r="E870" s="382"/>
      <c r="F870" s="382"/>
      <c r="G870" s="382"/>
      <c r="H870" s="382"/>
      <c r="I870" s="382"/>
      <c r="J870" s="382"/>
      <c r="K870" s="382"/>
      <c r="L870" s="382"/>
      <c r="M870" s="343">
        <v>10</v>
      </c>
      <c r="N870" s="343">
        <v>1</v>
      </c>
      <c r="O870" s="344" t="s">
        <v>217</v>
      </c>
      <c r="P870" s="345">
        <v>0</v>
      </c>
      <c r="Q870" s="383"/>
      <c r="R870" s="383"/>
      <c r="S870" s="383"/>
      <c r="T870" s="383"/>
      <c r="U870" s="359">
        <v>3063.1149999999998</v>
      </c>
      <c r="V870" s="359">
        <v>1335.54</v>
      </c>
      <c r="W870" s="360">
        <v>0.43601000000000001</v>
      </c>
      <c r="X870" s="384"/>
      <c r="Y870" s="384"/>
      <c r="Z870" s="384"/>
      <c r="AA870" s="384"/>
      <c r="AB870" s="384"/>
      <c r="AC870" s="384"/>
      <c r="AD870" s="302">
        <v>9.61</v>
      </c>
      <c r="AE870" s="300"/>
    </row>
    <row r="871" spans="1:31" s="299" customFormat="1" ht="21.75" customHeight="1" x14ac:dyDescent="0.2">
      <c r="A871" s="300"/>
      <c r="B871" s="382" t="s">
        <v>267</v>
      </c>
      <c r="C871" s="382"/>
      <c r="D871" s="382"/>
      <c r="E871" s="382"/>
      <c r="F871" s="382"/>
      <c r="G871" s="382"/>
      <c r="H871" s="382"/>
      <c r="I871" s="382"/>
      <c r="J871" s="382"/>
      <c r="K871" s="382"/>
      <c r="L871" s="382"/>
      <c r="M871" s="343">
        <v>10</v>
      </c>
      <c r="N871" s="343">
        <v>1</v>
      </c>
      <c r="O871" s="344" t="s">
        <v>265</v>
      </c>
      <c r="P871" s="345">
        <v>0</v>
      </c>
      <c r="Q871" s="383"/>
      <c r="R871" s="383"/>
      <c r="S871" s="383"/>
      <c r="T871" s="383"/>
      <c r="U871" s="359">
        <v>3063.1149999999998</v>
      </c>
      <c r="V871" s="359">
        <v>1335.54</v>
      </c>
      <c r="W871" s="360">
        <v>0.43601000000000001</v>
      </c>
      <c r="X871" s="384"/>
      <c r="Y871" s="384"/>
      <c r="Z871" s="384"/>
      <c r="AA871" s="384"/>
      <c r="AB871" s="384"/>
      <c r="AC871" s="384"/>
      <c r="AD871" s="302">
        <v>9.61</v>
      </c>
      <c r="AE871" s="300"/>
    </row>
    <row r="872" spans="1:31" s="299" customFormat="1" ht="42.75" customHeight="1" x14ac:dyDescent="0.2">
      <c r="A872" s="300"/>
      <c r="B872" s="382" t="s">
        <v>185</v>
      </c>
      <c r="C872" s="382"/>
      <c r="D872" s="382"/>
      <c r="E872" s="382"/>
      <c r="F872" s="382"/>
      <c r="G872" s="382"/>
      <c r="H872" s="382"/>
      <c r="I872" s="382"/>
      <c r="J872" s="382"/>
      <c r="K872" s="382"/>
      <c r="L872" s="382"/>
      <c r="M872" s="343">
        <v>10</v>
      </c>
      <c r="N872" s="343">
        <v>1</v>
      </c>
      <c r="O872" s="344" t="s">
        <v>265</v>
      </c>
      <c r="P872" s="345" t="s">
        <v>184</v>
      </c>
      <c r="Q872" s="383"/>
      <c r="R872" s="383"/>
      <c r="S872" s="383"/>
      <c r="T872" s="383"/>
      <c r="U872" s="359">
        <v>3063.1149999999998</v>
      </c>
      <c r="V872" s="359">
        <v>1335.54</v>
      </c>
      <c r="W872" s="360">
        <v>0.43601000000000001</v>
      </c>
      <c r="X872" s="384"/>
      <c r="Y872" s="384"/>
      <c r="Z872" s="384"/>
      <c r="AA872" s="384"/>
      <c r="AB872" s="384"/>
      <c r="AC872" s="384"/>
      <c r="AD872" s="302">
        <v>3885.63</v>
      </c>
      <c r="AE872" s="300"/>
    </row>
    <row r="873" spans="1:31" s="299" customFormat="1" ht="12.75" customHeight="1" x14ac:dyDescent="0.2">
      <c r="A873" s="300"/>
      <c r="B873" s="382" t="s">
        <v>222</v>
      </c>
      <c r="C873" s="382"/>
      <c r="D873" s="382"/>
      <c r="E873" s="382"/>
      <c r="F873" s="382"/>
      <c r="G873" s="382"/>
      <c r="H873" s="382"/>
      <c r="I873" s="382"/>
      <c r="J873" s="382"/>
      <c r="K873" s="382"/>
      <c r="L873" s="382"/>
      <c r="M873" s="343">
        <v>10</v>
      </c>
      <c r="N873" s="343">
        <v>1</v>
      </c>
      <c r="O873" s="344" t="s">
        <v>265</v>
      </c>
      <c r="P873" s="345" t="s">
        <v>221</v>
      </c>
      <c r="Q873" s="383"/>
      <c r="R873" s="383"/>
      <c r="S873" s="383"/>
      <c r="T873" s="383"/>
      <c r="U873" s="359">
        <v>3063.1149999999998</v>
      </c>
      <c r="V873" s="359">
        <v>1335.54</v>
      </c>
      <c r="W873" s="360">
        <v>0.43601000000000001</v>
      </c>
      <c r="X873" s="384"/>
      <c r="Y873" s="384"/>
      <c r="Z873" s="384"/>
      <c r="AA873" s="384"/>
      <c r="AB873" s="384"/>
      <c r="AC873" s="384"/>
      <c r="AD873" s="302">
        <v>3885.63</v>
      </c>
      <c r="AE873" s="300"/>
    </row>
    <row r="874" spans="1:31" s="299" customFormat="1" ht="21.75" customHeight="1" x14ac:dyDescent="0.2">
      <c r="A874" s="300"/>
      <c r="B874" s="382" t="s">
        <v>266</v>
      </c>
      <c r="C874" s="382"/>
      <c r="D874" s="382"/>
      <c r="E874" s="382"/>
      <c r="F874" s="382"/>
      <c r="G874" s="382"/>
      <c r="H874" s="382"/>
      <c r="I874" s="382"/>
      <c r="J874" s="382"/>
      <c r="K874" s="382"/>
      <c r="L874" s="382"/>
      <c r="M874" s="343">
        <v>10</v>
      </c>
      <c r="N874" s="343">
        <v>1</v>
      </c>
      <c r="O874" s="344" t="s">
        <v>265</v>
      </c>
      <c r="P874" s="345" t="s">
        <v>264</v>
      </c>
      <c r="Q874" s="383"/>
      <c r="R874" s="383"/>
      <c r="S874" s="383"/>
      <c r="T874" s="383"/>
      <c r="U874" s="359">
        <v>3063.1149999999998</v>
      </c>
      <c r="V874" s="359">
        <v>1335.54</v>
      </c>
      <c r="W874" s="360">
        <v>0.43601000000000001</v>
      </c>
      <c r="X874" s="384"/>
      <c r="Y874" s="384"/>
      <c r="Z874" s="384"/>
      <c r="AA874" s="384"/>
      <c r="AB874" s="384"/>
      <c r="AC874" s="384"/>
      <c r="AD874" s="302">
        <v>3885.63</v>
      </c>
      <c r="AE874" s="300"/>
    </row>
    <row r="875" spans="1:31" s="299" customFormat="1" ht="21.75" customHeight="1" x14ac:dyDescent="0.2">
      <c r="A875" s="300"/>
      <c r="B875" s="375" t="s">
        <v>263</v>
      </c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54">
        <v>10</v>
      </c>
      <c r="N875" s="354">
        <v>2</v>
      </c>
      <c r="O875" s="355">
        <v>0</v>
      </c>
      <c r="P875" s="356">
        <v>0</v>
      </c>
      <c r="Q875" s="376"/>
      <c r="R875" s="376"/>
      <c r="S875" s="376"/>
      <c r="T875" s="376"/>
      <c r="U875" s="357">
        <v>6191.8590000000004</v>
      </c>
      <c r="V875" s="357">
        <v>4040.85</v>
      </c>
      <c r="W875" s="358">
        <v>0.65261000000000002</v>
      </c>
      <c r="X875" s="384"/>
      <c r="Y875" s="384"/>
      <c r="Z875" s="384"/>
      <c r="AA875" s="384"/>
      <c r="AB875" s="384"/>
      <c r="AC875" s="384"/>
      <c r="AD875" s="302">
        <v>3885.63</v>
      </c>
      <c r="AE875" s="300"/>
    </row>
    <row r="876" spans="1:31" s="299" customFormat="1" ht="21.75" customHeight="1" x14ac:dyDescent="0.2">
      <c r="A876" s="300"/>
      <c r="B876" s="382" t="s">
        <v>260</v>
      </c>
      <c r="C876" s="382"/>
      <c r="D876" s="382"/>
      <c r="E876" s="382"/>
      <c r="F876" s="382"/>
      <c r="G876" s="382"/>
      <c r="H876" s="382"/>
      <c r="I876" s="382"/>
      <c r="J876" s="382"/>
      <c r="K876" s="382"/>
      <c r="L876" s="382"/>
      <c r="M876" s="343">
        <v>10</v>
      </c>
      <c r="N876" s="343">
        <v>2</v>
      </c>
      <c r="O876" s="344" t="s">
        <v>259</v>
      </c>
      <c r="P876" s="345">
        <v>0</v>
      </c>
      <c r="Q876" s="383"/>
      <c r="R876" s="383"/>
      <c r="S876" s="383"/>
      <c r="T876" s="383"/>
      <c r="U876" s="359">
        <v>517.44899999999996</v>
      </c>
      <c r="V876" s="359">
        <v>159.69</v>
      </c>
      <c r="W876" s="360">
        <v>0.30861</v>
      </c>
      <c r="X876" s="384"/>
      <c r="Y876" s="384"/>
      <c r="Z876" s="384"/>
      <c r="AA876" s="384"/>
      <c r="AB876" s="384"/>
      <c r="AC876" s="384"/>
      <c r="AD876" s="302">
        <v>11037.12</v>
      </c>
      <c r="AE876" s="300"/>
    </row>
    <row r="877" spans="1:31" s="299" customFormat="1" ht="32.25" customHeight="1" x14ac:dyDescent="0.2">
      <c r="A877" s="300"/>
      <c r="B877" s="382" t="s">
        <v>251</v>
      </c>
      <c r="C877" s="382"/>
      <c r="D877" s="382"/>
      <c r="E877" s="382"/>
      <c r="F877" s="382"/>
      <c r="G877" s="382"/>
      <c r="H877" s="382"/>
      <c r="I877" s="382"/>
      <c r="J877" s="382"/>
      <c r="K877" s="382"/>
      <c r="L877" s="382"/>
      <c r="M877" s="343">
        <v>10</v>
      </c>
      <c r="N877" s="343">
        <v>2</v>
      </c>
      <c r="O877" s="344" t="s">
        <v>262</v>
      </c>
      <c r="P877" s="345">
        <v>0</v>
      </c>
      <c r="Q877" s="383"/>
      <c r="R877" s="383"/>
      <c r="S877" s="383"/>
      <c r="T877" s="383"/>
      <c r="U877" s="359">
        <v>327.63799999999998</v>
      </c>
      <c r="V877" s="359">
        <v>29.04</v>
      </c>
      <c r="W877" s="360">
        <v>8.863E-2</v>
      </c>
      <c r="X877" s="384"/>
      <c r="Y877" s="384"/>
      <c r="Z877" s="384"/>
      <c r="AA877" s="384"/>
      <c r="AB877" s="384"/>
      <c r="AC877" s="384"/>
      <c r="AD877" s="302">
        <v>11037.12</v>
      </c>
      <c r="AE877" s="300"/>
    </row>
    <row r="878" spans="1:31" s="299" customFormat="1" ht="42.75" customHeight="1" x14ac:dyDescent="0.2">
      <c r="A878" s="300"/>
      <c r="B878" s="382" t="s">
        <v>173</v>
      </c>
      <c r="C878" s="382"/>
      <c r="D878" s="382"/>
      <c r="E878" s="382"/>
      <c r="F878" s="382"/>
      <c r="G878" s="382"/>
      <c r="H878" s="382"/>
      <c r="I878" s="382"/>
      <c r="J878" s="382"/>
      <c r="K878" s="382"/>
      <c r="L878" s="382"/>
      <c r="M878" s="343">
        <v>10</v>
      </c>
      <c r="N878" s="343">
        <v>2</v>
      </c>
      <c r="O878" s="344" t="s">
        <v>262</v>
      </c>
      <c r="P878" s="345" t="s">
        <v>172</v>
      </c>
      <c r="Q878" s="383"/>
      <c r="R878" s="383"/>
      <c r="S878" s="383"/>
      <c r="T878" s="383"/>
      <c r="U878" s="359">
        <v>327.63799999999998</v>
      </c>
      <c r="V878" s="359">
        <v>29.04</v>
      </c>
      <c r="W878" s="360">
        <v>8.863E-2</v>
      </c>
      <c r="X878" s="384"/>
      <c r="Y878" s="384"/>
      <c r="Z878" s="384"/>
      <c r="AA878" s="384"/>
      <c r="AB878" s="384"/>
      <c r="AC878" s="384"/>
      <c r="AD878" s="302">
        <v>11037.12</v>
      </c>
      <c r="AE878" s="300"/>
    </row>
    <row r="879" spans="1:31" s="299" customFormat="1" ht="12.75" customHeight="1" x14ac:dyDescent="0.2">
      <c r="A879" s="300"/>
      <c r="B879" s="382" t="s">
        <v>171</v>
      </c>
      <c r="C879" s="382"/>
      <c r="D879" s="382"/>
      <c r="E879" s="382"/>
      <c r="F879" s="382"/>
      <c r="G879" s="382"/>
      <c r="H879" s="382"/>
      <c r="I879" s="382"/>
      <c r="J879" s="382"/>
      <c r="K879" s="382"/>
      <c r="L879" s="382"/>
      <c r="M879" s="343">
        <v>10</v>
      </c>
      <c r="N879" s="343">
        <v>2</v>
      </c>
      <c r="O879" s="344" t="s">
        <v>262</v>
      </c>
      <c r="P879" s="345" t="s">
        <v>170</v>
      </c>
      <c r="Q879" s="383"/>
      <c r="R879" s="383"/>
      <c r="S879" s="383"/>
      <c r="T879" s="383"/>
      <c r="U879" s="359">
        <v>327.63799999999998</v>
      </c>
      <c r="V879" s="359">
        <v>29.04</v>
      </c>
      <c r="W879" s="360">
        <v>8.863E-2</v>
      </c>
      <c r="X879" s="384"/>
      <c r="Y879" s="384"/>
      <c r="Z879" s="384"/>
      <c r="AA879" s="384"/>
      <c r="AB879" s="384"/>
      <c r="AC879" s="384"/>
      <c r="AD879" s="302">
        <v>11037.12</v>
      </c>
      <c r="AE879" s="300"/>
    </row>
    <row r="880" spans="1:31" s="299" customFormat="1" ht="12.75" customHeight="1" x14ac:dyDescent="0.2">
      <c r="A880" s="300"/>
      <c r="B880" s="382" t="s">
        <v>188</v>
      </c>
      <c r="C880" s="382"/>
      <c r="D880" s="382"/>
      <c r="E880" s="382"/>
      <c r="F880" s="382"/>
      <c r="G880" s="382"/>
      <c r="H880" s="382"/>
      <c r="I880" s="382"/>
      <c r="J880" s="382"/>
      <c r="K880" s="382"/>
      <c r="L880" s="382"/>
      <c r="M880" s="343">
        <v>10</v>
      </c>
      <c r="N880" s="343">
        <v>2</v>
      </c>
      <c r="O880" s="344" t="s">
        <v>262</v>
      </c>
      <c r="P880" s="345" t="s">
        <v>187</v>
      </c>
      <c r="Q880" s="383"/>
      <c r="R880" s="383"/>
      <c r="S880" s="383"/>
      <c r="T880" s="383"/>
      <c r="U880" s="359">
        <v>75.159000000000006</v>
      </c>
      <c r="V880" s="359">
        <v>9.5500000000000007</v>
      </c>
      <c r="W880" s="360">
        <v>0.12708</v>
      </c>
      <c r="X880" s="384"/>
      <c r="Y880" s="384"/>
      <c r="Z880" s="384"/>
      <c r="AA880" s="384"/>
      <c r="AB880" s="384"/>
      <c r="AC880" s="384"/>
      <c r="AD880" s="302">
        <v>11037.12</v>
      </c>
      <c r="AE880" s="300"/>
    </row>
    <row r="881" spans="1:31" s="299" customFormat="1" ht="21.75" customHeight="1" x14ac:dyDescent="0.2">
      <c r="A881" s="300"/>
      <c r="B881" s="382" t="s">
        <v>169</v>
      </c>
      <c r="C881" s="382"/>
      <c r="D881" s="382"/>
      <c r="E881" s="382"/>
      <c r="F881" s="382"/>
      <c r="G881" s="382"/>
      <c r="H881" s="382"/>
      <c r="I881" s="382"/>
      <c r="J881" s="382"/>
      <c r="K881" s="382"/>
      <c r="L881" s="382"/>
      <c r="M881" s="343">
        <v>10</v>
      </c>
      <c r="N881" s="343">
        <v>2</v>
      </c>
      <c r="O881" s="344" t="s">
        <v>262</v>
      </c>
      <c r="P881" s="345" t="s">
        <v>168</v>
      </c>
      <c r="Q881" s="383"/>
      <c r="R881" s="383"/>
      <c r="S881" s="383"/>
      <c r="T881" s="383"/>
      <c r="U881" s="359">
        <v>252.47900000000001</v>
      </c>
      <c r="V881" s="359">
        <v>19.489999999999998</v>
      </c>
      <c r="W881" s="360">
        <v>7.7179999999999999E-2</v>
      </c>
      <c r="X881" s="384"/>
      <c r="Y881" s="384"/>
      <c r="Z881" s="384"/>
      <c r="AA881" s="384"/>
      <c r="AB881" s="384"/>
      <c r="AC881" s="384"/>
      <c r="AD881" s="302">
        <v>11037.12</v>
      </c>
      <c r="AE881" s="300"/>
    </row>
    <row r="882" spans="1:31" s="299" customFormat="1" ht="21.75" customHeight="1" x14ac:dyDescent="0.2">
      <c r="A882" s="300"/>
      <c r="B882" s="382" t="s">
        <v>251</v>
      </c>
      <c r="C882" s="382"/>
      <c r="D882" s="382"/>
      <c r="E882" s="382"/>
      <c r="F882" s="382"/>
      <c r="G882" s="382"/>
      <c r="H882" s="382"/>
      <c r="I882" s="382"/>
      <c r="J882" s="382"/>
      <c r="K882" s="382"/>
      <c r="L882" s="382"/>
      <c r="M882" s="343">
        <v>10</v>
      </c>
      <c r="N882" s="343">
        <v>2</v>
      </c>
      <c r="O882" s="344" t="s">
        <v>765</v>
      </c>
      <c r="P882" s="345">
        <v>0</v>
      </c>
      <c r="Q882" s="383"/>
      <c r="R882" s="383"/>
      <c r="S882" s="383"/>
      <c r="T882" s="383"/>
      <c r="U882" s="359">
        <v>129.721</v>
      </c>
      <c r="V882" s="359">
        <v>129.72</v>
      </c>
      <c r="W882" s="360">
        <v>1</v>
      </c>
      <c r="X882" s="384"/>
      <c r="Y882" s="384"/>
      <c r="Z882" s="384"/>
      <c r="AA882" s="384"/>
      <c r="AB882" s="384"/>
      <c r="AC882" s="384"/>
      <c r="AD882" s="302">
        <v>2119.1999999999998</v>
      </c>
      <c r="AE882" s="300"/>
    </row>
    <row r="883" spans="1:31" s="299" customFormat="1" ht="21.75" customHeight="1" x14ac:dyDescent="0.2">
      <c r="A883" s="300"/>
      <c r="B883" s="382" t="s">
        <v>198</v>
      </c>
      <c r="C883" s="382"/>
      <c r="D883" s="382"/>
      <c r="E883" s="382"/>
      <c r="F883" s="382"/>
      <c r="G883" s="382"/>
      <c r="H883" s="382"/>
      <c r="I883" s="382"/>
      <c r="J883" s="382"/>
      <c r="K883" s="382"/>
      <c r="L883" s="382"/>
      <c r="M883" s="343">
        <v>10</v>
      </c>
      <c r="N883" s="343">
        <v>2</v>
      </c>
      <c r="O883" s="344" t="s">
        <v>765</v>
      </c>
      <c r="P883" s="345" t="s">
        <v>197</v>
      </c>
      <c r="Q883" s="383"/>
      <c r="R883" s="383"/>
      <c r="S883" s="383"/>
      <c r="T883" s="383"/>
      <c r="U883" s="359">
        <v>129.721</v>
      </c>
      <c r="V883" s="359">
        <v>129.72</v>
      </c>
      <c r="W883" s="360">
        <v>1</v>
      </c>
      <c r="X883" s="384"/>
      <c r="Y883" s="384"/>
      <c r="Z883" s="384"/>
      <c r="AA883" s="384"/>
      <c r="AB883" s="384"/>
      <c r="AC883" s="384"/>
      <c r="AD883" s="302">
        <v>2119.1999999999998</v>
      </c>
      <c r="AE883" s="300"/>
    </row>
    <row r="884" spans="1:31" s="299" customFormat="1" ht="32.25" customHeight="1" x14ac:dyDescent="0.2">
      <c r="A884" s="300"/>
      <c r="B884" s="382" t="s">
        <v>258</v>
      </c>
      <c r="C884" s="382"/>
      <c r="D884" s="382"/>
      <c r="E884" s="382"/>
      <c r="F884" s="382"/>
      <c r="G884" s="382"/>
      <c r="H884" s="382"/>
      <c r="I884" s="382"/>
      <c r="J884" s="382"/>
      <c r="K884" s="382"/>
      <c r="L884" s="382"/>
      <c r="M884" s="343">
        <v>10</v>
      </c>
      <c r="N884" s="343">
        <v>2</v>
      </c>
      <c r="O884" s="344" t="s">
        <v>765</v>
      </c>
      <c r="P884" s="345" t="s">
        <v>257</v>
      </c>
      <c r="Q884" s="383"/>
      <c r="R884" s="383"/>
      <c r="S884" s="383"/>
      <c r="T884" s="383"/>
      <c r="U884" s="359">
        <v>129.721</v>
      </c>
      <c r="V884" s="359">
        <v>129.72</v>
      </c>
      <c r="W884" s="360">
        <v>1</v>
      </c>
      <c r="X884" s="384"/>
      <c r="Y884" s="384"/>
      <c r="Z884" s="384"/>
      <c r="AA884" s="384"/>
      <c r="AB884" s="384"/>
      <c r="AC884" s="384"/>
      <c r="AD884" s="302">
        <v>2119.1999999999998</v>
      </c>
      <c r="AE884" s="300"/>
    </row>
    <row r="885" spans="1:31" s="299" customFormat="1" ht="12.75" customHeight="1" x14ac:dyDescent="0.2">
      <c r="A885" s="300"/>
      <c r="B885" s="382" t="s">
        <v>254</v>
      </c>
      <c r="C885" s="382"/>
      <c r="D885" s="382"/>
      <c r="E885" s="382"/>
      <c r="F885" s="382"/>
      <c r="G885" s="382"/>
      <c r="H885" s="382"/>
      <c r="I885" s="382"/>
      <c r="J885" s="382"/>
      <c r="K885" s="382"/>
      <c r="L885" s="382"/>
      <c r="M885" s="343">
        <v>10</v>
      </c>
      <c r="N885" s="343">
        <v>2</v>
      </c>
      <c r="O885" s="344" t="s">
        <v>765</v>
      </c>
      <c r="P885" s="345" t="s">
        <v>252</v>
      </c>
      <c r="Q885" s="383"/>
      <c r="R885" s="383"/>
      <c r="S885" s="383"/>
      <c r="T885" s="383"/>
      <c r="U885" s="359">
        <v>129.721</v>
      </c>
      <c r="V885" s="359">
        <v>129.72</v>
      </c>
      <c r="W885" s="360">
        <v>1</v>
      </c>
      <c r="X885" s="384"/>
      <c r="Y885" s="384"/>
      <c r="Z885" s="384"/>
      <c r="AA885" s="384"/>
      <c r="AB885" s="384"/>
      <c r="AC885" s="384"/>
      <c r="AD885" s="302">
        <v>2119.1999999999998</v>
      </c>
      <c r="AE885" s="300"/>
    </row>
    <row r="886" spans="1:31" s="299" customFormat="1" ht="21.75" customHeight="1" x14ac:dyDescent="0.2">
      <c r="A886" s="300"/>
      <c r="B886" s="382" t="s">
        <v>251</v>
      </c>
      <c r="C886" s="382"/>
      <c r="D886" s="382"/>
      <c r="E886" s="382"/>
      <c r="F886" s="382"/>
      <c r="G886" s="382"/>
      <c r="H886" s="382"/>
      <c r="I886" s="382"/>
      <c r="J886" s="382"/>
      <c r="K886" s="382"/>
      <c r="L886" s="382"/>
      <c r="M886" s="343">
        <v>10</v>
      </c>
      <c r="N886" s="343">
        <v>2</v>
      </c>
      <c r="O886" s="344" t="s">
        <v>261</v>
      </c>
      <c r="P886" s="345">
        <v>0</v>
      </c>
      <c r="Q886" s="383"/>
      <c r="R886" s="383"/>
      <c r="S886" s="383"/>
      <c r="T886" s="383"/>
      <c r="U886" s="359">
        <v>60.09</v>
      </c>
      <c r="V886" s="359">
        <v>0.93</v>
      </c>
      <c r="W886" s="360">
        <v>1.546E-2</v>
      </c>
      <c r="X886" s="384"/>
      <c r="Y886" s="384"/>
      <c r="Z886" s="384"/>
      <c r="AA886" s="384"/>
      <c r="AB886" s="384"/>
      <c r="AC886" s="384"/>
      <c r="AD886" s="302">
        <v>2119.1999999999998</v>
      </c>
      <c r="AE886" s="300"/>
    </row>
    <row r="887" spans="1:31" s="299" customFormat="1" ht="21.75" customHeight="1" x14ac:dyDescent="0.2">
      <c r="A887" s="300"/>
      <c r="B887" s="382" t="s">
        <v>173</v>
      </c>
      <c r="C887" s="382"/>
      <c r="D887" s="382"/>
      <c r="E887" s="382"/>
      <c r="F887" s="382"/>
      <c r="G887" s="382"/>
      <c r="H887" s="382"/>
      <c r="I887" s="382"/>
      <c r="J887" s="382"/>
      <c r="K887" s="382"/>
      <c r="L887" s="382"/>
      <c r="M887" s="343">
        <v>10</v>
      </c>
      <c r="N887" s="343">
        <v>2</v>
      </c>
      <c r="O887" s="344" t="s">
        <v>261</v>
      </c>
      <c r="P887" s="345" t="s">
        <v>172</v>
      </c>
      <c r="Q887" s="383"/>
      <c r="R887" s="383"/>
      <c r="S887" s="383"/>
      <c r="T887" s="383"/>
      <c r="U887" s="359">
        <v>60.09</v>
      </c>
      <c r="V887" s="359">
        <v>0.93</v>
      </c>
      <c r="W887" s="360">
        <v>1.546E-2</v>
      </c>
      <c r="X887" s="384"/>
      <c r="Y887" s="384"/>
      <c r="Z887" s="384"/>
      <c r="AA887" s="384"/>
      <c r="AB887" s="384"/>
      <c r="AC887" s="384"/>
      <c r="AD887" s="302">
        <v>2119.1999999999998</v>
      </c>
      <c r="AE887" s="300"/>
    </row>
    <row r="888" spans="1:31" s="299" customFormat="1" ht="32.25" customHeight="1" x14ac:dyDescent="0.2">
      <c r="A888" s="300"/>
      <c r="B888" s="382" t="s">
        <v>171</v>
      </c>
      <c r="C888" s="382"/>
      <c r="D888" s="382"/>
      <c r="E888" s="382"/>
      <c r="F888" s="382"/>
      <c r="G888" s="382"/>
      <c r="H888" s="382"/>
      <c r="I888" s="382"/>
      <c r="J888" s="382"/>
      <c r="K888" s="382"/>
      <c r="L888" s="382"/>
      <c r="M888" s="343">
        <v>10</v>
      </c>
      <c r="N888" s="343">
        <v>2</v>
      </c>
      <c r="O888" s="344" t="s">
        <v>261</v>
      </c>
      <c r="P888" s="345" t="s">
        <v>170</v>
      </c>
      <c r="Q888" s="383"/>
      <c r="R888" s="383"/>
      <c r="S888" s="383"/>
      <c r="T888" s="383"/>
      <c r="U888" s="359">
        <v>60.09</v>
      </c>
      <c r="V888" s="359">
        <v>0.93</v>
      </c>
      <c r="W888" s="360">
        <v>1.546E-2</v>
      </c>
      <c r="X888" s="384"/>
      <c r="Y888" s="384"/>
      <c r="Z888" s="384"/>
      <c r="AA888" s="384"/>
      <c r="AB888" s="384"/>
      <c r="AC888" s="384"/>
      <c r="AD888" s="302">
        <v>0</v>
      </c>
      <c r="AE888" s="300"/>
    </row>
    <row r="889" spans="1:31" s="299" customFormat="1" ht="21.75" customHeight="1" x14ac:dyDescent="0.2">
      <c r="A889" s="300"/>
      <c r="B889" s="382" t="s">
        <v>169</v>
      </c>
      <c r="C889" s="382"/>
      <c r="D889" s="382"/>
      <c r="E889" s="382"/>
      <c r="F889" s="382"/>
      <c r="G889" s="382"/>
      <c r="H889" s="382"/>
      <c r="I889" s="382"/>
      <c r="J889" s="382"/>
      <c r="K889" s="382"/>
      <c r="L889" s="382"/>
      <c r="M889" s="343">
        <v>10</v>
      </c>
      <c r="N889" s="343">
        <v>2</v>
      </c>
      <c r="O889" s="344" t="s">
        <v>261</v>
      </c>
      <c r="P889" s="345" t="s">
        <v>168</v>
      </c>
      <c r="Q889" s="383"/>
      <c r="R889" s="383"/>
      <c r="S889" s="383"/>
      <c r="T889" s="383"/>
      <c r="U889" s="359">
        <v>6</v>
      </c>
      <c r="V889" s="359">
        <v>0.93</v>
      </c>
      <c r="W889" s="360">
        <v>0.15487999999999999</v>
      </c>
      <c r="X889" s="384"/>
      <c r="Y889" s="384"/>
      <c r="Z889" s="384"/>
      <c r="AA889" s="384"/>
      <c r="AB889" s="384"/>
      <c r="AC889" s="384"/>
      <c r="AD889" s="302">
        <v>0</v>
      </c>
      <c r="AE889" s="300"/>
    </row>
    <row r="890" spans="1:31" s="299" customFormat="1" ht="12.75" customHeight="1" x14ac:dyDescent="0.2">
      <c r="A890" s="300"/>
      <c r="B890" s="382" t="s">
        <v>515</v>
      </c>
      <c r="C890" s="382"/>
      <c r="D890" s="382"/>
      <c r="E890" s="382"/>
      <c r="F890" s="382"/>
      <c r="G890" s="382"/>
      <c r="H890" s="382"/>
      <c r="I890" s="382"/>
      <c r="J890" s="382"/>
      <c r="K890" s="382"/>
      <c r="L890" s="382"/>
      <c r="M890" s="343">
        <v>10</v>
      </c>
      <c r="N890" s="343">
        <v>2</v>
      </c>
      <c r="O890" s="344" t="s">
        <v>261</v>
      </c>
      <c r="P890" s="345" t="s">
        <v>514</v>
      </c>
      <c r="Q890" s="383"/>
      <c r="R890" s="383"/>
      <c r="S890" s="383"/>
      <c r="T890" s="383"/>
      <c r="U890" s="359">
        <v>54.09</v>
      </c>
      <c r="V890" s="359">
        <v>0</v>
      </c>
      <c r="W890" s="360">
        <v>0</v>
      </c>
      <c r="X890" s="384"/>
      <c r="Y890" s="384"/>
      <c r="Z890" s="384"/>
      <c r="AA890" s="384"/>
      <c r="AB890" s="384"/>
      <c r="AC890" s="384"/>
      <c r="AD890" s="302">
        <v>0</v>
      </c>
      <c r="AE890" s="300"/>
    </row>
    <row r="891" spans="1:31" s="299" customFormat="1" ht="21.75" customHeight="1" x14ac:dyDescent="0.2">
      <c r="A891" s="300"/>
      <c r="B891" s="382" t="s">
        <v>260</v>
      </c>
      <c r="C891" s="382"/>
      <c r="D891" s="382"/>
      <c r="E891" s="382"/>
      <c r="F891" s="382"/>
      <c r="G891" s="382"/>
      <c r="H891" s="382"/>
      <c r="I891" s="382"/>
      <c r="J891" s="382"/>
      <c r="K891" s="382"/>
      <c r="L891" s="382"/>
      <c r="M891" s="343">
        <v>10</v>
      </c>
      <c r="N891" s="343">
        <v>2</v>
      </c>
      <c r="O891" s="344" t="s">
        <v>259</v>
      </c>
      <c r="P891" s="345">
        <v>0</v>
      </c>
      <c r="Q891" s="383"/>
      <c r="R891" s="383"/>
      <c r="S891" s="383"/>
      <c r="T891" s="383"/>
      <c r="U891" s="359">
        <v>5674.41</v>
      </c>
      <c r="V891" s="359">
        <v>3881.16</v>
      </c>
      <c r="W891" s="360">
        <v>0.68398000000000003</v>
      </c>
      <c r="X891" s="384"/>
      <c r="Y891" s="384"/>
      <c r="Z891" s="384"/>
      <c r="AA891" s="384"/>
      <c r="AB891" s="384"/>
      <c r="AC891" s="384"/>
      <c r="AD891" s="302">
        <v>0</v>
      </c>
      <c r="AE891" s="300"/>
    </row>
    <row r="892" spans="1:31" s="299" customFormat="1" ht="12.75" customHeight="1" x14ac:dyDescent="0.2">
      <c r="A892" s="300"/>
      <c r="B892" s="382" t="s">
        <v>251</v>
      </c>
      <c r="C892" s="382"/>
      <c r="D892" s="382"/>
      <c r="E892" s="382"/>
      <c r="F892" s="382"/>
      <c r="G892" s="382"/>
      <c r="H892" s="382"/>
      <c r="I892" s="382"/>
      <c r="J892" s="382"/>
      <c r="K892" s="382"/>
      <c r="L892" s="382"/>
      <c r="M892" s="343">
        <v>10</v>
      </c>
      <c r="N892" s="343">
        <v>2</v>
      </c>
      <c r="O892" s="344" t="s">
        <v>253</v>
      </c>
      <c r="P892" s="345">
        <v>0</v>
      </c>
      <c r="Q892" s="383"/>
      <c r="R892" s="383"/>
      <c r="S892" s="383"/>
      <c r="T892" s="383"/>
      <c r="U892" s="359">
        <v>5534.2</v>
      </c>
      <c r="V892" s="359">
        <v>3878.99</v>
      </c>
      <c r="W892" s="360">
        <v>0.70091000000000003</v>
      </c>
      <c r="X892" s="384"/>
      <c r="Y892" s="384"/>
      <c r="Z892" s="384"/>
      <c r="AA892" s="384"/>
      <c r="AB892" s="384"/>
      <c r="AC892" s="384"/>
      <c r="AD892" s="302">
        <v>0</v>
      </c>
      <c r="AE892" s="300"/>
    </row>
    <row r="893" spans="1:31" s="299" customFormat="1" ht="21.75" customHeight="1" x14ac:dyDescent="0.2">
      <c r="A893" s="300"/>
      <c r="B893" s="382" t="s">
        <v>198</v>
      </c>
      <c r="C893" s="382"/>
      <c r="D893" s="382"/>
      <c r="E893" s="382"/>
      <c r="F893" s="382"/>
      <c r="G893" s="382"/>
      <c r="H893" s="382"/>
      <c r="I893" s="382"/>
      <c r="J893" s="382"/>
      <c r="K893" s="382"/>
      <c r="L893" s="382"/>
      <c r="M893" s="343">
        <v>10</v>
      </c>
      <c r="N893" s="343">
        <v>2</v>
      </c>
      <c r="O893" s="344" t="s">
        <v>253</v>
      </c>
      <c r="P893" s="345" t="s">
        <v>197</v>
      </c>
      <c r="Q893" s="383"/>
      <c r="R893" s="383"/>
      <c r="S893" s="383"/>
      <c r="T893" s="383"/>
      <c r="U893" s="359">
        <v>5534.2</v>
      </c>
      <c r="V893" s="359">
        <v>3878.99</v>
      </c>
      <c r="W893" s="360">
        <v>0.70091000000000003</v>
      </c>
      <c r="X893" s="384"/>
      <c r="Y893" s="384"/>
      <c r="Z893" s="384"/>
      <c r="AA893" s="384"/>
      <c r="AB893" s="384"/>
      <c r="AC893" s="384"/>
      <c r="AD893" s="302">
        <v>-1.76</v>
      </c>
      <c r="AE893" s="300"/>
    </row>
    <row r="894" spans="1:31" s="299" customFormat="1" ht="21.75" customHeight="1" x14ac:dyDescent="0.2">
      <c r="A894" s="300"/>
      <c r="B894" s="382" t="s">
        <v>258</v>
      </c>
      <c r="C894" s="382"/>
      <c r="D894" s="382"/>
      <c r="E894" s="382"/>
      <c r="F894" s="382"/>
      <c r="G894" s="382"/>
      <c r="H894" s="382"/>
      <c r="I894" s="382"/>
      <c r="J894" s="382"/>
      <c r="K894" s="382"/>
      <c r="L894" s="382"/>
      <c r="M894" s="343">
        <v>10</v>
      </c>
      <c r="N894" s="343">
        <v>2</v>
      </c>
      <c r="O894" s="344" t="s">
        <v>253</v>
      </c>
      <c r="P894" s="345" t="s">
        <v>257</v>
      </c>
      <c r="Q894" s="383"/>
      <c r="R894" s="383"/>
      <c r="S894" s="383"/>
      <c r="T894" s="383"/>
      <c r="U894" s="359">
        <v>5534.2</v>
      </c>
      <c r="V894" s="359">
        <v>3878.99</v>
      </c>
      <c r="W894" s="360">
        <v>0.70091000000000003</v>
      </c>
      <c r="X894" s="384"/>
      <c r="Y894" s="384"/>
      <c r="Z894" s="384"/>
      <c r="AA894" s="384"/>
      <c r="AB894" s="384"/>
      <c r="AC894" s="384"/>
      <c r="AD894" s="302">
        <v>-1.76</v>
      </c>
      <c r="AE894" s="300"/>
    </row>
    <row r="895" spans="1:31" s="299" customFormat="1" ht="12.75" customHeight="1" x14ac:dyDescent="0.2">
      <c r="A895" s="300"/>
      <c r="B895" s="382" t="s">
        <v>256</v>
      </c>
      <c r="C895" s="382"/>
      <c r="D895" s="382"/>
      <c r="E895" s="382"/>
      <c r="F895" s="382"/>
      <c r="G895" s="382"/>
      <c r="H895" s="382"/>
      <c r="I895" s="382"/>
      <c r="J895" s="382"/>
      <c r="K895" s="382"/>
      <c r="L895" s="382"/>
      <c r="M895" s="343">
        <v>10</v>
      </c>
      <c r="N895" s="343">
        <v>2</v>
      </c>
      <c r="O895" s="344" t="s">
        <v>253</v>
      </c>
      <c r="P895" s="345" t="s">
        <v>255</v>
      </c>
      <c r="Q895" s="383"/>
      <c r="R895" s="383"/>
      <c r="S895" s="383"/>
      <c r="T895" s="383"/>
      <c r="U895" s="359">
        <v>4250.5</v>
      </c>
      <c r="V895" s="359">
        <v>3226.48</v>
      </c>
      <c r="W895" s="360">
        <v>0.75907999999999998</v>
      </c>
      <c r="X895" s="384"/>
      <c r="Y895" s="384"/>
      <c r="Z895" s="384"/>
      <c r="AA895" s="384"/>
      <c r="AB895" s="384"/>
      <c r="AC895" s="384"/>
      <c r="AD895" s="302">
        <v>-1.76</v>
      </c>
      <c r="AE895" s="300"/>
    </row>
    <row r="896" spans="1:31" s="299" customFormat="1" ht="12.75" customHeight="1" x14ac:dyDescent="0.2">
      <c r="A896" s="300"/>
      <c r="B896" s="382" t="s">
        <v>254</v>
      </c>
      <c r="C896" s="382"/>
      <c r="D896" s="382"/>
      <c r="E896" s="382"/>
      <c r="F896" s="382"/>
      <c r="G896" s="382"/>
      <c r="H896" s="382"/>
      <c r="I896" s="382"/>
      <c r="J896" s="382"/>
      <c r="K896" s="382"/>
      <c r="L896" s="382"/>
      <c r="M896" s="343">
        <v>10</v>
      </c>
      <c r="N896" s="343">
        <v>2</v>
      </c>
      <c r="O896" s="344" t="s">
        <v>253</v>
      </c>
      <c r="P896" s="345" t="s">
        <v>252</v>
      </c>
      <c r="Q896" s="383"/>
      <c r="R896" s="383"/>
      <c r="S896" s="383"/>
      <c r="T896" s="383"/>
      <c r="U896" s="359">
        <v>1283.7</v>
      </c>
      <c r="V896" s="359">
        <v>652.51</v>
      </c>
      <c r="W896" s="360">
        <v>0.50829999999999997</v>
      </c>
      <c r="X896" s="384"/>
      <c r="Y896" s="384"/>
      <c r="Z896" s="384"/>
      <c r="AA896" s="384"/>
      <c r="AB896" s="384"/>
      <c r="AC896" s="384"/>
      <c r="AD896" s="302">
        <v>-1.76</v>
      </c>
      <c r="AE896" s="300"/>
    </row>
    <row r="897" spans="1:31" s="299" customFormat="1" ht="21.75" customHeight="1" x14ac:dyDescent="0.2">
      <c r="A897" s="300"/>
      <c r="B897" s="382" t="s">
        <v>251</v>
      </c>
      <c r="C897" s="382"/>
      <c r="D897" s="382"/>
      <c r="E897" s="382"/>
      <c r="F897" s="382"/>
      <c r="G897" s="382"/>
      <c r="H897" s="382"/>
      <c r="I897" s="382"/>
      <c r="J897" s="382"/>
      <c r="K897" s="382"/>
      <c r="L897" s="382"/>
      <c r="M897" s="343">
        <v>10</v>
      </c>
      <c r="N897" s="343">
        <v>2</v>
      </c>
      <c r="O897" s="344" t="s">
        <v>250</v>
      </c>
      <c r="P897" s="345">
        <v>0</v>
      </c>
      <c r="Q897" s="383"/>
      <c r="R897" s="383"/>
      <c r="S897" s="383"/>
      <c r="T897" s="383"/>
      <c r="U897" s="359">
        <v>140.21</v>
      </c>
      <c r="V897" s="359">
        <v>2.17</v>
      </c>
      <c r="W897" s="360">
        <v>1.5469999999999999E-2</v>
      </c>
      <c r="X897" s="384"/>
      <c r="Y897" s="384"/>
      <c r="Z897" s="384"/>
      <c r="AA897" s="384"/>
      <c r="AB897" s="384"/>
      <c r="AC897" s="384"/>
      <c r="AD897" s="302">
        <v>-1.76</v>
      </c>
      <c r="AE897" s="300"/>
    </row>
    <row r="898" spans="1:31" s="299" customFormat="1" ht="12.75" customHeight="1" x14ac:dyDescent="0.2">
      <c r="A898" s="300"/>
      <c r="B898" s="382" t="s">
        <v>173</v>
      </c>
      <c r="C898" s="382"/>
      <c r="D898" s="382"/>
      <c r="E898" s="382"/>
      <c r="F898" s="382"/>
      <c r="G898" s="382"/>
      <c r="H898" s="382"/>
      <c r="I898" s="382"/>
      <c r="J898" s="382"/>
      <c r="K898" s="382"/>
      <c r="L898" s="382"/>
      <c r="M898" s="343">
        <v>10</v>
      </c>
      <c r="N898" s="343">
        <v>2</v>
      </c>
      <c r="O898" s="344" t="s">
        <v>250</v>
      </c>
      <c r="P898" s="345" t="s">
        <v>172</v>
      </c>
      <c r="Q898" s="383"/>
      <c r="R898" s="383"/>
      <c r="S898" s="383"/>
      <c r="T898" s="383"/>
      <c r="U898" s="359">
        <v>140.21</v>
      </c>
      <c r="V898" s="359">
        <v>2.17</v>
      </c>
      <c r="W898" s="360">
        <v>1.5469999999999999E-2</v>
      </c>
      <c r="X898" s="377"/>
      <c r="Y898" s="377"/>
      <c r="Z898" s="377"/>
      <c r="AA898" s="377"/>
      <c r="AB898" s="377"/>
      <c r="AC898" s="377"/>
      <c r="AD898" s="302">
        <v>2629.63</v>
      </c>
      <c r="AE898" s="300"/>
    </row>
    <row r="899" spans="1:31" s="299" customFormat="1" ht="21.75" customHeight="1" x14ac:dyDescent="0.2">
      <c r="A899" s="300"/>
      <c r="B899" s="382" t="s">
        <v>171</v>
      </c>
      <c r="C899" s="382"/>
      <c r="D899" s="382"/>
      <c r="E899" s="382"/>
      <c r="F899" s="382"/>
      <c r="G899" s="382"/>
      <c r="H899" s="382"/>
      <c r="I899" s="382"/>
      <c r="J899" s="382"/>
      <c r="K899" s="382"/>
      <c r="L899" s="382"/>
      <c r="M899" s="343">
        <v>10</v>
      </c>
      <c r="N899" s="343">
        <v>2</v>
      </c>
      <c r="O899" s="344" t="s">
        <v>250</v>
      </c>
      <c r="P899" s="345" t="s">
        <v>170</v>
      </c>
      <c r="Q899" s="383"/>
      <c r="R899" s="383"/>
      <c r="S899" s="383"/>
      <c r="T899" s="383"/>
      <c r="U899" s="359">
        <v>140.21</v>
      </c>
      <c r="V899" s="359">
        <v>2.17</v>
      </c>
      <c r="W899" s="360">
        <v>1.5469999999999999E-2</v>
      </c>
      <c r="X899" s="384"/>
      <c r="Y899" s="384"/>
      <c r="Z899" s="384"/>
      <c r="AA899" s="384"/>
      <c r="AB899" s="384"/>
      <c r="AC899" s="384"/>
      <c r="AD899" s="302">
        <v>15</v>
      </c>
      <c r="AE899" s="300"/>
    </row>
    <row r="900" spans="1:31" s="299" customFormat="1" ht="32.25" customHeight="1" x14ac:dyDescent="0.2">
      <c r="A900" s="300"/>
      <c r="B900" s="382" t="s">
        <v>169</v>
      </c>
      <c r="C900" s="382"/>
      <c r="D900" s="382"/>
      <c r="E900" s="382"/>
      <c r="F900" s="382"/>
      <c r="G900" s="382"/>
      <c r="H900" s="382"/>
      <c r="I900" s="382"/>
      <c r="J900" s="382"/>
      <c r="K900" s="382"/>
      <c r="L900" s="382"/>
      <c r="M900" s="343">
        <v>10</v>
      </c>
      <c r="N900" s="343">
        <v>2</v>
      </c>
      <c r="O900" s="344" t="s">
        <v>250</v>
      </c>
      <c r="P900" s="345" t="s">
        <v>168</v>
      </c>
      <c r="Q900" s="383"/>
      <c r="R900" s="383"/>
      <c r="S900" s="383"/>
      <c r="T900" s="383"/>
      <c r="U900" s="359">
        <v>14</v>
      </c>
      <c r="V900" s="359">
        <v>2.17</v>
      </c>
      <c r="W900" s="360">
        <v>0.15487999999999999</v>
      </c>
      <c r="X900" s="384"/>
      <c r="Y900" s="384"/>
      <c r="Z900" s="384"/>
      <c r="AA900" s="384"/>
      <c r="AB900" s="384"/>
      <c r="AC900" s="384"/>
      <c r="AD900" s="302">
        <v>15</v>
      </c>
      <c r="AE900" s="300"/>
    </row>
    <row r="901" spans="1:31" s="299" customFormat="1" ht="12.75" customHeight="1" x14ac:dyDescent="0.2">
      <c r="A901" s="300"/>
      <c r="B901" s="382" t="s">
        <v>515</v>
      </c>
      <c r="C901" s="382"/>
      <c r="D901" s="382"/>
      <c r="E901" s="382"/>
      <c r="F901" s="382"/>
      <c r="G901" s="382"/>
      <c r="H901" s="382"/>
      <c r="I901" s="382"/>
      <c r="J901" s="382"/>
      <c r="K901" s="382"/>
      <c r="L901" s="382"/>
      <c r="M901" s="343">
        <v>10</v>
      </c>
      <c r="N901" s="343">
        <v>2</v>
      </c>
      <c r="O901" s="344" t="s">
        <v>250</v>
      </c>
      <c r="P901" s="345" t="s">
        <v>514</v>
      </c>
      <c r="Q901" s="383"/>
      <c r="R901" s="383"/>
      <c r="S901" s="383"/>
      <c r="T901" s="383"/>
      <c r="U901" s="359">
        <v>126.21</v>
      </c>
      <c r="V901" s="359">
        <v>0</v>
      </c>
      <c r="W901" s="360">
        <v>0</v>
      </c>
      <c r="X901" s="384"/>
      <c r="Y901" s="384"/>
      <c r="Z901" s="384"/>
      <c r="AA901" s="384"/>
      <c r="AB901" s="384"/>
      <c r="AC901" s="384"/>
      <c r="AD901" s="302">
        <v>15</v>
      </c>
      <c r="AE901" s="300"/>
    </row>
    <row r="902" spans="1:31" s="299" customFormat="1" ht="21.75" customHeight="1" x14ac:dyDescent="0.2">
      <c r="A902" s="300"/>
      <c r="B902" s="375" t="s">
        <v>249</v>
      </c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54">
        <v>10</v>
      </c>
      <c r="N902" s="354">
        <v>3</v>
      </c>
      <c r="O902" s="355">
        <v>0</v>
      </c>
      <c r="P902" s="356">
        <v>0</v>
      </c>
      <c r="Q902" s="376"/>
      <c r="R902" s="376"/>
      <c r="S902" s="376"/>
      <c r="T902" s="376"/>
      <c r="U902" s="357">
        <v>33193.18</v>
      </c>
      <c r="V902" s="357">
        <v>17975.39</v>
      </c>
      <c r="W902" s="358">
        <v>0.54154000000000002</v>
      </c>
      <c r="X902" s="384"/>
      <c r="Y902" s="384"/>
      <c r="Z902" s="384"/>
      <c r="AA902" s="384"/>
      <c r="AB902" s="384"/>
      <c r="AC902" s="384"/>
      <c r="AD902" s="302">
        <v>15</v>
      </c>
      <c r="AE902" s="300"/>
    </row>
    <row r="903" spans="1:31" s="299" customFormat="1" ht="21.75" customHeight="1" x14ac:dyDescent="0.2">
      <c r="A903" s="300"/>
      <c r="B903" s="382" t="s">
        <v>202</v>
      </c>
      <c r="C903" s="382"/>
      <c r="D903" s="382"/>
      <c r="E903" s="382"/>
      <c r="F903" s="382"/>
      <c r="G903" s="382"/>
      <c r="H903" s="382"/>
      <c r="I903" s="382"/>
      <c r="J903" s="382"/>
      <c r="K903" s="382"/>
      <c r="L903" s="382"/>
      <c r="M903" s="343">
        <v>10</v>
      </c>
      <c r="N903" s="343">
        <v>3</v>
      </c>
      <c r="O903" s="344" t="s">
        <v>201</v>
      </c>
      <c r="P903" s="345">
        <v>0</v>
      </c>
      <c r="Q903" s="383"/>
      <c r="R903" s="383"/>
      <c r="S903" s="383"/>
      <c r="T903" s="383"/>
      <c r="U903" s="359">
        <v>7600</v>
      </c>
      <c r="V903" s="359">
        <v>7331.54</v>
      </c>
      <c r="W903" s="360">
        <v>0.96467999999999998</v>
      </c>
      <c r="X903" s="384"/>
      <c r="Y903" s="384"/>
      <c r="Z903" s="384"/>
      <c r="AA903" s="384"/>
      <c r="AB903" s="384"/>
      <c r="AC903" s="384"/>
      <c r="AD903" s="302">
        <v>15</v>
      </c>
      <c r="AE903" s="300"/>
    </row>
    <row r="904" spans="1:31" s="299" customFormat="1" ht="12.75" customHeight="1" x14ac:dyDescent="0.2">
      <c r="A904" s="300"/>
      <c r="B904" s="382" t="s">
        <v>499</v>
      </c>
      <c r="C904" s="382"/>
      <c r="D904" s="382"/>
      <c r="E904" s="382"/>
      <c r="F904" s="382"/>
      <c r="G904" s="382"/>
      <c r="H904" s="382"/>
      <c r="I904" s="382"/>
      <c r="J904" s="382"/>
      <c r="K904" s="382"/>
      <c r="L904" s="382"/>
      <c r="M904" s="343">
        <v>10</v>
      </c>
      <c r="N904" s="343">
        <v>3</v>
      </c>
      <c r="O904" s="344" t="s">
        <v>217</v>
      </c>
      <c r="P904" s="345">
        <v>0</v>
      </c>
      <c r="Q904" s="383"/>
      <c r="R904" s="383"/>
      <c r="S904" s="383"/>
      <c r="T904" s="383"/>
      <c r="U904" s="359">
        <v>7600</v>
      </c>
      <c r="V904" s="359">
        <v>7331.54</v>
      </c>
      <c r="W904" s="360">
        <v>0.96467999999999998</v>
      </c>
      <c r="X904" s="384"/>
      <c r="Y904" s="384"/>
      <c r="Z904" s="384"/>
      <c r="AA904" s="384"/>
      <c r="AB904" s="384"/>
      <c r="AC904" s="384"/>
      <c r="AD904" s="302">
        <v>15</v>
      </c>
      <c r="AE904" s="300"/>
    </row>
    <row r="905" spans="1:31" s="299" customFormat="1" ht="21.75" customHeight="1" x14ac:dyDescent="0.2">
      <c r="A905" s="300"/>
      <c r="B905" s="382" t="s">
        <v>35</v>
      </c>
      <c r="C905" s="382"/>
      <c r="D905" s="382"/>
      <c r="E905" s="382"/>
      <c r="F905" s="382"/>
      <c r="G905" s="382"/>
      <c r="H905" s="382"/>
      <c r="I905" s="382"/>
      <c r="J905" s="382"/>
      <c r="K905" s="382"/>
      <c r="L905" s="382"/>
      <c r="M905" s="343">
        <v>10</v>
      </c>
      <c r="N905" s="343">
        <v>3</v>
      </c>
      <c r="O905" s="344" t="s">
        <v>248</v>
      </c>
      <c r="P905" s="345">
        <v>0</v>
      </c>
      <c r="Q905" s="383"/>
      <c r="R905" s="383"/>
      <c r="S905" s="383"/>
      <c r="T905" s="383"/>
      <c r="U905" s="359">
        <v>7600</v>
      </c>
      <c r="V905" s="359">
        <v>7331.54</v>
      </c>
      <c r="W905" s="360">
        <v>0.96467999999999998</v>
      </c>
      <c r="X905" s="384"/>
      <c r="Y905" s="384"/>
      <c r="Z905" s="384"/>
      <c r="AA905" s="384"/>
      <c r="AB905" s="384"/>
      <c r="AC905" s="384"/>
      <c r="AD905" s="302">
        <v>1703.49</v>
      </c>
      <c r="AE905" s="300"/>
    </row>
    <row r="906" spans="1:31" s="299" customFormat="1" ht="21.75" customHeight="1" x14ac:dyDescent="0.2">
      <c r="A906" s="300"/>
      <c r="B906" s="382" t="s">
        <v>173</v>
      </c>
      <c r="C906" s="382"/>
      <c r="D906" s="382"/>
      <c r="E906" s="382"/>
      <c r="F906" s="382"/>
      <c r="G906" s="382"/>
      <c r="H906" s="382"/>
      <c r="I906" s="382"/>
      <c r="J906" s="382"/>
      <c r="K906" s="382"/>
      <c r="L906" s="382"/>
      <c r="M906" s="343">
        <v>10</v>
      </c>
      <c r="N906" s="343">
        <v>3</v>
      </c>
      <c r="O906" s="344" t="s">
        <v>248</v>
      </c>
      <c r="P906" s="345" t="s">
        <v>172</v>
      </c>
      <c r="Q906" s="383"/>
      <c r="R906" s="383"/>
      <c r="S906" s="383"/>
      <c r="T906" s="383"/>
      <c r="U906" s="359">
        <v>190</v>
      </c>
      <c r="V906" s="359">
        <v>178.43</v>
      </c>
      <c r="W906" s="360">
        <v>0.93911</v>
      </c>
      <c r="X906" s="384"/>
      <c r="Y906" s="384"/>
      <c r="Z906" s="384"/>
      <c r="AA906" s="384"/>
      <c r="AB906" s="384"/>
      <c r="AC906" s="384"/>
      <c r="AD906" s="302">
        <v>1703.49</v>
      </c>
      <c r="AE906" s="300"/>
    </row>
    <row r="907" spans="1:31" s="299" customFormat="1" ht="21.75" customHeight="1" x14ac:dyDescent="0.2">
      <c r="A907" s="300"/>
      <c r="B907" s="382" t="s">
        <v>171</v>
      </c>
      <c r="C907" s="382"/>
      <c r="D907" s="382"/>
      <c r="E907" s="382"/>
      <c r="F907" s="382"/>
      <c r="G907" s="382"/>
      <c r="H907" s="382"/>
      <c r="I907" s="382"/>
      <c r="J907" s="382"/>
      <c r="K907" s="382"/>
      <c r="L907" s="382"/>
      <c r="M907" s="343">
        <v>10</v>
      </c>
      <c r="N907" s="343">
        <v>3</v>
      </c>
      <c r="O907" s="344" t="s">
        <v>248</v>
      </c>
      <c r="P907" s="345" t="s">
        <v>170</v>
      </c>
      <c r="Q907" s="383"/>
      <c r="R907" s="383"/>
      <c r="S907" s="383"/>
      <c r="T907" s="383"/>
      <c r="U907" s="359">
        <v>190</v>
      </c>
      <c r="V907" s="359">
        <v>178.43</v>
      </c>
      <c r="W907" s="360">
        <v>0.93911</v>
      </c>
      <c r="X907" s="384"/>
      <c r="Y907" s="384"/>
      <c r="Z907" s="384"/>
      <c r="AA907" s="384"/>
      <c r="AB907" s="384"/>
      <c r="AC907" s="384"/>
      <c r="AD907" s="302">
        <v>185.41</v>
      </c>
      <c r="AE907" s="300"/>
    </row>
    <row r="908" spans="1:31" s="299" customFormat="1" ht="53.25" customHeight="1" x14ac:dyDescent="0.2">
      <c r="A908" s="300"/>
      <c r="B908" s="382" t="s">
        <v>169</v>
      </c>
      <c r="C908" s="382"/>
      <c r="D908" s="382"/>
      <c r="E908" s="382"/>
      <c r="F908" s="382"/>
      <c r="G908" s="382"/>
      <c r="H908" s="382"/>
      <c r="I908" s="382"/>
      <c r="J908" s="382"/>
      <c r="K908" s="382"/>
      <c r="L908" s="382"/>
      <c r="M908" s="343">
        <v>10</v>
      </c>
      <c r="N908" s="343">
        <v>3</v>
      </c>
      <c r="O908" s="344" t="s">
        <v>248</v>
      </c>
      <c r="P908" s="345" t="s">
        <v>168</v>
      </c>
      <c r="Q908" s="383"/>
      <c r="R908" s="383"/>
      <c r="S908" s="383"/>
      <c r="T908" s="383"/>
      <c r="U908" s="359">
        <v>190</v>
      </c>
      <c r="V908" s="359">
        <v>178.43</v>
      </c>
      <c r="W908" s="360">
        <v>0.93911</v>
      </c>
      <c r="X908" s="384"/>
      <c r="Y908" s="384"/>
      <c r="Z908" s="384"/>
      <c r="AA908" s="384"/>
      <c r="AB908" s="384"/>
      <c r="AC908" s="384"/>
      <c r="AD908" s="302">
        <v>0</v>
      </c>
      <c r="AE908" s="300"/>
    </row>
    <row r="909" spans="1:31" s="299" customFormat="1" ht="21.75" customHeight="1" x14ac:dyDescent="0.2">
      <c r="A909" s="300"/>
      <c r="B909" s="382" t="s">
        <v>185</v>
      </c>
      <c r="C909" s="382"/>
      <c r="D909" s="382"/>
      <c r="E909" s="382"/>
      <c r="F909" s="382"/>
      <c r="G909" s="382"/>
      <c r="H909" s="382"/>
      <c r="I909" s="382"/>
      <c r="J909" s="382"/>
      <c r="K909" s="382"/>
      <c r="L909" s="382"/>
      <c r="M909" s="343">
        <v>10</v>
      </c>
      <c r="N909" s="343">
        <v>3</v>
      </c>
      <c r="O909" s="344" t="s">
        <v>248</v>
      </c>
      <c r="P909" s="345" t="s">
        <v>184</v>
      </c>
      <c r="Q909" s="383"/>
      <c r="R909" s="383"/>
      <c r="S909" s="383"/>
      <c r="T909" s="383"/>
      <c r="U909" s="359">
        <v>7410</v>
      </c>
      <c r="V909" s="359">
        <v>7153.11</v>
      </c>
      <c r="W909" s="360">
        <v>0.96533000000000002</v>
      </c>
      <c r="X909" s="384"/>
      <c r="Y909" s="384"/>
      <c r="Z909" s="384"/>
      <c r="AA909" s="384"/>
      <c r="AB909" s="384"/>
      <c r="AC909" s="384"/>
      <c r="AD909" s="302">
        <v>0</v>
      </c>
      <c r="AE909" s="300"/>
    </row>
    <row r="910" spans="1:31" s="299" customFormat="1" ht="32.25" customHeight="1" x14ac:dyDescent="0.2">
      <c r="A910" s="300"/>
      <c r="B910" s="382" t="s">
        <v>183</v>
      </c>
      <c r="C910" s="382"/>
      <c r="D910" s="382"/>
      <c r="E910" s="382"/>
      <c r="F910" s="382"/>
      <c r="G910" s="382"/>
      <c r="H910" s="382"/>
      <c r="I910" s="382"/>
      <c r="J910" s="382"/>
      <c r="K910" s="382"/>
      <c r="L910" s="382"/>
      <c r="M910" s="343">
        <v>10</v>
      </c>
      <c r="N910" s="343">
        <v>3</v>
      </c>
      <c r="O910" s="344" t="s">
        <v>248</v>
      </c>
      <c r="P910" s="345" t="s">
        <v>182</v>
      </c>
      <c r="Q910" s="383"/>
      <c r="R910" s="383"/>
      <c r="S910" s="383"/>
      <c r="T910" s="383"/>
      <c r="U910" s="359">
        <v>7410</v>
      </c>
      <c r="V910" s="359">
        <v>7153.11</v>
      </c>
      <c r="W910" s="360">
        <v>0.96533000000000002</v>
      </c>
      <c r="X910" s="384"/>
      <c r="Y910" s="384"/>
      <c r="Z910" s="384"/>
      <c r="AA910" s="384"/>
      <c r="AB910" s="384"/>
      <c r="AC910" s="384"/>
      <c r="AD910" s="302">
        <v>0</v>
      </c>
      <c r="AE910" s="300"/>
    </row>
    <row r="911" spans="1:31" s="299" customFormat="1" ht="21.75" customHeight="1" x14ac:dyDescent="0.2">
      <c r="A911" s="300"/>
      <c r="B911" s="382" t="s">
        <v>181</v>
      </c>
      <c r="C911" s="382"/>
      <c r="D911" s="382"/>
      <c r="E911" s="382"/>
      <c r="F911" s="382"/>
      <c r="G911" s="382"/>
      <c r="H911" s="382"/>
      <c r="I911" s="382"/>
      <c r="J911" s="382"/>
      <c r="K911" s="382"/>
      <c r="L911" s="382"/>
      <c r="M911" s="343">
        <v>10</v>
      </c>
      <c r="N911" s="343">
        <v>3</v>
      </c>
      <c r="O911" s="344" t="s">
        <v>248</v>
      </c>
      <c r="P911" s="345" t="s">
        <v>180</v>
      </c>
      <c r="Q911" s="383"/>
      <c r="R911" s="383"/>
      <c r="S911" s="383"/>
      <c r="T911" s="383"/>
      <c r="U911" s="359">
        <v>7410</v>
      </c>
      <c r="V911" s="359">
        <v>7153.11</v>
      </c>
      <c r="W911" s="360">
        <v>0.96533000000000002</v>
      </c>
      <c r="X911" s="384"/>
      <c r="Y911" s="384"/>
      <c r="Z911" s="384"/>
      <c r="AA911" s="384"/>
      <c r="AB911" s="384"/>
      <c r="AC911" s="384"/>
      <c r="AD911" s="302">
        <v>185.41</v>
      </c>
      <c r="AE911" s="300"/>
    </row>
    <row r="912" spans="1:31" s="299" customFormat="1" ht="21.75" customHeight="1" x14ac:dyDescent="0.2">
      <c r="A912" s="300"/>
      <c r="B912" s="382" t="s">
        <v>202</v>
      </c>
      <c r="C912" s="382"/>
      <c r="D912" s="382"/>
      <c r="E912" s="382"/>
      <c r="F912" s="382"/>
      <c r="G912" s="382"/>
      <c r="H912" s="382"/>
      <c r="I912" s="382"/>
      <c r="J912" s="382"/>
      <c r="K912" s="382"/>
      <c r="L912" s="382"/>
      <c r="M912" s="343">
        <v>10</v>
      </c>
      <c r="N912" s="343">
        <v>3</v>
      </c>
      <c r="O912" s="344" t="s">
        <v>201</v>
      </c>
      <c r="P912" s="345">
        <v>0</v>
      </c>
      <c r="Q912" s="383"/>
      <c r="R912" s="383"/>
      <c r="S912" s="383"/>
      <c r="T912" s="383"/>
      <c r="U912" s="359">
        <v>25354.18</v>
      </c>
      <c r="V912" s="359">
        <v>10409.540000000001</v>
      </c>
      <c r="W912" s="360">
        <v>0.41056999999999999</v>
      </c>
      <c r="X912" s="384"/>
      <c r="Y912" s="384"/>
      <c r="Z912" s="384"/>
      <c r="AA912" s="384"/>
      <c r="AB912" s="384"/>
      <c r="AC912" s="384"/>
      <c r="AD912" s="302">
        <v>185.41</v>
      </c>
      <c r="AE912" s="300"/>
    </row>
    <row r="913" spans="1:31" s="299" customFormat="1" ht="21.75" customHeight="1" x14ac:dyDescent="0.2">
      <c r="A913" s="300"/>
      <c r="B913" s="382" t="s">
        <v>499</v>
      </c>
      <c r="C913" s="382"/>
      <c r="D913" s="382"/>
      <c r="E913" s="382"/>
      <c r="F913" s="382"/>
      <c r="G913" s="382"/>
      <c r="H913" s="382"/>
      <c r="I913" s="382"/>
      <c r="J913" s="382"/>
      <c r="K913" s="382"/>
      <c r="L913" s="382"/>
      <c r="M913" s="343">
        <v>10</v>
      </c>
      <c r="N913" s="343">
        <v>3</v>
      </c>
      <c r="O913" s="344" t="s">
        <v>217</v>
      </c>
      <c r="P913" s="345">
        <v>0</v>
      </c>
      <c r="Q913" s="383"/>
      <c r="R913" s="383"/>
      <c r="S913" s="383"/>
      <c r="T913" s="383"/>
      <c r="U913" s="359">
        <v>25354.18</v>
      </c>
      <c r="V913" s="359">
        <v>10409.540000000001</v>
      </c>
      <c r="W913" s="360">
        <v>0.41056999999999999</v>
      </c>
      <c r="X913" s="384"/>
      <c r="Y913" s="384"/>
      <c r="Z913" s="384"/>
      <c r="AA913" s="384"/>
      <c r="AB913" s="384"/>
      <c r="AC913" s="384"/>
      <c r="AD913" s="302">
        <v>48.35</v>
      </c>
      <c r="AE913" s="300"/>
    </row>
    <row r="914" spans="1:31" s="299" customFormat="1" ht="12.75" customHeight="1" x14ac:dyDescent="0.2">
      <c r="A914" s="300"/>
      <c r="B914" s="382" t="s">
        <v>513</v>
      </c>
      <c r="C914" s="382"/>
      <c r="D914" s="382"/>
      <c r="E914" s="382"/>
      <c r="F914" s="382"/>
      <c r="G914" s="382"/>
      <c r="H914" s="382"/>
      <c r="I914" s="382"/>
      <c r="J914" s="382"/>
      <c r="K914" s="382"/>
      <c r="L914" s="382"/>
      <c r="M914" s="343">
        <v>10</v>
      </c>
      <c r="N914" s="343">
        <v>3</v>
      </c>
      <c r="O914" s="344" t="s">
        <v>512</v>
      </c>
      <c r="P914" s="345">
        <v>0</v>
      </c>
      <c r="Q914" s="383"/>
      <c r="R914" s="383"/>
      <c r="S914" s="383"/>
      <c r="T914" s="383"/>
      <c r="U914" s="359">
        <v>14700</v>
      </c>
      <c r="V914" s="359">
        <v>5590.65</v>
      </c>
      <c r="W914" s="360">
        <v>0.38031999999999999</v>
      </c>
      <c r="X914" s="384"/>
      <c r="Y914" s="384"/>
      <c r="Z914" s="384"/>
      <c r="AA914" s="384"/>
      <c r="AB914" s="384"/>
      <c r="AC914" s="384"/>
      <c r="AD914" s="302">
        <v>137.06</v>
      </c>
      <c r="AE914" s="300"/>
    </row>
    <row r="915" spans="1:31" s="299" customFormat="1" ht="12.75" customHeight="1" x14ac:dyDescent="0.2">
      <c r="A915" s="300"/>
      <c r="B915" s="382" t="s">
        <v>173</v>
      </c>
      <c r="C915" s="382"/>
      <c r="D915" s="382"/>
      <c r="E915" s="382"/>
      <c r="F915" s="382"/>
      <c r="G915" s="382"/>
      <c r="H915" s="382"/>
      <c r="I915" s="382"/>
      <c r="J915" s="382"/>
      <c r="K915" s="382"/>
      <c r="L915" s="382"/>
      <c r="M915" s="343">
        <v>10</v>
      </c>
      <c r="N915" s="343">
        <v>3</v>
      </c>
      <c r="O915" s="344" t="s">
        <v>512</v>
      </c>
      <c r="P915" s="345" t="s">
        <v>172</v>
      </c>
      <c r="Q915" s="383"/>
      <c r="R915" s="383"/>
      <c r="S915" s="383"/>
      <c r="T915" s="383"/>
      <c r="U915" s="359">
        <v>55</v>
      </c>
      <c r="V915" s="359">
        <v>5.61</v>
      </c>
      <c r="W915" s="360">
        <v>0.10206</v>
      </c>
      <c r="X915" s="384"/>
      <c r="Y915" s="384"/>
      <c r="Z915" s="384"/>
      <c r="AA915" s="384"/>
      <c r="AB915" s="384"/>
      <c r="AC915" s="384"/>
      <c r="AD915" s="302">
        <v>0</v>
      </c>
      <c r="AE915" s="300"/>
    </row>
    <row r="916" spans="1:31" s="299" customFormat="1" ht="12.75" customHeight="1" x14ac:dyDescent="0.2">
      <c r="A916" s="300"/>
      <c r="B916" s="382" t="s">
        <v>171</v>
      </c>
      <c r="C916" s="382"/>
      <c r="D916" s="382"/>
      <c r="E916" s="382"/>
      <c r="F916" s="382"/>
      <c r="G916" s="382"/>
      <c r="H916" s="382"/>
      <c r="I916" s="382"/>
      <c r="J916" s="382"/>
      <c r="K916" s="382"/>
      <c r="L916" s="382"/>
      <c r="M916" s="343">
        <v>10</v>
      </c>
      <c r="N916" s="343">
        <v>3</v>
      </c>
      <c r="O916" s="344" t="s">
        <v>512</v>
      </c>
      <c r="P916" s="345" t="s">
        <v>170</v>
      </c>
      <c r="Q916" s="383"/>
      <c r="R916" s="383"/>
      <c r="S916" s="383"/>
      <c r="T916" s="383"/>
      <c r="U916" s="359">
        <v>55</v>
      </c>
      <c r="V916" s="359">
        <v>5.61</v>
      </c>
      <c r="W916" s="360">
        <v>0.10206</v>
      </c>
      <c r="X916" s="384"/>
      <c r="Y916" s="384"/>
      <c r="Z916" s="384"/>
      <c r="AA916" s="384"/>
      <c r="AB916" s="384"/>
      <c r="AC916" s="384"/>
      <c r="AD916" s="302">
        <v>0</v>
      </c>
      <c r="AE916" s="300"/>
    </row>
    <row r="917" spans="1:31" s="299" customFormat="1" ht="12.75" customHeight="1" x14ac:dyDescent="0.2">
      <c r="A917" s="300"/>
      <c r="B917" s="382" t="s">
        <v>169</v>
      </c>
      <c r="C917" s="382"/>
      <c r="D917" s="382"/>
      <c r="E917" s="382"/>
      <c r="F917" s="382"/>
      <c r="G917" s="382"/>
      <c r="H917" s="382"/>
      <c r="I917" s="382"/>
      <c r="J917" s="382"/>
      <c r="K917" s="382"/>
      <c r="L917" s="382"/>
      <c r="M917" s="343">
        <v>10</v>
      </c>
      <c r="N917" s="343">
        <v>3</v>
      </c>
      <c r="O917" s="344" t="s">
        <v>512</v>
      </c>
      <c r="P917" s="345" t="s">
        <v>168</v>
      </c>
      <c r="Q917" s="383"/>
      <c r="R917" s="383"/>
      <c r="S917" s="383"/>
      <c r="T917" s="383"/>
      <c r="U917" s="359">
        <v>55</v>
      </c>
      <c r="V917" s="359">
        <v>5.61</v>
      </c>
      <c r="W917" s="360">
        <v>0.10206</v>
      </c>
      <c r="X917" s="384"/>
      <c r="Y917" s="384"/>
      <c r="Z917" s="384"/>
      <c r="AA917" s="384"/>
      <c r="AB917" s="384"/>
      <c r="AC917" s="384"/>
      <c r="AD917" s="302">
        <v>0</v>
      </c>
      <c r="AE917" s="300"/>
    </row>
    <row r="918" spans="1:31" s="299" customFormat="1" ht="12.75" customHeight="1" x14ac:dyDescent="0.2">
      <c r="A918" s="300"/>
      <c r="B918" s="382" t="s">
        <v>185</v>
      </c>
      <c r="C918" s="382"/>
      <c r="D918" s="382"/>
      <c r="E918" s="382"/>
      <c r="F918" s="382"/>
      <c r="G918" s="382"/>
      <c r="H918" s="382"/>
      <c r="I918" s="382"/>
      <c r="J918" s="382"/>
      <c r="K918" s="382"/>
      <c r="L918" s="382"/>
      <c r="M918" s="343">
        <v>10</v>
      </c>
      <c r="N918" s="343">
        <v>3</v>
      </c>
      <c r="O918" s="344" t="s">
        <v>512</v>
      </c>
      <c r="P918" s="345" t="s">
        <v>184</v>
      </c>
      <c r="Q918" s="383"/>
      <c r="R918" s="383"/>
      <c r="S918" s="383"/>
      <c r="T918" s="383"/>
      <c r="U918" s="359">
        <v>14645</v>
      </c>
      <c r="V918" s="359">
        <v>5585.04</v>
      </c>
      <c r="W918" s="360">
        <v>0.38135999999999998</v>
      </c>
      <c r="X918" s="384"/>
      <c r="Y918" s="384"/>
      <c r="Z918" s="384"/>
      <c r="AA918" s="384"/>
      <c r="AB918" s="384"/>
      <c r="AC918" s="384"/>
      <c r="AD918" s="302">
        <v>0</v>
      </c>
      <c r="AE918" s="300"/>
    </row>
    <row r="919" spans="1:31" s="299" customFormat="1" ht="21.75" customHeight="1" x14ac:dyDescent="0.2">
      <c r="A919" s="300"/>
      <c r="B919" s="382" t="s">
        <v>183</v>
      </c>
      <c r="C919" s="382"/>
      <c r="D919" s="382"/>
      <c r="E919" s="382"/>
      <c r="F919" s="382"/>
      <c r="G919" s="382"/>
      <c r="H919" s="382"/>
      <c r="I919" s="382"/>
      <c r="J919" s="382"/>
      <c r="K919" s="382"/>
      <c r="L919" s="382"/>
      <c r="M919" s="343">
        <v>10</v>
      </c>
      <c r="N919" s="343">
        <v>3</v>
      </c>
      <c r="O919" s="344" t="s">
        <v>512</v>
      </c>
      <c r="P919" s="345" t="s">
        <v>182</v>
      </c>
      <c r="Q919" s="383"/>
      <c r="R919" s="383"/>
      <c r="S919" s="383"/>
      <c r="T919" s="383"/>
      <c r="U919" s="359">
        <v>14645</v>
      </c>
      <c r="V919" s="359">
        <v>5585.04</v>
      </c>
      <c r="W919" s="360">
        <v>0.38135999999999998</v>
      </c>
      <c r="X919" s="384"/>
      <c r="Y919" s="384"/>
      <c r="Z919" s="384"/>
      <c r="AA919" s="384"/>
      <c r="AB919" s="384"/>
      <c r="AC919" s="384"/>
      <c r="AD919" s="302">
        <v>1518.08</v>
      </c>
      <c r="AE919" s="300"/>
    </row>
    <row r="920" spans="1:31" s="299" customFormat="1" ht="53.25" customHeight="1" x14ac:dyDescent="0.2">
      <c r="A920" s="300"/>
      <c r="B920" s="382" t="s">
        <v>181</v>
      </c>
      <c r="C920" s="382"/>
      <c r="D920" s="382"/>
      <c r="E920" s="382"/>
      <c r="F920" s="382"/>
      <c r="G920" s="382"/>
      <c r="H920" s="382"/>
      <c r="I920" s="382"/>
      <c r="J920" s="382"/>
      <c r="K920" s="382"/>
      <c r="L920" s="382"/>
      <c r="M920" s="343">
        <v>10</v>
      </c>
      <c r="N920" s="343">
        <v>3</v>
      </c>
      <c r="O920" s="344" t="s">
        <v>512</v>
      </c>
      <c r="P920" s="345" t="s">
        <v>180</v>
      </c>
      <c r="Q920" s="383"/>
      <c r="R920" s="383"/>
      <c r="S920" s="383"/>
      <c r="T920" s="383"/>
      <c r="U920" s="359">
        <v>2200</v>
      </c>
      <c r="V920" s="359">
        <v>1544.56</v>
      </c>
      <c r="W920" s="360">
        <v>0.70206999999999997</v>
      </c>
      <c r="X920" s="384"/>
      <c r="Y920" s="384"/>
      <c r="Z920" s="384"/>
      <c r="AA920" s="384"/>
      <c r="AB920" s="384"/>
      <c r="AC920" s="384"/>
      <c r="AD920" s="302">
        <v>1518.08</v>
      </c>
      <c r="AE920" s="300"/>
    </row>
    <row r="921" spans="1:31" s="299" customFormat="1" ht="21.75" customHeight="1" x14ac:dyDescent="0.2">
      <c r="A921" s="300"/>
      <c r="B921" s="382" t="s">
        <v>510</v>
      </c>
      <c r="C921" s="382"/>
      <c r="D921" s="382"/>
      <c r="E921" s="382"/>
      <c r="F921" s="382"/>
      <c r="G921" s="382"/>
      <c r="H921" s="382"/>
      <c r="I921" s="382"/>
      <c r="J921" s="382"/>
      <c r="K921" s="382"/>
      <c r="L921" s="382"/>
      <c r="M921" s="343">
        <v>10</v>
      </c>
      <c r="N921" s="343">
        <v>3</v>
      </c>
      <c r="O921" s="344" t="s">
        <v>512</v>
      </c>
      <c r="P921" s="345" t="s">
        <v>509</v>
      </c>
      <c r="Q921" s="383"/>
      <c r="R921" s="383"/>
      <c r="S921" s="383"/>
      <c r="T921" s="383"/>
      <c r="U921" s="359">
        <v>12445</v>
      </c>
      <c r="V921" s="359">
        <v>4040.48</v>
      </c>
      <c r="W921" s="360">
        <v>0.32467000000000001</v>
      </c>
      <c r="X921" s="384"/>
      <c r="Y921" s="384"/>
      <c r="Z921" s="384"/>
      <c r="AA921" s="384"/>
      <c r="AB921" s="384"/>
      <c r="AC921" s="384"/>
      <c r="AD921" s="302">
        <v>1518.08</v>
      </c>
      <c r="AE921" s="300"/>
    </row>
    <row r="922" spans="1:31" s="299" customFormat="1" ht="32.25" customHeight="1" x14ac:dyDescent="0.2">
      <c r="A922" s="300"/>
      <c r="B922" s="382" t="s">
        <v>247</v>
      </c>
      <c r="C922" s="382"/>
      <c r="D922" s="382"/>
      <c r="E922" s="382"/>
      <c r="F922" s="382"/>
      <c r="G922" s="382"/>
      <c r="H922" s="382"/>
      <c r="I922" s="382"/>
      <c r="J922" s="382"/>
      <c r="K922" s="382"/>
      <c r="L922" s="382"/>
      <c r="M922" s="343">
        <v>10</v>
      </c>
      <c r="N922" s="343">
        <v>3</v>
      </c>
      <c r="O922" s="344" t="s">
        <v>246</v>
      </c>
      <c r="P922" s="345">
        <v>0</v>
      </c>
      <c r="Q922" s="383"/>
      <c r="R922" s="383"/>
      <c r="S922" s="383"/>
      <c r="T922" s="383"/>
      <c r="U922" s="359">
        <v>7577</v>
      </c>
      <c r="V922" s="359">
        <v>3462.77</v>
      </c>
      <c r="W922" s="360">
        <v>0.45701000000000003</v>
      </c>
      <c r="X922" s="384"/>
      <c r="Y922" s="384"/>
      <c r="Z922" s="384"/>
      <c r="AA922" s="384"/>
      <c r="AB922" s="384"/>
      <c r="AC922" s="384"/>
      <c r="AD922" s="302">
        <v>1205.82</v>
      </c>
      <c r="AE922" s="300"/>
    </row>
    <row r="923" spans="1:31" s="299" customFormat="1" ht="32.25" customHeight="1" x14ac:dyDescent="0.2">
      <c r="A923" s="300"/>
      <c r="B923" s="382" t="s">
        <v>173</v>
      </c>
      <c r="C923" s="382"/>
      <c r="D923" s="382"/>
      <c r="E923" s="382"/>
      <c r="F923" s="382"/>
      <c r="G923" s="382"/>
      <c r="H923" s="382"/>
      <c r="I923" s="382"/>
      <c r="J923" s="382"/>
      <c r="K923" s="382"/>
      <c r="L923" s="382"/>
      <c r="M923" s="343">
        <v>10</v>
      </c>
      <c r="N923" s="343">
        <v>3</v>
      </c>
      <c r="O923" s="344" t="s">
        <v>246</v>
      </c>
      <c r="P923" s="345" t="s">
        <v>172</v>
      </c>
      <c r="Q923" s="383"/>
      <c r="R923" s="383"/>
      <c r="S923" s="383"/>
      <c r="T923" s="383"/>
      <c r="U923" s="359">
        <v>378.85</v>
      </c>
      <c r="V923" s="359">
        <v>10.55</v>
      </c>
      <c r="W923" s="360">
        <v>2.785E-2</v>
      </c>
      <c r="X923" s="384"/>
      <c r="Y923" s="384"/>
      <c r="Z923" s="384"/>
      <c r="AA923" s="384"/>
      <c r="AB923" s="384"/>
      <c r="AC923" s="384"/>
      <c r="AD923" s="302">
        <v>312.26</v>
      </c>
      <c r="AE923" s="300"/>
    </row>
    <row r="924" spans="1:31" s="299" customFormat="1" ht="21.75" customHeight="1" x14ac:dyDescent="0.2">
      <c r="A924" s="300"/>
      <c r="B924" s="382" t="s">
        <v>171</v>
      </c>
      <c r="C924" s="382"/>
      <c r="D924" s="382"/>
      <c r="E924" s="382"/>
      <c r="F924" s="382"/>
      <c r="G924" s="382"/>
      <c r="H924" s="382"/>
      <c r="I924" s="382"/>
      <c r="J924" s="382"/>
      <c r="K924" s="382"/>
      <c r="L924" s="382"/>
      <c r="M924" s="343">
        <v>10</v>
      </c>
      <c r="N924" s="343">
        <v>3</v>
      </c>
      <c r="O924" s="344" t="s">
        <v>246</v>
      </c>
      <c r="P924" s="345" t="s">
        <v>170</v>
      </c>
      <c r="Q924" s="383"/>
      <c r="R924" s="383"/>
      <c r="S924" s="383"/>
      <c r="T924" s="383"/>
      <c r="U924" s="359">
        <v>378.85</v>
      </c>
      <c r="V924" s="359">
        <v>10.55</v>
      </c>
      <c r="W924" s="360">
        <v>2.785E-2</v>
      </c>
      <c r="X924" s="384"/>
      <c r="Y924" s="384"/>
      <c r="Z924" s="384"/>
      <c r="AA924" s="384"/>
      <c r="AB924" s="384"/>
      <c r="AC924" s="384"/>
      <c r="AD924" s="302">
        <v>620.39</v>
      </c>
      <c r="AE924" s="300"/>
    </row>
    <row r="925" spans="1:31" s="299" customFormat="1" ht="21.75" customHeight="1" x14ac:dyDescent="0.2">
      <c r="A925" s="300"/>
      <c r="B925" s="382" t="s">
        <v>169</v>
      </c>
      <c r="C925" s="382"/>
      <c r="D925" s="382"/>
      <c r="E925" s="382"/>
      <c r="F925" s="382"/>
      <c r="G925" s="382"/>
      <c r="H925" s="382"/>
      <c r="I925" s="382"/>
      <c r="J925" s="382"/>
      <c r="K925" s="382"/>
      <c r="L925" s="382"/>
      <c r="M925" s="343">
        <v>10</v>
      </c>
      <c r="N925" s="343">
        <v>3</v>
      </c>
      <c r="O925" s="344" t="s">
        <v>246</v>
      </c>
      <c r="P925" s="345" t="s">
        <v>168</v>
      </c>
      <c r="Q925" s="383"/>
      <c r="R925" s="383"/>
      <c r="S925" s="383"/>
      <c r="T925" s="383"/>
      <c r="U925" s="359">
        <v>378.85</v>
      </c>
      <c r="V925" s="359">
        <v>10.55</v>
      </c>
      <c r="W925" s="360">
        <v>2.785E-2</v>
      </c>
      <c r="X925" s="384"/>
      <c r="Y925" s="384"/>
      <c r="Z925" s="384"/>
      <c r="AA925" s="384"/>
      <c r="AB925" s="384"/>
      <c r="AC925" s="384"/>
      <c r="AD925" s="302">
        <v>620.39</v>
      </c>
      <c r="AE925" s="300"/>
    </row>
    <row r="926" spans="1:31" s="299" customFormat="1" ht="21.75" customHeight="1" x14ac:dyDescent="0.2">
      <c r="A926" s="300"/>
      <c r="B926" s="382" t="s">
        <v>185</v>
      </c>
      <c r="C926" s="382"/>
      <c r="D926" s="382"/>
      <c r="E926" s="382"/>
      <c r="F926" s="382"/>
      <c r="G926" s="382"/>
      <c r="H926" s="382"/>
      <c r="I926" s="382"/>
      <c r="J926" s="382"/>
      <c r="K926" s="382"/>
      <c r="L926" s="382"/>
      <c r="M926" s="343">
        <v>10</v>
      </c>
      <c r="N926" s="343">
        <v>3</v>
      </c>
      <c r="O926" s="344" t="s">
        <v>246</v>
      </c>
      <c r="P926" s="345" t="s">
        <v>184</v>
      </c>
      <c r="Q926" s="383"/>
      <c r="R926" s="383"/>
      <c r="S926" s="383"/>
      <c r="T926" s="383"/>
      <c r="U926" s="359">
        <v>7198.15</v>
      </c>
      <c r="V926" s="359">
        <v>3452.22</v>
      </c>
      <c r="W926" s="360">
        <v>0.47960000000000003</v>
      </c>
      <c r="X926" s="384"/>
      <c r="Y926" s="384"/>
      <c r="Z926" s="384"/>
      <c r="AA926" s="384"/>
      <c r="AB926" s="384"/>
      <c r="AC926" s="384"/>
      <c r="AD926" s="302">
        <v>182.15</v>
      </c>
      <c r="AE926" s="300"/>
    </row>
    <row r="927" spans="1:31" s="299" customFormat="1" ht="53.25" customHeight="1" x14ac:dyDescent="0.2">
      <c r="A927" s="300"/>
      <c r="B927" s="382" t="s">
        <v>222</v>
      </c>
      <c r="C927" s="382"/>
      <c r="D927" s="382"/>
      <c r="E927" s="382"/>
      <c r="F927" s="382"/>
      <c r="G927" s="382"/>
      <c r="H927" s="382"/>
      <c r="I927" s="382"/>
      <c r="J927" s="382"/>
      <c r="K927" s="382"/>
      <c r="L927" s="382"/>
      <c r="M927" s="343">
        <v>10</v>
      </c>
      <c r="N927" s="343">
        <v>3</v>
      </c>
      <c r="O927" s="344" t="s">
        <v>246</v>
      </c>
      <c r="P927" s="345" t="s">
        <v>221</v>
      </c>
      <c r="Q927" s="383"/>
      <c r="R927" s="383"/>
      <c r="S927" s="383"/>
      <c r="T927" s="383"/>
      <c r="U927" s="359">
        <v>7198.15</v>
      </c>
      <c r="V927" s="359">
        <v>3452.22</v>
      </c>
      <c r="W927" s="360">
        <v>0.47960000000000003</v>
      </c>
      <c r="X927" s="384"/>
      <c r="Y927" s="384"/>
      <c r="Z927" s="384"/>
      <c r="AA927" s="384"/>
      <c r="AB927" s="384"/>
      <c r="AC927" s="384"/>
      <c r="AD927" s="302">
        <v>182.15</v>
      </c>
      <c r="AE927" s="300"/>
    </row>
    <row r="928" spans="1:31" s="299" customFormat="1" ht="21.75" customHeight="1" x14ac:dyDescent="0.2">
      <c r="A928" s="300"/>
      <c r="B928" s="382" t="s">
        <v>220</v>
      </c>
      <c r="C928" s="382"/>
      <c r="D928" s="382"/>
      <c r="E928" s="382"/>
      <c r="F928" s="382"/>
      <c r="G928" s="382"/>
      <c r="H928" s="382"/>
      <c r="I928" s="382"/>
      <c r="J928" s="382"/>
      <c r="K928" s="382"/>
      <c r="L928" s="382"/>
      <c r="M928" s="343">
        <v>10</v>
      </c>
      <c r="N928" s="343">
        <v>3</v>
      </c>
      <c r="O928" s="344" t="s">
        <v>246</v>
      </c>
      <c r="P928" s="345" t="s">
        <v>219</v>
      </c>
      <c r="Q928" s="383"/>
      <c r="R928" s="383"/>
      <c r="S928" s="383"/>
      <c r="T928" s="383"/>
      <c r="U928" s="359">
        <v>7198.15</v>
      </c>
      <c r="V928" s="359">
        <v>3452.22</v>
      </c>
      <c r="W928" s="360">
        <v>0.47960000000000003</v>
      </c>
      <c r="X928" s="384"/>
      <c r="Y928" s="384"/>
      <c r="Z928" s="384"/>
      <c r="AA928" s="384"/>
      <c r="AB928" s="384"/>
      <c r="AC928" s="384"/>
      <c r="AD928" s="302">
        <v>182.15</v>
      </c>
      <c r="AE928" s="300"/>
    </row>
    <row r="929" spans="1:31" s="299" customFormat="1" ht="32.25" customHeight="1" x14ac:dyDescent="0.2">
      <c r="A929" s="300"/>
      <c r="B929" s="382" t="s">
        <v>245</v>
      </c>
      <c r="C929" s="382"/>
      <c r="D929" s="382"/>
      <c r="E929" s="382"/>
      <c r="F929" s="382"/>
      <c r="G929" s="382"/>
      <c r="H929" s="382"/>
      <c r="I929" s="382"/>
      <c r="J929" s="382"/>
      <c r="K929" s="382"/>
      <c r="L929" s="382"/>
      <c r="M929" s="343">
        <v>10</v>
      </c>
      <c r="N929" s="343">
        <v>3</v>
      </c>
      <c r="O929" s="344" t="s">
        <v>244</v>
      </c>
      <c r="P929" s="345">
        <v>0</v>
      </c>
      <c r="Q929" s="383"/>
      <c r="R929" s="383"/>
      <c r="S929" s="383"/>
      <c r="T929" s="383"/>
      <c r="U929" s="359">
        <v>41</v>
      </c>
      <c r="V929" s="359">
        <v>20.02</v>
      </c>
      <c r="W929" s="360">
        <v>0.48841000000000001</v>
      </c>
      <c r="X929" s="384"/>
      <c r="Y929" s="384"/>
      <c r="Z929" s="384"/>
      <c r="AA929" s="384"/>
      <c r="AB929" s="384"/>
      <c r="AC929" s="384"/>
      <c r="AD929" s="302">
        <v>105.26</v>
      </c>
      <c r="AE929" s="300"/>
    </row>
    <row r="930" spans="1:31" s="299" customFormat="1" ht="32.25" customHeight="1" x14ac:dyDescent="0.2">
      <c r="A930" s="300"/>
      <c r="B930" s="382" t="s">
        <v>185</v>
      </c>
      <c r="C930" s="382"/>
      <c r="D930" s="382"/>
      <c r="E930" s="382"/>
      <c r="F930" s="382"/>
      <c r="G930" s="382"/>
      <c r="H930" s="382"/>
      <c r="I930" s="382"/>
      <c r="J930" s="382"/>
      <c r="K930" s="382"/>
      <c r="L930" s="382"/>
      <c r="M930" s="343">
        <v>10</v>
      </c>
      <c r="N930" s="343">
        <v>3</v>
      </c>
      <c r="O930" s="344" t="s">
        <v>244</v>
      </c>
      <c r="P930" s="345" t="s">
        <v>184</v>
      </c>
      <c r="Q930" s="383"/>
      <c r="R930" s="383"/>
      <c r="S930" s="383"/>
      <c r="T930" s="383"/>
      <c r="U930" s="359">
        <v>41</v>
      </c>
      <c r="V930" s="359">
        <v>20.02</v>
      </c>
      <c r="W930" s="360">
        <v>0.48841000000000001</v>
      </c>
      <c r="X930" s="384"/>
      <c r="Y930" s="384"/>
      <c r="Z930" s="384"/>
      <c r="AA930" s="384"/>
      <c r="AB930" s="384"/>
      <c r="AC930" s="384"/>
      <c r="AD930" s="302">
        <v>76.89</v>
      </c>
      <c r="AE930" s="300"/>
    </row>
    <row r="931" spans="1:31" s="299" customFormat="1" ht="42.75" customHeight="1" x14ac:dyDescent="0.2">
      <c r="A931" s="300"/>
      <c r="B931" s="382" t="s">
        <v>222</v>
      </c>
      <c r="C931" s="382"/>
      <c r="D931" s="382"/>
      <c r="E931" s="382"/>
      <c r="F931" s="382"/>
      <c r="G931" s="382"/>
      <c r="H931" s="382"/>
      <c r="I931" s="382"/>
      <c r="J931" s="382"/>
      <c r="K931" s="382"/>
      <c r="L931" s="382"/>
      <c r="M931" s="343">
        <v>10</v>
      </c>
      <c r="N931" s="343">
        <v>3</v>
      </c>
      <c r="O931" s="344" t="s">
        <v>244</v>
      </c>
      <c r="P931" s="345" t="s">
        <v>221</v>
      </c>
      <c r="Q931" s="383"/>
      <c r="R931" s="383"/>
      <c r="S931" s="383"/>
      <c r="T931" s="383"/>
      <c r="U931" s="359">
        <v>41</v>
      </c>
      <c r="V931" s="359">
        <v>20.02</v>
      </c>
      <c r="W931" s="360">
        <v>0.48841000000000001</v>
      </c>
      <c r="X931" s="384"/>
      <c r="Y931" s="384"/>
      <c r="Z931" s="384"/>
      <c r="AA931" s="384"/>
      <c r="AB931" s="384"/>
      <c r="AC931" s="384"/>
      <c r="AD931" s="302">
        <v>438.24</v>
      </c>
      <c r="AE931" s="300"/>
    </row>
    <row r="932" spans="1:31" s="299" customFormat="1" ht="21.75" customHeight="1" x14ac:dyDescent="0.2">
      <c r="A932" s="300"/>
      <c r="B932" s="382" t="s">
        <v>220</v>
      </c>
      <c r="C932" s="382"/>
      <c r="D932" s="382"/>
      <c r="E932" s="382"/>
      <c r="F932" s="382"/>
      <c r="G932" s="382"/>
      <c r="H932" s="382"/>
      <c r="I932" s="382"/>
      <c r="J932" s="382"/>
      <c r="K932" s="382"/>
      <c r="L932" s="382"/>
      <c r="M932" s="343">
        <v>10</v>
      </c>
      <c r="N932" s="343">
        <v>3</v>
      </c>
      <c r="O932" s="344" t="s">
        <v>244</v>
      </c>
      <c r="P932" s="345" t="s">
        <v>219</v>
      </c>
      <c r="Q932" s="383"/>
      <c r="R932" s="383"/>
      <c r="S932" s="383"/>
      <c r="T932" s="383"/>
      <c r="U932" s="359">
        <v>41</v>
      </c>
      <c r="V932" s="359">
        <v>20.02</v>
      </c>
      <c r="W932" s="360">
        <v>0.48841000000000001</v>
      </c>
      <c r="X932" s="384"/>
      <c r="Y932" s="384"/>
      <c r="Z932" s="384"/>
      <c r="AA932" s="384"/>
      <c r="AB932" s="384"/>
      <c r="AC932" s="384"/>
      <c r="AD932" s="302">
        <v>438.24</v>
      </c>
      <c r="AE932" s="300"/>
    </row>
    <row r="933" spans="1:31" s="299" customFormat="1" ht="21.75" customHeight="1" x14ac:dyDescent="0.2">
      <c r="A933" s="300"/>
      <c r="B933" s="382" t="s">
        <v>243</v>
      </c>
      <c r="C933" s="382"/>
      <c r="D933" s="382"/>
      <c r="E933" s="382"/>
      <c r="F933" s="382"/>
      <c r="G933" s="382"/>
      <c r="H933" s="382"/>
      <c r="I933" s="382"/>
      <c r="J933" s="382"/>
      <c r="K933" s="382"/>
      <c r="L933" s="382"/>
      <c r="M933" s="343">
        <v>10</v>
      </c>
      <c r="N933" s="343">
        <v>3</v>
      </c>
      <c r="O933" s="344" t="s">
        <v>242</v>
      </c>
      <c r="P933" s="345">
        <v>0</v>
      </c>
      <c r="Q933" s="383"/>
      <c r="R933" s="383"/>
      <c r="S933" s="383"/>
      <c r="T933" s="383"/>
      <c r="U933" s="359">
        <v>662</v>
      </c>
      <c r="V933" s="359">
        <v>210.54</v>
      </c>
      <c r="W933" s="360">
        <v>0.31803999999999999</v>
      </c>
      <c r="X933" s="384"/>
      <c r="Y933" s="384"/>
      <c r="Z933" s="384"/>
      <c r="AA933" s="384"/>
      <c r="AB933" s="384"/>
      <c r="AC933" s="384"/>
      <c r="AD933" s="302">
        <v>438.24</v>
      </c>
      <c r="AE933" s="300"/>
    </row>
    <row r="934" spans="1:31" s="299" customFormat="1" ht="21.75" customHeight="1" x14ac:dyDescent="0.2">
      <c r="A934" s="300"/>
      <c r="B934" s="382" t="s">
        <v>185</v>
      </c>
      <c r="C934" s="382"/>
      <c r="D934" s="382"/>
      <c r="E934" s="382"/>
      <c r="F934" s="382"/>
      <c r="G934" s="382"/>
      <c r="H934" s="382"/>
      <c r="I934" s="382"/>
      <c r="J934" s="382"/>
      <c r="K934" s="382"/>
      <c r="L934" s="382"/>
      <c r="M934" s="343">
        <v>10</v>
      </c>
      <c r="N934" s="343">
        <v>3</v>
      </c>
      <c r="O934" s="344" t="s">
        <v>242</v>
      </c>
      <c r="P934" s="345" t="s">
        <v>184</v>
      </c>
      <c r="Q934" s="383"/>
      <c r="R934" s="383"/>
      <c r="S934" s="383"/>
      <c r="T934" s="383"/>
      <c r="U934" s="359">
        <v>662</v>
      </c>
      <c r="V934" s="359">
        <v>210.54</v>
      </c>
      <c r="W934" s="360">
        <v>0.31803999999999999</v>
      </c>
      <c r="X934" s="384"/>
      <c r="Y934" s="384"/>
      <c r="Z934" s="384"/>
      <c r="AA934" s="384"/>
      <c r="AB934" s="384"/>
      <c r="AC934" s="384"/>
      <c r="AD934" s="302">
        <v>0</v>
      </c>
      <c r="AE934" s="300"/>
    </row>
    <row r="935" spans="1:31" s="299" customFormat="1" ht="12.75" customHeight="1" x14ac:dyDescent="0.2">
      <c r="A935" s="300"/>
      <c r="B935" s="382" t="s">
        <v>222</v>
      </c>
      <c r="C935" s="382"/>
      <c r="D935" s="382"/>
      <c r="E935" s="382"/>
      <c r="F935" s="382"/>
      <c r="G935" s="382"/>
      <c r="H935" s="382"/>
      <c r="I935" s="382"/>
      <c r="J935" s="382"/>
      <c r="K935" s="382"/>
      <c r="L935" s="382"/>
      <c r="M935" s="343">
        <v>10</v>
      </c>
      <c r="N935" s="343">
        <v>3</v>
      </c>
      <c r="O935" s="344" t="s">
        <v>242</v>
      </c>
      <c r="P935" s="345" t="s">
        <v>221</v>
      </c>
      <c r="Q935" s="383"/>
      <c r="R935" s="383"/>
      <c r="S935" s="383"/>
      <c r="T935" s="383"/>
      <c r="U935" s="359">
        <v>662</v>
      </c>
      <c r="V935" s="359">
        <v>210.54</v>
      </c>
      <c r="W935" s="360">
        <v>0.31803999999999999</v>
      </c>
      <c r="X935" s="384"/>
      <c r="Y935" s="384"/>
      <c r="Z935" s="384"/>
      <c r="AA935" s="384"/>
      <c r="AB935" s="384"/>
      <c r="AC935" s="384"/>
      <c r="AD935" s="302">
        <v>438.24</v>
      </c>
      <c r="AE935" s="300"/>
    </row>
    <row r="936" spans="1:31" s="299" customFormat="1" ht="32.25" customHeight="1" x14ac:dyDescent="0.2">
      <c r="A936" s="300"/>
      <c r="B936" s="382" t="s">
        <v>220</v>
      </c>
      <c r="C936" s="382"/>
      <c r="D936" s="382"/>
      <c r="E936" s="382"/>
      <c r="F936" s="382"/>
      <c r="G936" s="382"/>
      <c r="H936" s="382"/>
      <c r="I936" s="382"/>
      <c r="J936" s="382"/>
      <c r="K936" s="382"/>
      <c r="L936" s="382"/>
      <c r="M936" s="343">
        <v>10</v>
      </c>
      <c r="N936" s="343">
        <v>3</v>
      </c>
      <c r="O936" s="344" t="s">
        <v>242</v>
      </c>
      <c r="P936" s="345" t="s">
        <v>219</v>
      </c>
      <c r="Q936" s="383"/>
      <c r="R936" s="383"/>
      <c r="S936" s="383"/>
      <c r="T936" s="383"/>
      <c r="U936" s="359">
        <v>662</v>
      </c>
      <c r="V936" s="359">
        <v>210.54</v>
      </c>
      <c r="W936" s="360">
        <v>0.31803999999999999</v>
      </c>
      <c r="X936" s="384"/>
      <c r="Y936" s="384"/>
      <c r="Z936" s="384"/>
      <c r="AA936" s="384"/>
      <c r="AB936" s="384"/>
      <c r="AC936" s="384"/>
      <c r="AD936" s="302">
        <v>290.75</v>
      </c>
      <c r="AE936" s="300"/>
    </row>
    <row r="937" spans="1:31" s="299" customFormat="1" ht="21.75" customHeight="1" x14ac:dyDescent="0.2">
      <c r="A937" s="300"/>
      <c r="B937" s="382" t="s">
        <v>675</v>
      </c>
      <c r="C937" s="382"/>
      <c r="D937" s="382"/>
      <c r="E937" s="382"/>
      <c r="F937" s="382"/>
      <c r="G937" s="382"/>
      <c r="H937" s="382"/>
      <c r="I937" s="382"/>
      <c r="J937" s="382"/>
      <c r="K937" s="382"/>
      <c r="L937" s="382"/>
      <c r="M937" s="343">
        <v>10</v>
      </c>
      <c r="N937" s="343">
        <v>3</v>
      </c>
      <c r="O937" s="344" t="s">
        <v>676</v>
      </c>
      <c r="P937" s="345">
        <v>0</v>
      </c>
      <c r="Q937" s="383"/>
      <c r="R937" s="383"/>
      <c r="S937" s="383"/>
      <c r="T937" s="383"/>
      <c r="U937" s="359">
        <v>2208.88</v>
      </c>
      <c r="V937" s="359">
        <v>970.56</v>
      </c>
      <c r="W937" s="360">
        <v>0.43939</v>
      </c>
      <c r="X937" s="384"/>
      <c r="Y937" s="384"/>
      <c r="Z937" s="384"/>
      <c r="AA937" s="384"/>
      <c r="AB937" s="384"/>
      <c r="AC937" s="384"/>
      <c r="AD937" s="302">
        <v>290.75</v>
      </c>
      <c r="AE937" s="300"/>
    </row>
    <row r="938" spans="1:31" s="299" customFormat="1" ht="21.75" customHeight="1" x14ac:dyDescent="0.2">
      <c r="A938" s="300"/>
      <c r="B938" s="382" t="s">
        <v>185</v>
      </c>
      <c r="C938" s="382"/>
      <c r="D938" s="382"/>
      <c r="E938" s="382"/>
      <c r="F938" s="382"/>
      <c r="G938" s="382"/>
      <c r="H938" s="382"/>
      <c r="I938" s="382"/>
      <c r="J938" s="382"/>
      <c r="K938" s="382"/>
      <c r="L938" s="382"/>
      <c r="M938" s="343">
        <v>10</v>
      </c>
      <c r="N938" s="343">
        <v>3</v>
      </c>
      <c r="O938" s="344" t="s">
        <v>676</v>
      </c>
      <c r="P938" s="345" t="s">
        <v>184</v>
      </c>
      <c r="Q938" s="383"/>
      <c r="R938" s="383"/>
      <c r="S938" s="383"/>
      <c r="T938" s="383"/>
      <c r="U938" s="359">
        <v>2208.88</v>
      </c>
      <c r="V938" s="359">
        <v>970.56</v>
      </c>
      <c r="W938" s="360">
        <v>0.43939</v>
      </c>
      <c r="X938" s="384"/>
      <c r="Y938" s="384"/>
      <c r="Z938" s="384"/>
      <c r="AA938" s="384"/>
      <c r="AB938" s="384"/>
      <c r="AC938" s="384"/>
      <c r="AD938" s="302">
        <v>158.75</v>
      </c>
      <c r="AE938" s="300"/>
    </row>
    <row r="939" spans="1:31" s="299" customFormat="1" ht="21.75" customHeight="1" x14ac:dyDescent="0.2">
      <c r="A939" s="300"/>
      <c r="B939" s="382" t="s">
        <v>183</v>
      </c>
      <c r="C939" s="382"/>
      <c r="D939" s="382"/>
      <c r="E939" s="382"/>
      <c r="F939" s="382"/>
      <c r="G939" s="382"/>
      <c r="H939" s="382"/>
      <c r="I939" s="382"/>
      <c r="J939" s="382"/>
      <c r="K939" s="382"/>
      <c r="L939" s="382"/>
      <c r="M939" s="343">
        <v>10</v>
      </c>
      <c r="N939" s="343">
        <v>3</v>
      </c>
      <c r="O939" s="344" t="s">
        <v>676</v>
      </c>
      <c r="P939" s="345" t="s">
        <v>182</v>
      </c>
      <c r="Q939" s="383"/>
      <c r="R939" s="383"/>
      <c r="S939" s="383"/>
      <c r="T939" s="383"/>
      <c r="U939" s="359">
        <v>2208.88</v>
      </c>
      <c r="V939" s="359">
        <v>970.56</v>
      </c>
      <c r="W939" s="360">
        <v>0.43939</v>
      </c>
      <c r="X939" s="384"/>
      <c r="Y939" s="384"/>
      <c r="Z939" s="384"/>
      <c r="AA939" s="384"/>
      <c r="AB939" s="384"/>
      <c r="AC939" s="384"/>
      <c r="AD939" s="302">
        <v>158.75</v>
      </c>
      <c r="AE939" s="300"/>
    </row>
    <row r="940" spans="1:31" s="299" customFormat="1" ht="21.75" customHeight="1" x14ac:dyDescent="0.2">
      <c r="A940" s="300"/>
      <c r="B940" s="382" t="s">
        <v>510</v>
      </c>
      <c r="C940" s="382"/>
      <c r="D940" s="382"/>
      <c r="E940" s="382"/>
      <c r="F940" s="382"/>
      <c r="G940" s="382"/>
      <c r="H940" s="382"/>
      <c r="I940" s="382"/>
      <c r="J940" s="382"/>
      <c r="K940" s="382"/>
      <c r="L940" s="382"/>
      <c r="M940" s="343">
        <v>10</v>
      </c>
      <c r="N940" s="343">
        <v>3</v>
      </c>
      <c r="O940" s="344" t="s">
        <v>676</v>
      </c>
      <c r="P940" s="345" t="s">
        <v>509</v>
      </c>
      <c r="Q940" s="383"/>
      <c r="R940" s="383"/>
      <c r="S940" s="383"/>
      <c r="T940" s="383"/>
      <c r="U940" s="359">
        <v>2208.88</v>
      </c>
      <c r="V940" s="359">
        <v>970.56</v>
      </c>
      <c r="W940" s="360">
        <v>0.43939</v>
      </c>
      <c r="X940" s="384"/>
      <c r="Y940" s="384"/>
      <c r="Z940" s="384"/>
      <c r="AA940" s="384"/>
      <c r="AB940" s="384"/>
      <c r="AC940" s="384"/>
      <c r="AD940" s="302">
        <v>0</v>
      </c>
      <c r="AE940" s="300"/>
    </row>
    <row r="941" spans="1:31" s="299" customFormat="1" ht="12.75" customHeight="1" x14ac:dyDescent="0.2">
      <c r="A941" s="300"/>
      <c r="B941" s="382" t="s">
        <v>241</v>
      </c>
      <c r="C941" s="382"/>
      <c r="D941" s="382"/>
      <c r="E941" s="382"/>
      <c r="F941" s="382"/>
      <c r="G941" s="382"/>
      <c r="H941" s="382"/>
      <c r="I941" s="382"/>
      <c r="J941" s="382"/>
      <c r="K941" s="382"/>
      <c r="L941" s="382"/>
      <c r="M941" s="343">
        <v>10</v>
      </c>
      <c r="N941" s="343">
        <v>3</v>
      </c>
      <c r="O941" s="344" t="s">
        <v>240</v>
      </c>
      <c r="P941" s="345">
        <v>0</v>
      </c>
      <c r="Q941" s="383"/>
      <c r="R941" s="383"/>
      <c r="S941" s="383"/>
      <c r="T941" s="383"/>
      <c r="U941" s="359">
        <v>165.3</v>
      </c>
      <c r="V941" s="359">
        <v>155</v>
      </c>
      <c r="W941" s="360">
        <v>0.93769000000000002</v>
      </c>
      <c r="X941" s="384"/>
      <c r="Y941" s="384"/>
      <c r="Z941" s="384"/>
      <c r="AA941" s="384"/>
      <c r="AB941" s="384"/>
      <c r="AC941" s="384"/>
      <c r="AD941" s="302">
        <v>158.75</v>
      </c>
      <c r="AE941" s="300"/>
    </row>
    <row r="942" spans="1:31" s="299" customFormat="1" ht="12.75" customHeight="1" x14ac:dyDescent="0.2">
      <c r="A942" s="300"/>
      <c r="B942" s="382" t="s">
        <v>185</v>
      </c>
      <c r="C942" s="382"/>
      <c r="D942" s="382"/>
      <c r="E942" s="382"/>
      <c r="F942" s="382"/>
      <c r="G942" s="382"/>
      <c r="H942" s="382"/>
      <c r="I942" s="382"/>
      <c r="J942" s="382"/>
      <c r="K942" s="382"/>
      <c r="L942" s="382"/>
      <c r="M942" s="343">
        <v>10</v>
      </c>
      <c r="N942" s="343">
        <v>3</v>
      </c>
      <c r="O942" s="344" t="s">
        <v>240</v>
      </c>
      <c r="P942" s="345" t="s">
        <v>184</v>
      </c>
      <c r="Q942" s="383"/>
      <c r="R942" s="383"/>
      <c r="S942" s="383"/>
      <c r="T942" s="383"/>
      <c r="U942" s="359">
        <v>165.3</v>
      </c>
      <c r="V942" s="359">
        <v>155</v>
      </c>
      <c r="W942" s="360">
        <v>0.93769000000000002</v>
      </c>
      <c r="X942" s="384"/>
      <c r="Y942" s="384"/>
      <c r="Z942" s="384"/>
      <c r="AA942" s="384"/>
      <c r="AB942" s="384"/>
      <c r="AC942" s="384"/>
      <c r="AD942" s="302">
        <v>132</v>
      </c>
      <c r="AE942" s="300"/>
    </row>
    <row r="943" spans="1:31" s="299" customFormat="1" ht="21.75" customHeight="1" x14ac:dyDescent="0.2">
      <c r="A943" s="300"/>
      <c r="B943" s="382" t="s">
        <v>183</v>
      </c>
      <c r="C943" s="382"/>
      <c r="D943" s="382"/>
      <c r="E943" s="382"/>
      <c r="F943" s="382"/>
      <c r="G943" s="382"/>
      <c r="H943" s="382"/>
      <c r="I943" s="382"/>
      <c r="J943" s="382"/>
      <c r="K943" s="382"/>
      <c r="L943" s="382"/>
      <c r="M943" s="343">
        <v>10</v>
      </c>
      <c r="N943" s="343">
        <v>3</v>
      </c>
      <c r="O943" s="344" t="s">
        <v>240</v>
      </c>
      <c r="P943" s="345" t="s">
        <v>182</v>
      </c>
      <c r="Q943" s="383"/>
      <c r="R943" s="383"/>
      <c r="S943" s="383"/>
      <c r="T943" s="383"/>
      <c r="U943" s="359">
        <v>165.3</v>
      </c>
      <c r="V943" s="359">
        <v>155</v>
      </c>
      <c r="W943" s="360">
        <v>0.93769000000000002</v>
      </c>
      <c r="X943" s="384"/>
      <c r="Y943" s="384"/>
      <c r="Z943" s="384"/>
      <c r="AA943" s="384"/>
      <c r="AB943" s="384"/>
      <c r="AC943" s="384"/>
      <c r="AD943" s="302">
        <v>0</v>
      </c>
      <c r="AE943" s="300"/>
    </row>
    <row r="944" spans="1:31" s="299" customFormat="1" ht="21.75" customHeight="1" x14ac:dyDescent="0.2">
      <c r="A944" s="300"/>
      <c r="B944" s="382" t="s">
        <v>181</v>
      </c>
      <c r="C944" s="382"/>
      <c r="D944" s="382"/>
      <c r="E944" s="382"/>
      <c r="F944" s="382"/>
      <c r="G944" s="382"/>
      <c r="H944" s="382"/>
      <c r="I944" s="382"/>
      <c r="J944" s="382"/>
      <c r="K944" s="382"/>
      <c r="L944" s="382"/>
      <c r="M944" s="343">
        <v>10</v>
      </c>
      <c r="N944" s="343">
        <v>3</v>
      </c>
      <c r="O944" s="344" t="s">
        <v>240</v>
      </c>
      <c r="P944" s="345" t="s">
        <v>180</v>
      </c>
      <c r="Q944" s="383"/>
      <c r="R944" s="383"/>
      <c r="S944" s="383"/>
      <c r="T944" s="383"/>
      <c r="U944" s="359">
        <v>165.3</v>
      </c>
      <c r="V944" s="359">
        <v>155</v>
      </c>
      <c r="W944" s="360">
        <v>0.93769000000000002</v>
      </c>
      <c r="X944" s="384"/>
      <c r="Y944" s="384"/>
      <c r="Z944" s="384"/>
      <c r="AA944" s="384"/>
      <c r="AB944" s="384"/>
      <c r="AC944" s="384"/>
      <c r="AD944" s="302">
        <v>0</v>
      </c>
      <c r="AE944" s="300"/>
    </row>
    <row r="945" spans="1:31" s="299" customFormat="1" ht="12.75" customHeight="1" x14ac:dyDescent="0.2">
      <c r="A945" s="300"/>
      <c r="B945" s="382" t="s">
        <v>202</v>
      </c>
      <c r="C945" s="382"/>
      <c r="D945" s="382"/>
      <c r="E945" s="382"/>
      <c r="F945" s="382"/>
      <c r="G945" s="382"/>
      <c r="H945" s="382"/>
      <c r="I945" s="382"/>
      <c r="J945" s="382"/>
      <c r="K945" s="382"/>
      <c r="L945" s="382"/>
      <c r="M945" s="343">
        <v>10</v>
      </c>
      <c r="N945" s="343">
        <v>3</v>
      </c>
      <c r="O945" s="344" t="s">
        <v>201</v>
      </c>
      <c r="P945" s="345">
        <v>0</v>
      </c>
      <c r="Q945" s="383"/>
      <c r="R945" s="383"/>
      <c r="S945" s="383"/>
      <c r="T945" s="383"/>
      <c r="U945" s="359">
        <v>9</v>
      </c>
      <c r="V945" s="359">
        <v>4.3099999999999996</v>
      </c>
      <c r="W945" s="360">
        <v>0.47821999999999998</v>
      </c>
      <c r="X945" s="384"/>
      <c r="Y945" s="384"/>
      <c r="Z945" s="384"/>
      <c r="AA945" s="384"/>
      <c r="AB945" s="384"/>
      <c r="AC945" s="384"/>
      <c r="AD945" s="302">
        <v>132</v>
      </c>
      <c r="AE945" s="300"/>
    </row>
    <row r="946" spans="1:31" s="299" customFormat="1" ht="12.75" customHeight="1" x14ac:dyDescent="0.2">
      <c r="A946" s="300"/>
      <c r="B946" s="382" t="s">
        <v>499</v>
      </c>
      <c r="C946" s="382"/>
      <c r="D946" s="382"/>
      <c r="E946" s="382"/>
      <c r="F946" s="382"/>
      <c r="G946" s="382"/>
      <c r="H946" s="382"/>
      <c r="I946" s="382"/>
      <c r="J946" s="382"/>
      <c r="K946" s="382"/>
      <c r="L946" s="382"/>
      <c r="M946" s="343">
        <v>10</v>
      </c>
      <c r="N946" s="343">
        <v>3</v>
      </c>
      <c r="O946" s="344" t="s">
        <v>217</v>
      </c>
      <c r="P946" s="345">
        <v>0</v>
      </c>
      <c r="Q946" s="383"/>
      <c r="R946" s="383"/>
      <c r="S946" s="383"/>
      <c r="T946" s="383"/>
      <c r="U946" s="359">
        <v>9</v>
      </c>
      <c r="V946" s="359">
        <v>4.3099999999999996</v>
      </c>
      <c r="W946" s="360">
        <v>0.47821999999999998</v>
      </c>
      <c r="X946" s="374"/>
      <c r="Y946" s="374"/>
      <c r="Z946" s="374"/>
      <c r="AA946" s="374"/>
      <c r="AB946" s="374"/>
      <c r="AC946" s="374"/>
      <c r="AD946" s="302">
        <v>3185.61</v>
      </c>
      <c r="AE946" s="300"/>
    </row>
    <row r="947" spans="1:31" s="299" customFormat="1" ht="12.75" customHeight="1" x14ac:dyDescent="0.2">
      <c r="A947" s="300"/>
      <c r="B947" s="382" t="s">
        <v>239</v>
      </c>
      <c r="C947" s="382"/>
      <c r="D947" s="382"/>
      <c r="E947" s="382"/>
      <c r="F947" s="382"/>
      <c r="G947" s="382"/>
      <c r="H947" s="382"/>
      <c r="I947" s="382"/>
      <c r="J947" s="382"/>
      <c r="K947" s="382"/>
      <c r="L947" s="382"/>
      <c r="M947" s="343">
        <v>10</v>
      </c>
      <c r="N947" s="343">
        <v>3</v>
      </c>
      <c r="O947" s="344" t="s">
        <v>238</v>
      </c>
      <c r="P947" s="345">
        <v>0</v>
      </c>
      <c r="Q947" s="383"/>
      <c r="R947" s="383"/>
      <c r="S947" s="383"/>
      <c r="T947" s="383"/>
      <c r="U947" s="359">
        <v>9</v>
      </c>
      <c r="V947" s="359">
        <v>4.3099999999999996</v>
      </c>
      <c r="W947" s="360">
        <v>0.47821999999999998</v>
      </c>
      <c r="X947" s="377"/>
      <c r="Y947" s="377"/>
      <c r="Z947" s="377"/>
      <c r="AA947" s="377"/>
      <c r="AB947" s="377"/>
      <c r="AC947" s="377"/>
      <c r="AD947" s="302">
        <v>3185.61</v>
      </c>
      <c r="AE947" s="300"/>
    </row>
    <row r="948" spans="1:31" s="299" customFormat="1" ht="21.75" customHeight="1" x14ac:dyDescent="0.2">
      <c r="A948" s="300"/>
      <c r="B948" s="382" t="s">
        <v>185</v>
      </c>
      <c r="C948" s="382"/>
      <c r="D948" s="382"/>
      <c r="E948" s="382"/>
      <c r="F948" s="382"/>
      <c r="G948" s="382"/>
      <c r="H948" s="382"/>
      <c r="I948" s="382"/>
      <c r="J948" s="382"/>
      <c r="K948" s="382"/>
      <c r="L948" s="382"/>
      <c r="M948" s="343">
        <v>10</v>
      </c>
      <c r="N948" s="343">
        <v>3</v>
      </c>
      <c r="O948" s="344" t="s">
        <v>238</v>
      </c>
      <c r="P948" s="345" t="s">
        <v>184</v>
      </c>
      <c r="Q948" s="383"/>
      <c r="R948" s="383"/>
      <c r="S948" s="383"/>
      <c r="T948" s="383"/>
      <c r="U948" s="359">
        <v>9</v>
      </c>
      <c r="V948" s="359">
        <v>4.3099999999999996</v>
      </c>
      <c r="W948" s="360">
        <v>0.47821999999999998</v>
      </c>
      <c r="X948" s="384"/>
      <c r="Y948" s="384"/>
      <c r="Z948" s="384"/>
      <c r="AA948" s="384"/>
      <c r="AB948" s="384"/>
      <c r="AC948" s="384"/>
      <c r="AD948" s="302">
        <v>1140.74</v>
      </c>
      <c r="AE948" s="300"/>
    </row>
    <row r="949" spans="1:31" s="299" customFormat="1" ht="21.75" customHeight="1" x14ac:dyDescent="0.2">
      <c r="A949" s="300"/>
      <c r="B949" s="382" t="s">
        <v>183</v>
      </c>
      <c r="C949" s="382"/>
      <c r="D949" s="382"/>
      <c r="E949" s="382"/>
      <c r="F949" s="382"/>
      <c r="G949" s="382"/>
      <c r="H949" s="382"/>
      <c r="I949" s="382"/>
      <c r="J949" s="382"/>
      <c r="K949" s="382"/>
      <c r="L949" s="382"/>
      <c r="M949" s="343">
        <v>10</v>
      </c>
      <c r="N949" s="343">
        <v>3</v>
      </c>
      <c r="O949" s="344" t="s">
        <v>238</v>
      </c>
      <c r="P949" s="345" t="s">
        <v>182</v>
      </c>
      <c r="Q949" s="383"/>
      <c r="R949" s="383"/>
      <c r="S949" s="383"/>
      <c r="T949" s="383"/>
      <c r="U949" s="359">
        <v>9</v>
      </c>
      <c r="V949" s="359">
        <v>4.3099999999999996</v>
      </c>
      <c r="W949" s="360">
        <v>0.47821999999999998</v>
      </c>
      <c r="X949" s="384"/>
      <c r="Y949" s="384"/>
      <c r="Z949" s="384"/>
      <c r="AA949" s="384"/>
      <c r="AB949" s="384"/>
      <c r="AC949" s="384"/>
      <c r="AD949" s="302">
        <v>789.56</v>
      </c>
      <c r="AE949" s="300"/>
    </row>
    <row r="950" spans="1:31" s="299" customFormat="1" ht="21.75" customHeight="1" x14ac:dyDescent="0.2">
      <c r="A950" s="300"/>
      <c r="B950" s="382" t="s">
        <v>181</v>
      </c>
      <c r="C950" s="382"/>
      <c r="D950" s="382"/>
      <c r="E950" s="382"/>
      <c r="F950" s="382"/>
      <c r="G950" s="382"/>
      <c r="H950" s="382"/>
      <c r="I950" s="382"/>
      <c r="J950" s="382"/>
      <c r="K950" s="382"/>
      <c r="L950" s="382"/>
      <c r="M950" s="343">
        <v>10</v>
      </c>
      <c r="N950" s="343">
        <v>3</v>
      </c>
      <c r="O950" s="344" t="s">
        <v>238</v>
      </c>
      <c r="P950" s="345" t="s">
        <v>180</v>
      </c>
      <c r="Q950" s="383"/>
      <c r="R950" s="383"/>
      <c r="S950" s="383"/>
      <c r="T950" s="383"/>
      <c r="U950" s="359">
        <v>9</v>
      </c>
      <c r="V950" s="359">
        <v>4.3099999999999996</v>
      </c>
      <c r="W950" s="360">
        <v>0.47821999999999998</v>
      </c>
      <c r="X950" s="384"/>
      <c r="Y950" s="384"/>
      <c r="Z950" s="384"/>
      <c r="AA950" s="384"/>
      <c r="AB950" s="384"/>
      <c r="AC950" s="384"/>
      <c r="AD950" s="302">
        <v>789.56</v>
      </c>
      <c r="AE950" s="300"/>
    </row>
    <row r="951" spans="1:31" s="299" customFormat="1" ht="12.75" customHeight="1" x14ac:dyDescent="0.2">
      <c r="A951" s="300"/>
      <c r="B951" s="382" t="s">
        <v>430</v>
      </c>
      <c r="C951" s="382"/>
      <c r="D951" s="382"/>
      <c r="E951" s="382"/>
      <c r="F951" s="382"/>
      <c r="G951" s="382"/>
      <c r="H951" s="382"/>
      <c r="I951" s="382"/>
      <c r="J951" s="382"/>
      <c r="K951" s="382"/>
      <c r="L951" s="382"/>
      <c r="M951" s="343">
        <v>10</v>
      </c>
      <c r="N951" s="343">
        <v>3</v>
      </c>
      <c r="O951" s="344" t="s">
        <v>431</v>
      </c>
      <c r="P951" s="345">
        <v>0</v>
      </c>
      <c r="Q951" s="383"/>
      <c r="R951" s="383"/>
      <c r="S951" s="383"/>
      <c r="T951" s="383"/>
      <c r="U951" s="359">
        <v>230</v>
      </c>
      <c r="V951" s="359">
        <v>230</v>
      </c>
      <c r="W951" s="360">
        <v>1</v>
      </c>
      <c r="X951" s="384"/>
      <c r="Y951" s="384"/>
      <c r="Z951" s="384"/>
      <c r="AA951" s="384"/>
      <c r="AB951" s="384"/>
      <c r="AC951" s="384"/>
      <c r="AD951" s="302">
        <v>789.56</v>
      </c>
      <c r="AE951" s="300"/>
    </row>
    <row r="952" spans="1:31" s="299" customFormat="1" ht="42.75" customHeight="1" x14ac:dyDescent="0.2">
      <c r="A952" s="300"/>
      <c r="B952" s="382" t="s">
        <v>430</v>
      </c>
      <c r="C952" s="382"/>
      <c r="D952" s="382"/>
      <c r="E952" s="382"/>
      <c r="F952" s="382"/>
      <c r="G952" s="382"/>
      <c r="H952" s="382"/>
      <c r="I952" s="382"/>
      <c r="J952" s="382"/>
      <c r="K952" s="382"/>
      <c r="L952" s="382"/>
      <c r="M952" s="343">
        <v>10</v>
      </c>
      <c r="N952" s="343">
        <v>3</v>
      </c>
      <c r="O952" s="344" t="s">
        <v>429</v>
      </c>
      <c r="P952" s="345">
        <v>0</v>
      </c>
      <c r="Q952" s="383"/>
      <c r="R952" s="383"/>
      <c r="S952" s="383"/>
      <c r="T952" s="383"/>
      <c r="U952" s="359">
        <v>230</v>
      </c>
      <c r="V952" s="359">
        <v>230</v>
      </c>
      <c r="W952" s="360">
        <v>1</v>
      </c>
      <c r="X952" s="384"/>
      <c r="Y952" s="384"/>
      <c r="Z952" s="384"/>
      <c r="AA952" s="384"/>
      <c r="AB952" s="384"/>
      <c r="AC952" s="384"/>
      <c r="AD952" s="302">
        <v>789.56</v>
      </c>
      <c r="AE952" s="300"/>
    </row>
    <row r="953" spans="1:31" s="299" customFormat="1" ht="21.75" customHeight="1" x14ac:dyDescent="0.2">
      <c r="A953" s="300"/>
      <c r="B953" s="382" t="s">
        <v>173</v>
      </c>
      <c r="C953" s="382"/>
      <c r="D953" s="382"/>
      <c r="E953" s="382"/>
      <c r="F953" s="382"/>
      <c r="G953" s="382"/>
      <c r="H953" s="382"/>
      <c r="I953" s="382"/>
      <c r="J953" s="382"/>
      <c r="K953" s="382"/>
      <c r="L953" s="382"/>
      <c r="M953" s="343">
        <v>10</v>
      </c>
      <c r="N953" s="343">
        <v>3</v>
      </c>
      <c r="O953" s="344" t="s">
        <v>429</v>
      </c>
      <c r="P953" s="345" t="s">
        <v>172</v>
      </c>
      <c r="Q953" s="383"/>
      <c r="R953" s="383"/>
      <c r="S953" s="383"/>
      <c r="T953" s="383"/>
      <c r="U953" s="359">
        <v>90</v>
      </c>
      <c r="V953" s="359">
        <v>90</v>
      </c>
      <c r="W953" s="360">
        <v>1</v>
      </c>
      <c r="X953" s="384"/>
      <c r="Y953" s="384"/>
      <c r="Z953" s="384"/>
      <c r="AA953" s="384"/>
      <c r="AB953" s="384"/>
      <c r="AC953" s="384"/>
      <c r="AD953" s="302">
        <v>351.18</v>
      </c>
      <c r="AE953" s="300"/>
    </row>
    <row r="954" spans="1:31" s="299" customFormat="1" ht="21.75" customHeight="1" x14ac:dyDescent="0.2">
      <c r="A954" s="300"/>
      <c r="B954" s="382" t="s">
        <v>171</v>
      </c>
      <c r="C954" s="382"/>
      <c r="D954" s="382"/>
      <c r="E954" s="382"/>
      <c r="F954" s="382"/>
      <c r="G954" s="382"/>
      <c r="H954" s="382"/>
      <c r="I954" s="382"/>
      <c r="J954" s="382"/>
      <c r="K954" s="382"/>
      <c r="L954" s="382"/>
      <c r="M954" s="343">
        <v>10</v>
      </c>
      <c r="N954" s="343">
        <v>3</v>
      </c>
      <c r="O954" s="344" t="s">
        <v>429</v>
      </c>
      <c r="P954" s="345" t="s">
        <v>170</v>
      </c>
      <c r="Q954" s="383"/>
      <c r="R954" s="383"/>
      <c r="S954" s="383"/>
      <c r="T954" s="383"/>
      <c r="U954" s="359">
        <v>90</v>
      </c>
      <c r="V954" s="359">
        <v>90</v>
      </c>
      <c r="W954" s="360">
        <v>1</v>
      </c>
      <c r="X954" s="384"/>
      <c r="Y954" s="384"/>
      <c r="Z954" s="384"/>
      <c r="AA954" s="384"/>
      <c r="AB954" s="384"/>
      <c r="AC954" s="384"/>
      <c r="AD954" s="302">
        <v>351.18</v>
      </c>
      <c r="AE954" s="300"/>
    </row>
    <row r="955" spans="1:31" s="299" customFormat="1" ht="12.75" customHeight="1" x14ac:dyDescent="0.2">
      <c r="A955" s="300"/>
      <c r="B955" s="382" t="s">
        <v>169</v>
      </c>
      <c r="C955" s="382"/>
      <c r="D955" s="382"/>
      <c r="E955" s="382"/>
      <c r="F955" s="382"/>
      <c r="G955" s="382"/>
      <c r="H955" s="382"/>
      <c r="I955" s="382"/>
      <c r="J955" s="382"/>
      <c r="K955" s="382"/>
      <c r="L955" s="382"/>
      <c r="M955" s="343">
        <v>10</v>
      </c>
      <c r="N955" s="343">
        <v>3</v>
      </c>
      <c r="O955" s="344" t="s">
        <v>429</v>
      </c>
      <c r="P955" s="345" t="s">
        <v>168</v>
      </c>
      <c r="Q955" s="383"/>
      <c r="R955" s="383"/>
      <c r="S955" s="383"/>
      <c r="T955" s="383"/>
      <c r="U955" s="359">
        <v>90</v>
      </c>
      <c r="V955" s="359">
        <v>90</v>
      </c>
      <c r="W955" s="360">
        <v>1</v>
      </c>
      <c r="X955" s="384"/>
      <c r="Y955" s="384"/>
      <c r="Z955" s="384"/>
      <c r="AA955" s="384"/>
      <c r="AB955" s="384"/>
      <c r="AC955" s="384"/>
      <c r="AD955" s="302">
        <v>351.18</v>
      </c>
      <c r="AE955" s="300"/>
    </row>
    <row r="956" spans="1:31" s="299" customFormat="1" ht="42.75" customHeight="1" x14ac:dyDescent="0.2">
      <c r="A956" s="300"/>
      <c r="B956" s="382" t="s">
        <v>185</v>
      </c>
      <c r="C956" s="382"/>
      <c r="D956" s="382"/>
      <c r="E956" s="382"/>
      <c r="F956" s="382"/>
      <c r="G956" s="382"/>
      <c r="H956" s="382"/>
      <c r="I956" s="382"/>
      <c r="J956" s="382"/>
      <c r="K956" s="382"/>
      <c r="L956" s="382"/>
      <c r="M956" s="343">
        <v>10</v>
      </c>
      <c r="N956" s="343">
        <v>3</v>
      </c>
      <c r="O956" s="344" t="s">
        <v>429</v>
      </c>
      <c r="P956" s="345" t="s">
        <v>184</v>
      </c>
      <c r="Q956" s="383"/>
      <c r="R956" s="383"/>
      <c r="S956" s="383"/>
      <c r="T956" s="383"/>
      <c r="U956" s="359">
        <v>140</v>
      </c>
      <c r="V956" s="359">
        <v>140</v>
      </c>
      <c r="W956" s="360">
        <v>1</v>
      </c>
      <c r="X956" s="384"/>
      <c r="Y956" s="384"/>
      <c r="Z956" s="384"/>
      <c r="AA956" s="384"/>
      <c r="AB956" s="384"/>
      <c r="AC956" s="384"/>
      <c r="AD956" s="302">
        <v>351.18</v>
      </c>
      <c r="AE956" s="300"/>
    </row>
    <row r="957" spans="1:31" s="299" customFormat="1" ht="21.75" customHeight="1" x14ac:dyDescent="0.2">
      <c r="A957" s="300"/>
      <c r="B957" s="382" t="s">
        <v>588</v>
      </c>
      <c r="C957" s="382"/>
      <c r="D957" s="382"/>
      <c r="E957" s="382"/>
      <c r="F957" s="382"/>
      <c r="G957" s="382"/>
      <c r="H957" s="382"/>
      <c r="I957" s="382"/>
      <c r="J957" s="382"/>
      <c r="K957" s="382"/>
      <c r="L957" s="382"/>
      <c r="M957" s="343">
        <v>10</v>
      </c>
      <c r="N957" s="343">
        <v>3</v>
      </c>
      <c r="O957" s="344" t="s">
        <v>429</v>
      </c>
      <c r="P957" s="345" t="s">
        <v>589</v>
      </c>
      <c r="Q957" s="383"/>
      <c r="R957" s="383"/>
      <c r="S957" s="383"/>
      <c r="T957" s="383"/>
      <c r="U957" s="359">
        <v>140</v>
      </c>
      <c r="V957" s="359">
        <v>140</v>
      </c>
      <c r="W957" s="360">
        <v>1</v>
      </c>
      <c r="X957" s="384"/>
      <c r="Y957" s="384"/>
      <c r="Z957" s="384"/>
      <c r="AA957" s="384"/>
      <c r="AB957" s="384"/>
      <c r="AC957" s="384"/>
      <c r="AD957" s="302">
        <v>2044.87</v>
      </c>
      <c r="AE957" s="300"/>
    </row>
    <row r="958" spans="1:31" s="299" customFormat="1" ht="21.75" customHeight="1" x14ac:dyDescent="0.2">
      <c r="A958" s="300"/>
      <c r="B958" s="375" t="s">
        <v>231</v>
      </c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54">
        <v>10</v>
      </c>
      <c r="N958" s="354">
        <v>4</v>
      </c>
      <c r="O958" s="355">
        <v>0</v>
      </c>
      <c r="P958" s="356">
        <v>0</v>
      </c>
      <c r="Q958" s="376"/>
      <c r="R958" s="376"/>
      <c r="S958" s="376"/>
      <c r="T958" s="376"/>
      <c r="U958" s="357">
        <v>92295.379000000001</v>
      </c>
      <c r="V958" s="357">
        <v>43855.68</v>
      </c>
      <c r="W958" s="358">
        <v>0.47516999999999998</v>
      </c>
      <c r="X958" s="384"/>
      <c r="Y958" s="384"/>
      <c r="Z958" s="384"/>
      <c r="AA958" s="384"/>
      <c r="AB958" s="384"/>
      <c r="AC958" s="384"/>
      <c r="AD958" s="302">
        <v>1055.6199999999999</v>
      </c>
      <c r="AE958" s="300"/>
    </row>
    <row r="959" spans="1:31" s="299" customFormat="1" ht="21.75" customHeight="1" x14ac:dyDescent="0.2">
      <c r="A959" s="300"/>
      <c r="B959" s="382" t="s">
        <v>202</v>
      </c>
      <c r="C959" s="382"/>
      <c r="D959" s="382"/>
      <c r="E959" s="382"/>
      <c r="F959" s="382"/>
      <c r="G959" s="382"/>
      <c r="H959" s="382"/>
      <c r="I959" s="382"/>
      <c r="J959" s="382"/>
      <c r="K959" s="382"/>
      <c r="L959" s="382"/>
      <c r="M959" s="343">
        <v>10</v>
      </c>
      <c r="N959" s="343">
        <v>4</v>
      </c>
      <c r="O959" s="344" t="s">
        <v>201</v>
      </c>
      <c r="P959" s="345">
        <v>0</v>
      </c>
      <c r="Q959" s="383"/>
      <c r="R959" s="383"/>
      <c r="S959" s="383"/>
      <c r="T959" s="383"/>
      <c r="U959" s="359">
        <v>19826.740000000002</v>
      </c>
      <c r="V959" s="359">
        <v>8361.57</v>
      </c>
      <c r="W959" s="360">
        <v>0.42172999999999999</v>
      </c>
      <c r="X959" s="384"/>
      <c r="Y959" s="384"/>
      <c r="Z959" s="384"/>
      <c r="AA959" s="384"/>
      <c r="AB959" s="384"/>
      <c r="AC959" s="384"/>
      <c r="AD959" s="302">
        <v>1055.6199999999999</v>
      </c>
      <c r="AE959" s="300"/>
    </row>
    <row r="960" spans="1:31" s="299" customFormat="1" ht="12.75" customHeight="1" x14ac:dyDescent="0.2">
      <c r="A960" s="300"/>
      <c r="B960" s="382" t="s">
        <v>499</v>
      </c>
      <c r="C960" s="382"/>
      <c r="D960" s="382"/>
      <c r="E960" s="382"/>
      <c r="F960" s="382"/>
      <c r="G960" s="382"/>
      <c r="H960" s="382"/>
      <c r="I960" s="382"/>
      <c r="J960" s="382"/>
      <c r="K960" s="382"/>
      <c r="L960" s="382"/>
      <c r="M960" s="343">
        <v>10</v>
      </c>
      <c r="N960" s="343">
        <v>4</v>
      </c>
      <c r="O960" s="344" t="s">
        <v>217</v>
      </c>
      <c r="P960" s="345">
        <v>0</v>
      </c>
      <c r="Q960" s="383"/>
      <c r="R960" s="383"/>
      <c r="S960" s="383"/>
      <c r="T960" s="383"/>
      <c r="U960" s="359">
        <v>19826.740000000002</v>
      </c>
      <c r="V960" s="359">
        <v>8361.57</v>
      </c>
      <c r="W960" s="360">
        <v>0.42172999999999999</v>
      </c>
      <c r="X960" s="384"/>
      <c r="Y960" s="384"/>
      <c r="Z960" s="384"/>
      <c r="AA960" s="384"/>
      <c r="AB960" s="384"/>
      <c r="AC960" s="384"/>
      <c r="AD960" s="302">
        <v>1055.6199999999999</v>
      </c>
      <c r="AE960" s="300"/>
    </row>
    <row r="961" spans="1:31" s="299" customFormat="1" ht="42.75" customHeight="1" x14ac:dyDescent="0.2">
      <c r="A961" s="300"/>
      <c r="B961" s="382" t="s">
        <v>230</v>
      </c>
      <c r="C961" s="382"/>
      <c r="D961" s="382"/>
      <c r="E961" s="382"/>
      <c r="F961" s="382"/>
      <c r="G961" s="382"/>
      <c r="H961" s="382"/>
      <c r="I961" s="382"/>
      <c r="J961" s="382"/>
      <c r="K961" s="382"/>
      <c r="L961" s="382"/>
      <c r="M961" s="343">
        <v>10</v>
      </c>
      <c r="N961" s="343">
        <v>4</v>
      </c>
      <c r="O961" s="344" t="s">
        <v>229</v>
      </c>
      <c r="P961" s="345">
        <v>0</v>
      </c>
      <c r="Q961" s="383"/>
      <c r="R961" s="383"/>
      <c r="S961" s="383"/>
      <c r="T961" s="383"/>
      <c r="U961" s="359">
        <v>81</v>
      </c>
      <c r="V961" s="359">
        <v>13.66</v>
      </c>
      <c r="W961" s="360">
        <v>0.16864999999999999</v>
      </c>
      <c r="X961" s="384"/>
      <c r="Y961" s="384"/>
      <c r="Z961" s="384"/>
      <c r="AA961" s="384"/>
      <c r="AB961" s="384"/>
      <c r="AC961" s="384"/>
      <c r="AD961" s="302">
        <v>1055.6199999999999</v>
      </c>
      <c r="AE961" s="300"/>
    </row>
    <row r="962" spans="1:31" s="299" customFormat="1" ht="21.75" customHeight="1" x14ac:dyDescent="0.2">
      <c r="A962" s="300"/>
      <c r="B962" s="382" t="s">
        <v>185</v>
      </c>
      <c r="C962" s="382"/>
      <c r="D962" s="382"/>
      <c r="E962" s="382"/>
      <c r="F962" s="382"/>
      <c r="G962" s="382"/>
      <c r="H962" s="382"/>
      <c r="I962" s="382"/>
      <c r="J962" s="382"/>
      <c r="K962" s="382"/>
      <c r="L962" s="382"/>
      <c r="M962" s="343">
        <v>10</v>
      </c>
      <c r="N962" s="343">
        <v>4</v>
      </c>
      <c r="O962" s="344" t="s">
        <v>229</v>
      </c>
      <c r="P962" s="345" t="s">
        <v>184</v>
      </c>
      <c r="Q962" s="383"/>
      <c r="R962" s="383"/>
      <c r="S962" s="383"/>
      <c r="T962" s="383"/>
      <c r="U962" s="359">
        <v>81</v>
      </c>
      <c r="V962" s="359">
        <v>13.66</v>
      </c>
      <c r="W962" s="360">
        <v>0.16864999999999999</v>
      </c>
      <c r="X962" s="384"/>
      <c r="Y962" s="384"/>
      <c r="Z962" s="384"/>
      <c r="AA962" s="384"/>
      <c r="AB962" s="384"/>
      <c r="AC962" s="384"/>
      <c r="AD962" s="302">
        <v>989.25</v>
      </c>
      <c r="AE962" s="300"/>
    </row>
    <row r="963" spans="1:31" s="299" customFormat="1" ht="21.75" customHeight="1" x14ac:dyDescent="0.2">
      <c r="A963" s="300"/>
      <c r="B963" s="382" t="s">
        <v>222</v>
      </c>
      <c r="C963" s="382"/>
      <c r="D963" s="382"/>
      <c r="E963" s="382"/>
      <c r="F963" s="382"/>
      <c r="G963" s="382"/>
      <c r="H963" s="382"/>
      <c r="I963" s="382"/>
      <c r="J963" s="382"/>
      <c r="K963" s="382"/>
      <c r="L963" s="382"/>
      <c r="M963" s="343">
        <v>10</v>
      </c>
      <c r="N963" s="343">
        <v>4</v>
      </c>
      <c r="O963" s="344" t="s">
        <v>229</v>
      </c>
      <c r="P963" s="345" t="s">
        <v>221</v>
      </c>
      <c r="Q963" s="383"/>
      <c r="R963" s="383"/>
      <c r="S963" s="383"/>
      <c r="T963" s="383"/>
      <c r="U963" s="359">
        <v>81</v>
      </c>
      <c r="V963" s="359">
        <v>13.66</v>
      </c>
      <c r="W963" s="360">
        <v>0.16864999999999999</v>
      </c>
      <c r="X963" s="384"/>
      <c r="Y963" s="384"/>
      <c r="Z963" s="384"/>
      <c r="AA963" s="384"/>
      <c r="AB963" s="384"/>
      <c r="AC963" s="384"/>
      <c r="AD963" s="302">
        <v>989.25</v>
      </c>
      <c r="AE963" s="300"/>
    </row>
    <row r="964" spans="1:31" s="299" customFormat="1" ht="12.75" customHeight="1" x14ac:dyDescent="0.2">
      <c r="A964" s="300"/>
      <c r="B964" s="382" t="s">
        <v>220</v>
      </c>
      <c r="C964" s="382"/>
      <c r="D964" s="382"/>
      <c r="E964" s="382"/>
      <c r="F964" s="382"/>
      <c r="G964" s="382"/>
      <c r="H964" s="382"/>
      <c r="I964" s="382"/>
      <c r="J964" s="382"/>
      <c r="K964" s="382"/>
      <c r="L964" s="382"/>
      <c r="M964" s="343">
        <v>10</v>
      </c>
      <c r="N964" s="343">
        <v>4</v>
      </c>
      <c r="O964" s="344" t="s">
        <v>229</v>
      </c>
      <c r="P964" s="345" t="s">
        <v>219</v>
      </c>
      <c r="Q964" s="383"/>
      <c r="R964" s="383"/>
      <c r="S964" s="383"/>
      <c r="T964" s="383"/>
      <c r="U964" s="359">
        <v>81</v>
      </c>
      <c r="V964" s="359">
        <v>13.66</v>
      </c>
      <c r="W964" s="360">
        <v>0.16864999999999999</v>
      </c>
      <c r="X964" s="384"/>
      <c r="Y964" s="384"/>
      <c r="Z964" s="384"/>
      <c r="AA964" s="384"/>
      <c r="AB964" s="384"/>
      <c r="AC964" s="384"/>
      <c r="AD964" s="302">
        <v>989.25</v>
      </c>
      <c r="AE964" s="300"/>
    </row>
    <row r="965" spans="1:31" s="299" customFormat="1" ht="42.75" customHeight="1" x14ac:dyDescent="0.2">
      <c r="A965" s="300"/>
      <c r="B965" s="382" t="s">
        <v>675</v>
      </c>
      <c r="C965" s="382"/>
      <c r="D965" s="382"/>
      <c r="E965" s="382"/>
      <c r="F965" s="382"/>
      <c r="G965" s="382"/>
      <c r="H965" s="382"/>
      <c r="I965" s="382"/>
      <c r="J965" s="382"/>
      <c r="K965" s="382"/>
      <c r="L965" s="382"/>
      <c r="M965" s="343">
        <v>10</v>
      </c>
      <c r="N965" s="343">
        <v>4</v>
      </c>
      <c r="O965" s="344" t="s">
        <v>676</v>
      </c>
      <c r="P965" s="345">
        <v>0</v>
      </c>
      <c r="Q965" s="383"/>
      <c r="R965" s="383"/>
      <c r="S965" s="383"/>
      <c r="T965" s="383"/>
      <c r="U965" s="359">
        <v>19745.740000000002</v>
      </c>
      <c r="V965" s="359">
        <v>8347.91</v>
      </c>
      <c r="W965" s="360">
        <v>0.42276999999999998</v>
      </c>
      <c r="X965" s="384"/>
      <c r="Y965" s="384"/>
      <c r="Z965" s="384"/>
      <c r="AA965" s="384"/>
      <c r="AB965" s="384"/>
      <c r="AC965" s="384"/>
      <c r="AD965" s="302">
        <v>989.25</v>
      </c>
      <c r="AE965" s="300"/>
    </row>
    <row r="966" spans="1:31" s="299" customFormat="1" ht="12.75" customHeight="1" x14ac:dyDescent="0.2">
      <c r="A966" s="300"/>
      <c r="B966" s="382" t="s">
        <v>185</v>
      </c>
      <c r="C966" s="382"/>
      <c r="D966" s="382"/>
      <c r="E966" s="382"/>
      <c r="F966" s="382"/>
      <c r="G966" s="382"/>
      <c r="H966" s="382"/>
      <c r="I966" s="382"/>
      <c r="J966" s="382"/>
      <c r="K966" s="382"/>
      <c r="L966" s="382"/>
      <c r="M966" s="343">
        <v>10</v>
      </c>
      <c r="N966" s="343">
        <v>4</v>
      </c>
      <c r="O966" s="344" t="s">
        <v>676</v>
      </c>
      <c r="P966" s="345" t="s">
        <v>184</v>
      </c>
      <c r="Q966" s="383"/>
      <c r="R966" s="383"/>
      <c r="S966" s="383"/>
      <c r="T966" s="383"/>
      <c r="U966" s="359">
        <v>19745.740000000002</v>
      </c>
      <c r="V966" s="359">
        <v>8347.91</v>
      </c>
      <c r="W966" s="360">
        <v>0.42276999999999998</v>
      </c>
      <c r="X966" s="374"/>
      <c r="Y966" s="374"/>
      <c r="Z966" s="374"/>
      <c r="AA966" s="374"/>
      <c r="AB966" s="374"/>
      <c r="AC966" s="374"/>
      <c r="AD966" s="302">
        <v>309.89999999999998</v>
      </c>
      <c r="AE966" s="300"/>
    </row>
    <row r="967" spans="1:31" s="299" customFormat="1" ht="12.75" customHeight="1" x14ac:dyDescent="0.2">
      <c r="A967" s="300"/>
      <c r="B967" s="382" t="s">
        <v>183</v>
      </c>
      <c r="C967" s="382"/>
      <c r="D967" s="382"/>
      <c r="E967" s="382"/>
      <c r="F967" s="382"/>
      <c r="G967" s="382"/>
      <c r="H967" s="382"/>
      <c r="I967" s="382"/>
      <c r="J967" s="382"/>
      <c r="K967" s="382"/>
      <c r="L967" s="382"/>
      <c r="M967" s="343">
        <v>10</v>
      </c>
      <c r="N967" s="343">
        <v>4</v>
      </c>
      <c r="O967" s="344" t="s">
        <v>676</v>
      </c>
      <c r="P967" s="345" t="s">
        <v>182</v>
      </c>
      <c r="Q967" s="383"/>
      <c r="R967" s="383"/>
      <c r="S967" s="383"/>
      <c r="T967" s="383"/>
      <c r="U967" s="359">
        <v>19745.740000000002</v>
      </c>
      <c r="V967" s="359">
        <v>8347.91</v>
      </c>
      <c r="W967" s="360">
        <v>0.42276999999999998</v>
      </c>
      <c r="X967" s="377"/>
      <c r="Y967" s="377"/>
      <c r="Z967" s="377"/>
      <c r="AA967" s="377"/>
      <c r="AB967" s="377"/>
      <c r="AC967" s="377"/>
      <c r="AD967" s="302">
        <v>309.89999999999998</v>
      </c>
      <c r="AE967" s="300"/>
    </row>
    <row r="968" spans="1:31" s="299" customFormat="1" ht="21.75" customHeight="1" x14ac:dyDescent="0.2">
      <c r="A968" s="300"/>
      <c r="B968" s="382" t="s">
        <v>181</v>
      </c>
      <c r="C968" s="382"/>
      <c r="D968" s="382"/>
      <c r="E968" s="382"/>
      <c r="F968" s="382"/>
      <c r="G968" s="382"/>
      <c r="H968" s="382"/>
      <c r="I968" s="382"/>
      <c r="J968" s="382"/>
      <c r="K968" s="382"/>
      <c r="L968" s="382"/>
      <c r="M968" s="343">
        <v>10</v>
      </c>
      <c r="N968" s="343">
        <v>4</v>
      </c>
      <c r="O968" s="344" t="s">
        <v>676</v>
      </c>
      <c r="P968" s="345" t="s">
        <v>180</v>
      </c>
      <c r="Q968" s="383"/>
      <c r="R968" s="383"/>
      <c r="S968" s="383"/>
      <c r="T968" s="383"/>
      <c r="U968" s="359">
        <v>19745.740000000002</v>
      </c>
      <c r="V968" s="359">
        <v>8347.91</v>
      </c>
      <c r="W968" s="360">
        <v>0.42276999999999998</v>
      </c>
      <c r="X968" s="384"/>
      <c r="Y968" s="384"/>
      <c r="Z968" s="384"/>
      <c r="AA968" s="384"/>
      <c r="AB968" s="384"/>
      <c r="AC968" s="384"/>
      <c r="AD968" s="302">
        <v>309.89999999999998</v>
      </c>
      <c r="AE968" s="300"/>
    </row>
    <row r="969" spans="1:31" s="299" customFormat="1" ht="21.75" customHeight="1" x14ac:dyDescent="0.2">
      <c r="A969" s="300"/>
      <c r="B969" s="382" t="s">
        <v>202</v>
      </c>
      <c r="C969" s="382"/>
      <c r="D969" s="382"/>
      <c r="E969" s="382"/>
      <c r="F969" s="382"/>
      <c r="G969" s="382"/>
      <c r="H969" s="382"/>
      <c r="I969" s="382"/>
      <c r="J969" s="382"/>
      <c r="K969" s="382"/>
      <c r="L969" s="382"/>
      <c r="M969" s="343">
        <v>10</v>
      </c>
      <c r="N969" s="343">
        <v>4</v>
      </c>
      <c r="O969" s="344" t="s">
        <v>201</v>
      </c>
      <c r="P969" s="345">
        <v>0</v>
      </c>
      <c r="Q969" s="383"/>
      <c r="R969" s="383"/>
      <c r="S969" s="383"/>
      <c r="T969" s="383"/>
      <c r="U969" s="359">
        <v>50232.324999999997</v>
      </c>
      <c r="V969" s="359">
        <v>19394.330000000002</v>
      </c>
      <c r="W969" s="360">
        <v>0.38608999999999999</v>
      </c>
      <c r="X969" s="384"/>
      <c r="Y969" s="384"/>
      <c r="Z969" s="384"/>
      <c r="AA969" s="384"/>
      <c r="AB969" s="384"/>
      <c r="AC969" s="384"/>
      <c r="AD969" s="302">
        <v>0</v>
      </c>
      <c r="AE969" s="300"/>
    </row>
    <row r="970" spans="1:31" s="299" customFormat="1" ht="21.75" customHeight="1" x14ac:dyDescent="0.2">
      <c r="A970" s="300"/>
      <c r="B970" s="382" t="s">
        <v>499</v>
      </c>
      <c r="C970" s="382"/>
      <c r="D970" s="382"/>
      <c r="E970" s="382"/>
      <c r="F970" s="382"/>
      <c r="G970" s="382"/>
      <c r="H970" s="382"/>
      <c r="I970" s="382"/>
      <c r="J970" s="382"/>
      <c r="K970" s="382"/>
      <c r="L970" s="382"/>
      <c r="M970" s="343">
        <v>10</v>
      </c>
      <c r="N970" s="343">
        <v>4</v>
      </c>
      <c r="O970" s="344" t="s">
        <v>217</v>
      </c>
      <c r="P970" s="345">
        <v>0</v>
      </c>
      <c r="Q970" s="383"/>
      <c r="R970" s="383"/>
      <c r="S970" s="383"/>
      <c r="T970" s="383"/>
      <c r="U970" s="359">
        <v>50232.324999999997</v>
      </c>
      <c r="V970" s="359">
        <v>19394.330000000002</v>
      </c>
      <c r="W970" s="360">
        <v>0.38608999999999999</v>
      </c>
      <c r="X970" s="384"/>
      <c r="Y970" s="384"/>
      <c r="Z970" s="384"/>
      <c r="AA970" s="384"/>
      <c r="AB970" s="384"/>
      <c r="AC970" s="384"/>
      <c r="AD970" s="302">
        <v>0</v>
      </c>
      <c r="AE970" s="300"/>
    </row>
    <row r="971" spans="1:31" s="299" customFormat="1" ht="12.75" customHeight="1" x14ac:dyDescent="0.2">
      <c r="A971" s="300"/>
      <c r="B971" s="382" t="s">
        <v>677</v>
      </c>
      <c r="C971" s="382"/>
      <c r="D971" s="382"/>
      <c r="E971" s="382"/>
      <c r="F971" s="382"/>
      <c r="G971" s="382"/>
      <c r="H971" s="382"/>
      <c r="I971" s="382"/>
      <c r="J971" s="382"/>
      <c r="K971" s="382"/>
      <c r="L971" s="382"/>
      <c r="M971" s="343">
        <v>10</v>
      </c>
      <c r="N971" s="343">
        <v>4</v>
      </c>
      <c r="O971" s="344" t="s">
        <v>678</v>
      </c>
      <c r="P971" s="345">
        <v>0</v>
      </c>
      <c r="Q971" s="383"/>
      <c r="R971" s="383"/>
      <c r="S971" s="383"/>
      <c r="T971" s="383"/>
      <c r="U971" s="359">
        <v>50232.324999999997</v>
      </c>
      <c r="V971" s="359">
        <v>19394.330000000002</v>
      </c>
      <c r="W971" s="360">
        <v>0.38608999999999999</v>
      </c>
      <c r="X971" s="384"/>
      <c r="Y971" s="384"/>
      <c r="Z971" s="384"/>
      <c r="AA971" s="384"/>
      <c r="AB971" s="384"/>
      <c r="AC971" s="384"/>
      <c r="AD971" s="302">
        <v>0</v>
      </c>
      <c r="AE971" s="300"/>
    </row>
    <row r="972" spans="1:31" s="299" customFormat="1" ht="42.75" customHeight="1" x14ac:dyDescent="0.2">
      <c r="A972" s="300"/>
      <c r="B972" s="382" t="s">
        <v>185</v>
      </c>
      <c r="C972" s="382"/>
      <c r="D972" s="382"/>
      <c r="E972" s="382"/>
      <c r="F972" s="382"/>
      <c r="G972" s="382"/>
      <c r="H972" s="382"/>
      <c r="I972" s="382"/>
      <c r="J972" s="382"/>
      <c r="K972" s="382"/>
      <c r="L972" s="382"/>
      <c r="M972" s="343">
        <v>10</v>
      </c>
      <c r="N972" s="343">
        <v>4</v>
      </c>
      <c r="O972" s="344" t="s">
        <v>678</v>
      </c>
      <c r="P972" s="345" t="s">
        <v>184</v>
      </c>
      <c r="Q972" s="383"/>
      <c r="R972" s="383"/>
      <c r="S972" s="383"/>
      <c r="T972" s="383"/>
      <c r="U972" s="359">
        <v>50232.324999999997</v>
      </c>
      <c r="V972" s="359">
        <v>19394.330000000002</v>
      </c>
      <c r="W972" s="360">
        <v>0.38608999999999999</v>
      </c>
      <c r="X972" s="384"/>
      <c r="Y972" s="384"/>
      <c r="Z972" s="384"/>
      <c r="AA972" s="384"/>
      <c r="AB972" s="384"/>
      <c r="AC972" s="384"/>
      <c r="AD972" s="302">
        <v>0</v>
      </c>
      <c r="AE972" s="300"/>
    </row>
    <row r="973" spans="1:31" s="299" customFormat="1" ht="21.75" customHeight="1" x14ac:dyDescent="0.2">
      <c r="A973" s="300"/>
      <c r="B973" s="382" t="s">
        <v>222</v>
      </c>
      <c r="C973" s="382"/>
      <c r="D973" s="382"/>
      <c r="E973" s="382"/>
      <c r="F973" s="382"/>
      <c r="G973" s="382"/>
      <c r="H973" s="382"/>
      <c r="I973" s="382"/>
      <c r="J973" s="382"/>
      <c r="K973" s="382"/>
      <c r="L973" s="382"/>
      <c r="M973" s="343">
        <v>10</v>
      </c>
      <c r="N973" s="343">
        <v>4</v>
      </c>
      <c r="O973" s="344" t="s">
        <v>678</v>
      </c>
      <c r="P973" s="345" t="s">
        <v>221</v>
      </c>
      <c r="Q973" s="383"/>
      <c r="R973" s="383"/>
      <c r="S973" s="383"/>
      <c r="T973" s="383"/>
      <c r="U973" s="359">
        <v>50232.324999999997</v>
      </c>
      <c r="V973" s="359">
        <v>19394.330000000002</v>
      </c>
      <c r="W973" s="360">
        <v>0.38608999999999999</v>
      </c>
      <c r="X973" s="384"/>
      <c r="Y973" s="384"/>
      <c r="Z973" s="384"/>
      <c r="AA973" s="384"/>
      <c r="AB973" s="384"/>
      <c r="AC973" s="384"/>
      <c r="AD973" s="302">
        <v>309.89999999999998</v>
      </c>
      <c r="AE973" s="300"/>
    </row>
    <row r="974" spans="1:31" s="299" customFormat="1" ht="21.75" customHeight="1" x14ac:dyDescent="0.2">
      <c r="A974" s="300"/>
      <c r="B974" s="382" t="s">
        <v>220</v>
      </c>
      <c r="C974" s="382"/>
      <c r="D974" s="382"/>
      <c r="E974" s="382"/>
      <c r="F974" s="382"/>
      <c r="G974" s="382"/>
      <c r="H974" s="382"/>
      <c r="I974" s="382"/>
      <c r="J974" s="382"/>
      <c r="K974" s="382"/>
      <c r="L974" s="382"/>
      <c r="M974" s="343">
        <v>10</v>
      </c>
      <c r="N974" s="343">
        <v>4</v>
      </c>
      <c r="O974" s="344" t="s">
        <v>678</v>
      </c>
      <c r="P974" s="345" t="s">
        <v>219</v>
      </c>
      <c r="Q974" s="383"/>
      <c r="R974" s="383"/>
      <c r="S974" s="383"/>
      <c r="T974" s="383"/>
      <c r="U974" s="359">
        <v>50232.324999999997</v>
      </c>
      <c r="V974" s="359">
        <v>19394.330000000002</v>
      </c>
      <c r="W974" s="360">
        <v>0.38608999999999999</v>
      </c>
      <c r="X974" s="384"/>
      <c r="Y974" s="384"/>
      <c r="Z974" s="384"/>
      <c r="AA974" s="384"/>
      <c r="AB974" s="384"/>
      <c r="AC974" s="384"/>
      <c r="AD974" s="302">
        <v>309.89999999999998</v>
      </c>
      <c r="AE974" s="300"/>
    </row>
    <row r="975" spans="1:31" s="299" customFormat="1" ht="12.75" customHeight="1" x14ac:dyDescent="0.2">
      <c r="A975" s="300"/>
      <c r="B975" s="382" t="s">
        <v>228</v>
      </c>
      <c r="C975" s="382"/>
      <c r="D975" s="382"/>
      <c r="E975" s="382"/>
      <c r="F975" s="382"/>
      <c r="G975" s="382"/>
      <c r="H975" s="382"/>
      <c r="I975" s="382"/>
      <c r="J975" s="382"/>
      <c r="K975" s="382"/>
      <c r="L975" s="382"/>
      <c r="M975" s="343">
        <v>10</v>
      </c>
      <c r="N975" s="343">
        <v>4</v>
      </c>
      <c r="O975" s="344" t="s">
        <v>227</v>
      </c>
      <c r="P975" s="345">
        <v>0</v>
      </c>
      <c r="Q975" s="383"/>
      <c r="R975" s="383"/>
      <c r="S975" s="383"/>
      <c r="T975" s="383"/>
      <c r="U975" s="359">
        <v>10526</v>
      </c>
      <c r="V975" s="359">
        <v>4504.2700000000004</v>
      </c>
      <c r="W975" s="360">
        <v>0.42792000000000002</v>
      </c>
      <c r="X975" s="384"/>
      <c r="Y975" s="384"/>
      <c r="Z975" s="384"/>
      <c r="AA975" s="384"/>
      <c r="AB975" s="384"/>
      <c r="AC975" s="384"/>
      <c r="AD975" s="302">
        <v>309.89999999999998</v>
      </c>
      <c r="AE975" s="300"/>
    </row>
    <row r="976" spans="1:31" s="299" customFormat="1" ht="42.75" customHeight="1" x14ac:dyDescent="0.2">
      <c r="A976" s="300"/>
      <c r="B976" s="382" t="s">
        <v>226</v>
      </c>
      <c r="C976" s="382"/>
      <c r="D976" s="382"/>
      <c r="E976" s="382"/>
      <c r="F976" s="382"/>
      <c r="G976" s="382"/>
      <c r="H976" s="382"/>
      <c r="I976" s="382"/>
      <c r="J976" s="382"/>
      <c r="K976" s="382"/>
      <c r="L976" s="382"/>
      <c r="M976" s="343">
        <v>10</v>
      </c>
      <c r="N976" s="343">
        <v>4</v>
      </c>
      <c r="O976" s="344" t="s">
        <v>225</v>
      </c>
      <c r="P976" s="345">
        <v>0</v>
      </c>
      <c r="Q976" s="383"/>
      <c r="R976" s="383"/>
      <c r="S976" s="383"/>
      <c r="T976" s="383"/>
      <c r="U976" s="359">
        <v>10526</v>
      </c>
      <c r="V976" s="359">
        <v>4504.2700000000004</v>
      </c>
      <c r="W976" s="360">
        <v>0.42792000000000002</v>
      </c>
      <c r="X976" s="384"/>
      <c r="Y976" s="384"/>
      <c r="Z976" s="384"/>
      <c r="AA976" s="384"/>
      <c r="AB976" s="384"/>
      <c r="AC976" s="384"/>
      <c r="AD976" s="302">
        <v>309.89999999999998</v>
      </c>
      <c r="AE976" s="300"/>
    </row>
    <row r="977" spans="1:31" s="299" customFormat="1" ht="34.5" customHeight="1" x14ac:dyDescent="0.2">
      <c r="A977" s="300"/>
      <c r="B977" s="382" t="s">
        <v>224</v>
      </c>
      <c r="C977" s="382"/>
      <c r="D977" s="382"/>
      <c r="E977" s="382"/>
      <c r="F977" s="382"/>
      <c r="G977" s="382"/>
      <c r="H977" s="382"/>
      <c r="I977" s="382"/>
      <c r="J977" s="382"/>
      <c r="K977" s="382"/>
      <c r="L977" s="382"/>
      <c r="M977" s="343">
        <v>10</v>
      </c>
      <c r="N977" s="343">
        <v>4</v>
      </c>
      <c r="O977" s="344" t="s">
        <v>223</v>
      </c>
      <c r="P977" s="345">
        <v>0</v>
      </c>
      <c r="Q977" s="383"/>
      <c r="R977" s="383"/>
      <c r="S977" s="383"/>
      <c r="T977" s="383"/>
      <c r="U977" s="359">
        <v>10526</v>
      </c>
      <c r="V977" s="359">
        <v>4504.2700000000004</v>
      </c>
      <c r="W977" s="360">
        <v>0.42792000000000002</v>
      </c>
      <c r="X977" s="374"/>
      <c r="Y977" s="374"/>
      <c r="Z977" s="374"/>
      <c r="AA977" s="374"/>
      <c r="AB977" s="374"/>
      <c r="AC977" s="374"/>
      <c r="AD977" s="302">
        <v>21163.35</v>
      </c>
      <c r="AE977" s="300"/>
    </row>
    <row r="978" spans="1:31" s="299" customFormat="1" ht="30" customHeight="1" x14ac:dyDescent="0.2">
      <c r="A978" s="300"/>
      <c r="B978" s="382" t="s">
        <v>185</v>
      </c>
      <c r="C978" s="382"/>
      <c r="D978" s="382"/>
      <c r="E978" s="382"/>
      <c r="F978" s="382"/>
      <c r="G978" s="382"/>
      <c r="H978" s="382"/>
      <c r="I978" s="382"/>
      <c r="J978" s="382"/>
      <c r="K978" s="382"/>
      <c r="L978" s="382"/>
      <c r="M978" s="343">
        <v>10</v>
      </c>
      <c r="N978" s="343">
        <v>4</v>
      </c>
      <c r="O978" s="344" t="s">
        <v>223</v>
      </c>
      <c r="P978" s="345" t="s">
        <v>184</v>
      </c>
      <c r="Q978" s="383"/>
      <c r="R978" s="383"/>
      <c r="S978" s="383"/>
      <c r="T978" s="383"/>
      <c r="U978" s="359">
        <v>10526</v>
      </c>
      <c r="V978" s="359">
        <v>4504.2700000000004</v>
      </c>
      <c r="W978" s="360">
        <v>0.42792000000000002</v>
      </c>
      <c r="X978" s="377"/>
      <c r="Y978" s="377"/>
      <c r="Z978" s="377"/>
      <c r="AA978" s="377"/>
      <c r="AB978" s="377"/>
      <c r="AC978" s="377"/>
      <c r="AD978" s="302">
        <v>8330.34</v>
      </c>
      <c r="AE978" s="300"/>
    </row>
    <row r="979" spans="1:31" s="299" customFormat="1" ht="21.75" customHeight="1" x14ac:dyDescent="0.2">
      <c r="A979" s="300"/>
      <c r="B979" s="382" t="s">
        <v>183</v>
      </c>
      <c r="C979" s="382"/>
      <c r="D979" s="382"/>
      <c r="E979" s="382"/>
      <c r="F979" s="382"/>
      <c r="G979" s="382"/>
      <c r="H979" s="382"/>
      <c r="I979" s="382"/>
      <c r="J979" s="382"/>
      <c r="K979" s="382"/>
      <c r="L979" s="382"/>
      <c r="M979" s="343">
        <v>10</v>
      </c>
      <c r="N979" s="343">
        <v>4</v>
      </c>
      <c r="O979" s="344" t="s">
        <v>223</v>
      </c>
      <c r="P979" s="345" t="s">
        <v>182</v>
      </c>
      <c r="Q979" s="383"/>
      <c r="R979" s="383"/>
      <c r="S979" s="383"/>
      <c r="T979" s="383"/>
      <c r="U979" s="359">
        <v>10526</v>
      </c>
      <c r="V979" s="359">
        <v>4504.2700000000004</v>
      </c>
      <c r="W979" s="360">
        <v>0.42792000000000002</v>
      </c>
      <c r="X979" s="384"/>
      <c r="Y979" s="384"/>
      <c r="Z979" s="384"/>
      <c r="AA979" s="384"/>
      <c r="AB979" s="384"/>
      <c r="AC979" s="384"/>
      <c r="AD979" s="302">
        <v>3713.79</v>
      </c>
      <c r="AE979" s="300"/>
    </row>
    <row r="980" spans="1:31" s="299" customFormat="1" ht="21.75" customHeight="1" x14ac:dyDescent="0.2">
      <c r="A980" s="300"/>
      <c r="B980" s="382" t="s">
        <v>181</v>
      </c>
      <c r="C980" s="382"/>
      <c r="D980" s="382"/>
      <c r="E980" s="382"/>
      <c r="F980" s="382"/>
      <c r="G980" s="382"/>
      <c r="H980" s="382"/>
      <c r="I980" s="382"/>
      <c r="J980" s="382"/>
      <c r="K980" s="382"/>
      <c r="L980" s="382"/>
      <c r="M980" s="343">
        <v>10</v>
      </c>
      <c r="N980" s="343">
        <v>4</v>
      </c>
      <c r="O980" s="344" t="s">
        <v>223</v>
      </c>
      <c r="P980" s="345" t="s">
        <v>180</v>
      </c>
      <c r="Q980" s="383"/>
      <c r="R980" s="383"/>
      <c r="S980" s="383"/>
      <c r="T980" s="383"/>
      <c r="U980" s="359">
        <v>10526</v>
      </c>
      <c r="V980" s="359">
        <v>4504.2700000000004</v>
      </c>
      <c r="W980" s="360">
        <v>0.42792000000000002</v>
      </c>
      <c r="X980" s="384"/>
      <c r="Y980" s="384"/>
      <c r="Z980" s="384"/>
      <c r="AA980" s="384"/>
      <c r="AB980" s="384"/>
      <c r="AC980" s="384"/>
      <c r="AD980" s="302">
        <v>50</v>
      </c>
      <c r="AE980" s="300"/>
    </row>
    <row r="981" spans="1:31" s="299" customFormat="1" ht="12.75" customHeight="1" x14ac:dyDescent="0.2">
      <c r="A981" s="300"/>
      <c r="B981" s="382" t="s">
        <v>237</v>
      </c>
      <c r="C981" s="382"/>
      <c r="D981" s="382"/>
      <c r="E981" s="382"/>
      <c r="F981" s="382"/>
      <c r="G981" s="382"/>
      <c r="H981" s="382"/>
      <c r="I981" s="382"/>
      <c r="J981" s="382"/>
      <c r="K981" s="382"/>
      <c r="L981" s="382"/>
      <c r="M981" s="343">
        <v>10</v>
      </c>
      <c r="N981" s="343">
        <v>4</v>
      </c>
      <c r="O981" s="344" t="s">
        <v>236</v>
      </c>
      <c r="P981" s="345">
        <v>0</v>
      </c>
      <c r="Q981" s="383"/>
      <c r="R981" s="383"/>
      <c r="S981" s="383"/>
      <c r="T981" s="383"/>
      <c r="U981" s="359">
        <v>11710.314</v>
      </c>
      <c r="V981" s="359">
        <v>11595.51</v>
      </c>
      <c r="W981" s="360">
        <v>0.99019999999999997</v>
      </c>
      <c r="X981" s="384"/>
      <c r="Y981" s="384"/>
      <c r="Z981" s="384"/>
      <c r="AA981" s="384"/>
      <c r="AB981" s="384"/>
      <c r="AC981" s="384"/>
      <c r="AD981" s="302">
        <v>50</v>
      </c>
      <c r="AE981" s="300"/>
    </row>
    <row r="982" spans="1:31" s="299" customFormat="1" ht="12.75" customHeight="1" x14ac:dyDescent="0.2">
      <c r="A982" s="300"/>
      <c r="B982" s="382" t="s">
        <v>235</v>
      </c>
      <c r="C982" s="382"/>
      <c r="D982" s="382"/>
      <c r="E982" s="382"/>
      <c r="F982" s="382"/>
      <c r="G982" s="382"/>
      <c r="H982" s="382"/>
      <c r="I982" s="382"/>
      <c r="J982" s="382"/>
      <c r="K982" s="382"/>
      <c r="L982" s="382"/>
      <c r="M982" s="343">
        <v>10</v>
      </c>
      <c r="N982" s="343">
        <v>4</v>
      </c>
      <c r="O982" s="344" t="s">
        <v>233</v>
      </c>
      <c r="P982" s="345">
        <v>0</v>
      </c>
      <c r="Q982" s="383"/>
      <c r="R982" s="383"/>
      <c r="S982" s="383"/>
      <c r="T982" s="383"/>
      <c r="U982" s="359">
        <v>11710.314</v>
      </c>
      <c r="V982" s="359">
        <v>11595.51</v>
      </c>
      <c r="W982" s="360">
        <v>0.99019999999999997</v>
      </c>
      <c r="X982" s="384"/>
      <c r="Y982" s="384"/>
      <c r="Z982" s="384"/>
      <c r="AA982" s="384"/>
      <c r="AB982" s="384"/>
      <c r="AC982" s="384"/>
      <c r="AD982" s="302">
        <v>50</v>
      </c>
      <c r="AE982" s="300"/>
    </row>
    <row r="983" spans="1:31" s="299" customFormat="1" ht="12.75" customHeight="1" x14ac:dyDescent="0.2">
      <c r="A983" s="300"/>
      <c r="B983" s="382" t="s">
        <v>185</v>
      </c>
      <c r="C983" s="382"/>
      <c r="D983" s="382"/>
      <c r="E983" s="382"/>
      <c r="F983" s="382"/>
      <c r="G983" s="382"/>
      <c r="H983" s="382"/>
      <c r="I983" s="382"/>
      <c r="J983" s="382"/>
      <c r="K983" s="382"/>
      <c r="L983" s="382"/>
      <c r="M983" s="343">
        <v>10</v>
      </c>
      <c r="N983" s="343">
        <v>4</v>
      </c>
      <c r="O983" s="344" t="s">
        <v>233</v>
      </c>
      <c r="P983" s="345" t="s">
        <v>184</v>
      </c>
      <c r="Q983" s="383"/>
      <c r="R983" s="383"/>
      <c r="S983" s="383"/>
      <c r="T983" s="383"/>
      <c r="U983" s="359">
        <v>11710.314</v>
      </c>
      <c r="V983" s="359">
        <v>11595.51</v>
      </c>
      <c r="W983" s="360">
        <v>0.99019999999999997</v>
      </c>
      <c r="X983" s="384"/>
      <c r="Y983" s="384"/>
      <c r="Z983" s="384"/>
      <c r="AA983" s="384"/>
      <c r="AB983" s="384"/>
      <c r="AC983" s="384"/>
      <c r="AD983" s="302">
        <v>50</v>
      </c>
      <c r="AE983" s="300"/>
    </row>
    <row r="984" spans="1:31" s="299" customFormat="1" ht="21.75" customHeight="1" x14ac:dyDescent="0.2">
      <c r="A984" s="300"/>
      <c r="B984" s="382" t="s">
        <v>183</v>
      </c>
      <c r="C984" s="382"/>
      <c r="D984" s="382"/>
      <c r="E984" s="382"/>
      <c r="F984" s="382"/>
      <c r="G984" s="382"/>
      <c r="H984" s="382"/>
      <c r="I984" s="382"/>
      <c r="J984" s="382"/>
      <c r="K984" s="382"/>
      <c r="L984" s="382"/>
      <c r="M984" s="343">
        <v>10</v>
      </c>
      <c r="N984" s="343">
        <v>4</v>
      </c>
      <c r="O984" s="344" t="s">
        <v>233</v>
      </c>
      <c r="P984" s="345" t="s">
        <v>182</v>
      </c>
      <c r="Q984" s="383"/>
      <c r="R984" s="383"/>
      <c r="S984" s="383"/>
      <c r="T984" s="383"/>
      <c r="U984" s="359">
        <v>11710.314</v>
      </c>
      <c r="V984" s="359">
        <v>11595.51</v>
      </c>
      <c r="W984" s="360">
        <v>0.99019999999999997</v>
      </c>
      <c r="X984" s="384"/>
      <c r="Y984" s="384"/>
      <c r="Z984" s="384"/>
      <c r="AA984" s="384"/>
      <c r="AB984" s="384"/>
      <c r="AC984" s="384"/>
      <c r="AD984" s="302">
        <v>3663.79</v>
      </c>
      <c r="AE984" s="300"/>
    </row>
    <row r="985" spans="1:31" s="299" customFormat="1" ht="12.75" customHeight="1" x14ac:dyDescent="0.2">
      <c r="A985" s="300"/>
      <c r="B985" s="382" t="s">
        <v>234</v>
      </c>
      <c r="C985" s="382"/>
      <c r="D985" s="382"/>
      <c r="E985" s="382"/>
      <c r="F985" s="382"/>
      <c r="G985" s="382"/>
      <c r="H985" s="382"/>
      <c r="I985" s="382"/>
      <c r="J985" s="382"/>
      <c r="K985" s="382"/>
      <c r="L985" s="382"/>
      <c r="M985" s="343">
        <v>10</v>
      </c>
      <c r="N985" s="343">
        <v>4</v>
      </c>
      <c r="O985" s="344" t="s">
        <v>233</v>
      </c>
      <c r="P985" s="345" t="s">
        <v>232</v>
      </c>
      <c r="Q985" s="383"/>
      <c r="R985" s="383"/>
      <c r="S985" s="383"/>
      <c r="T985" s="383"/>
      <c r="U985" s="359">
        <v>11710.314</v>
      </c>
      <c r="V985" s="359">
        <v>11595.51</v>
      </c>
      <c r="W985" s="360">
        <v>0.99019999999999997</v>
      </c>
      <c r="X985" s="384"/>
      <c r="Y985" s="384"/>
      <c r="Z985" s="384"/>
      <c r="AA985" s="384"/>
      <c r="AB985" s="384"/>
      <c r="AC985" s="384"/>
      <c r="AD985" s="302">
        <v>3663.79</v>
      </c>
      <c r="AE985" s="300"/>
    </row>
    <row r="986" spans="1:31" s="299" customFormat="1" ht="12.75" customHeight="1" x14ac:dyDescent="0.2">
      <c r="A986" s="300"/>
      <c r="B986" s="375" t="s">
        <v>218</v>
      </c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54">
        <v>10</v>
      </c>
      <c r="N986" s="354">
        <v>6</v>
      </c>
      <c r="O986" s="355">
        <v>0</v>
      </c>
      <c r="P986" s="356">
        <v>0</v>
      </c>
      <c r="Q986" s="376"/>
      <c r="R986" s="376"/>
      <c r="S986" s="376"/>
      <c r="T986" s="376"/>
      <c r="U986" s="357">
        <v>11172.489</v>
      </c>
      <c r="V986" s="357">
        <v>6077.3</v>
      </c>
      <c r="W986" s="358">
        <v>0.54395000000000004</v>
      </c>
      <c r="X986" s="384"/>
      <c r="Y986" s="384"/>
      <c r="Z986" s="384"/>
      <c r="AA986" s="384"/>
      <c r="AB986" s="384"/>
      <c r="AC986" s="384"/>
      <c r="AD986" s="302">
        <v>3663.79</v>
      </c>
      <c r="AE986" s="300"/>
    </row>
    <row r="987" spans="1:31" s="299" customFormat="1" ht="12.75" customHeight="1" x14ac:dyDescent="0.2">
      <c r="A987" s="300"/>
      <c r="B987" s="382" t="s">
        <v>202</v>
      </c>
      <c r="C987" s="382"/>
      <c r="D987" s="382"/>
      <c r="E987" s="382"/>
      <c r="F987" s="382"/>
      <c r="G987" s="382"/>
      <c r="H987" s="382"/>
      <c r="I987" s="382"/>
      <c r="J987" s="382"/>
      <c r="K987" s="382"/>
      <c r="L987" s="382"/>
      <c r="M987" s="343">
        <v>10</v>
      </c>
      <c r="N987" s="343">
        <v>6</v>
      </c>
      <c r="O987" s="344" t="s">
        <v>201</v>
      </c>
      <c r="P987" s="345">
        <v>0</v>
      </c>
      <c r="Q987" s="383"/>
      <c r="R987" s="383"/>
      <c r="S987" s="383"/>
      <c r="T987" s="383"/>
      <c r="U987" s="359">
        <v>41</v>
      </c>
      <c r="V987" s="359">
        <v>21</v>
      </c>
      <c r="W987" s="360">
        <v>0.51219999999999999</v>
      </c>
      <c r="X987" s="384"/>
      <c r="Y987" s="384"/>
      <c r="Z987" s="384"/>
      <c r="AA987" s="384"/>
      <c r="AB987" s="384"/>
      <c r="AC987" s="384"/>
      <c r="AD987" s="302">
        <v>3663.79</v>
      </c>
      <c r="AE987" s="300"/>
    </row>
    <row r="988" spans="1:31" s="299" customFormat="1" ht="21.75" customHeight="1" x14ac:dyDescent="0.2">
      <c r="A988" s="300"/>
      <c r="B988" s="382" t="s">
        <v>499</v>
      </c>
      <c r="C988" s="382"/>
      <c r="D988" s="382"/>
      <c r="E988" s="382"/>
      <c r="F988" s="382"/>
      <c r="G988" s="382"/>
      <c r="H988" s="382"/>
      <c r="I988" s="382"/>
      <c r="J988" s="382"/>
      <c r="K988" s="382"/>
      <c r="L988" s="382"/>
      <c r="M988" s="343">
        <v>10</v>
      </c>
      <c r="N988" s="343">
        <v>6</v>
      </c>
      <c r="O988" s="344" t="s">
        <v>217</v>
      </c>
      <c r="P988" s="345">
        <v>0</v>
      </c>
      <c r="Q988" s="383"/>
      <c r="R988" s="383"/>
      <c r="S988" s="383"/>
      <c r="T988" s="383"/>
      <c r="U988" s="359">
        <v>41</v>
      </c>
      <c r="V988" s="359">
        <v>21</v>
      </c>
      <c r="W988" s="360">
        <v>0.51219999999999999</v>
      </c>
      <c r="X988" s="384"/>
      <c r="Y988" s="384"/>
      <c r="Z988" s="384"/>
      <c r="AA988" s="384"/>
      <c r="AB988" s="384"/>
      <c r="AC988" s="384"/>
      <c r="AD988" s="302">
        <v>4616.55</v>
      </c>
      <c r="AE988" s="300"/>
    </row>
    <row r="989" spans="1:31" s="299" customFormat="1" ht="32.25" customHeight="1" x14ac:dyDescent="0.2">
      <c r="A989" s="300"/>
      <c r="B989" s="382" t="s">
        <v>216</v>
      </c>
      <c r="C989" s="382"/>
      <c r="D989" s="382"/>
      <c r="E989" s="382"/>
      <c r="F989" s="382"/>
      <c r="G989" s="382"/>
      <c r="H989" s="382"/>
      <c r="I989" s="382"/>
      <c r="J989" s="382"/>
      <c r="K989" s="382"/>
      <c r="L989" s="382"/>
      <c r="M989" s="343">
        <v>10</v>
      </c>
      <c r="N989" s="343">
        <v>6</v>
      </c>
      <c r="O989" s="344" t="s">
        <v>215</v>
      </c>
      <c r="P989" s="345">
        <v>0</v>
      </c>
      <c r="Q989" s="383"/>
      <c r="R989" s="383"/>
      <c r="S989" s="383"/>
      <c r="T989" s="383"/>
      <c r="U989" s="359">
        <v>41</v>
      </c>
      <c r="V989" s="359">
        <v>21</v>
      </c>
      <c r="W989" s="360">
        <v>0.51219999999999999</v>
      </c>
      <c r="X989" s="384"/>
      <c r="Y989" s="384"/>
      <c r="Z989" s="384"/>
      <c r="AA989" s="384"/>
      <c r="AB989" s="384"/>
      <c r="AC989" s="384"/>
      <c r="AD989" s="302">
        <v>4616.55</v>
      </c>
      <c r="AE989" s="300"/>
    </row>
    <row r="990" spans="1:31" s="299" customFormat="1" ht="12.75" customHeight="1" x14ac:dyDescent="0.2">
      <c r="A990" s="300"/>
      <c r="B990" s="382" t="s">
        <v>173</v>
      </c>
      <c r="C990" s="382"/>
      <c r="D990" s="382"/>
      <c r="E990" s="382"/>
      <c r="F990" s="382"/>
      <c r="G990" s="382"/>
      <c r="H990" s="382"/>
      <c r="I990" s="382"/>
      <c r="J990" s="382"/>
      <c r="K990" s="382"/>
      <c r="L990" s="382"/>
      <c r="M990" s="343">
        <v>10</v>
      </c>
      <c r="N990" s="343">
        <v>6</v>
      </c>
      <c r="O990" s="344" t="s">
        <v>215</v>
      </c>
      <c r="P990" s="345" t="s">
        <v>172</v>
      </c>
      <c r="Q990" s="383"/>
      <c r="R990" s="383"/>
      <c r="S990" s="383"/>
      <c r="T990" s="383"/>
      <c r="U990" s="359">
        <v>41</v>
      </c>
      <c r="V990" s="359">
        <v>21</v>
      </c>
      <c r="W990" s="360">
        <v>0.51219999999999999</v>
      </c>
      <c r="X990" s="384"/>
      <c r="Y990" s="384"/>
      <c r="Z990" s="384"/>
      <c r="AA990" s="384"/>
      <c r="AB990" s="384"/>
      <c r="AC990" s="384"/>
      <c r="AD990" s="302">
        <v>4616.55</v>
      </c>
      <c r="AE990" s="300"/>
    </row>
    <row r="991" spans="1:31" s="299" customFormat="1" ht="12.75" customHeight="1" x14ac:dyDescent="0.2">
      <c r="A991" s="300"/>
      <c r="B991" s="382" t="s">
        <v>171</v>
      </c>
      <c r="C991" s="382"/>
      <c r="D991" s="382"/>
      <c r="E991" s="382"/>
      <c r="F991" s="382"/>
      <c r="G991" s="382"/>
      <c r="H991" s="382"/>
      <c r="I991" s="382"/>
      <c r="J991" s="382"/>
      <c r="K991" s="382"/>
      <c r="L991" s="382"/>
      <c r="M991" s="343">
        <v>10</v>
      </c>
      <c r="N991" s="343">
        <v>6</v>
      </c>
      <c r="O991" s="344" t="s">
        <v>215</v>
      </c>
      <c r="P991" s="345" t="s">
        <v>170</v>
      </c>
      <c r="Q991" s="383"/>
      <c r="R991" s="383"/>
      <c r="S991" s="383"/>
      <c r="T991" s="383"/>
      <c r="U991" s="359">
        <v>41</v>
      </c>
      <c r="V991" s="359">
        <v>21</v>
      </c>
      <c r="W991" s="360">
        <v>0.51219999999999999</v>
      </c>
      <c r="X991" s="384"/>
      <c r="Y991" s="384"/>
      <c r="Z991" s="384"/>
      <c r="AA991" s="384"/>
      <c r="AB991" s="384"/>
      <c r="AC991" s="384"/>
      <c r="AD991" s="302">
        <v>4616.55</v>
      </c>
      <c r="AE991" s="300"/>
    </row>
    <row r="992" spans="1:31" s="299" customFormat="1" ht="12.75" customHeight="1" x14ac:dyDescent="0.2">
      <c r="A992" s="300"/>
      <c r="B992" s="382" t="s">
        <v>169</v>
      </c>
      <c r="C992" s="382"/>
      <c r="D992" s="382"/>
      <c r="E992" s="382"/>
      <c r="F992" s="382"/>
      <c r="G992" s="382"/>
      <c r="H992" s="382"/>
      <c r="I992" s="382"/>
      <c r="J992" s="382"/>
      <c r="K992" s="382"/>
      <c r="L992" s="382"/>
      <c r="M992" s="343">
        <v>10</v>
      </c>
      <c r="N992" s="343">
        <v>6</v>
      </c>
      <c r="O992" s="344" t="s">
        <v>215</v>
      </c>
      <c r="P992" s="345" t="s">
        <v>168</v>
      </c>
      <c r="Q992" s="383"/>
      <c r="R992" s="383"/>
      <c r="S992" s="383"/>
      <c r="T992" s="383"/>
      <c r="U992" s="359">
        <v>41</v>
      </c>
      <c r="V992" s="359">
        <v>21</v>
      </c>
      <c r="W992" s="360">
        <v>0.51219999999999999</v>
      </c>
      <c r="X992" s="384"/>
      <c r="Y992" s="384"/>
      <c r="Z992" s="384"/>
      <c r="AA992" s="384"/>
      <c r="AB992" s="384"/>
      <c r="AC992" s="384"/>
      <c r="AD992" s="302">
        <v>4616.55</v>
      </c>
      <c r="AE992" s="300"/>
    </row>
    <row r="993" spans="1:31" s="299" customFormat="1" ht="12.75" customHeight="1" x14ac:dyDescent="0.2">
      <c r="A993" s="300"/>
      <c r="B993" s="382" t="s">
        <v>202</v>
      </c>
      <c r="C993" s="382"/>
      <c r="D993" s="382"/>
      <c r="E993" s="382"/>
      <c r="F993" s="382"/>
      <c r="G993" s="382"/>
      <c r="H993" s="382"/>
      <c r="I993" s="382"/>
      <c r="J993" s="382"/>
      <c r="K993" s="382"/>
      <c r="L993" s="382"/>
      <c r="M993" s="343">
        <v>10</v>
      </c>
      <c r="N993" s="343">
        <v>6</v>
      </c>
      <c r="O993" s="344" t="s">
        <v>201</v>
      </c>
      <c r="P993" s="345">
        <v>0</v>
      </c>
      <c r="Q993" s="383"/>
      <c r="R993" s="383"/>
      <c r="S993" s="383"/>
      <c r="T993" s="383"/>
      <c r="U993" s="359">
        <v>6594.78</v>
      </c>
      <c r="V993" s="359">
        <v>3621.44</v>
      </c>
      <c r="W993" s="360">
        <v>0.54913999999999996</v>
      </c>
      <c r="X993" s="377"/>
      <c r="Y993" s="377"/>
      <c r="Z993" s="377"/>
      <c r="AA993" s="377"/>
      <c r="AB993" s="377"/>
      <c r="AC993" s="377"/>
      <c r="AD993" s="302">
        <v>0</v>
      </c>
      <c r="AE993" s="300"/>
    </row>
    <row r="994" spans="1:31" s="299" customFormat="1" ht="32.25" customHeight="1" x14ac:dyDescent="0.2">
      <c r="A994" s="300"/>
      <c r="B994" s="382" t="s">
        <v>679</v>
      </c>
      <c r="C994" s="382"/>
      <c r="D994" s="382"/>
      <c r="E994" s="382"/>
      <c r="F994" s="382"/>
      <c r="G994" s="382"/>
      <c r="H994" s="382"/>
      <c r="I994" s="382"/>
      <c r="J994" s="382"/>
      <c r="K994" s="382"/>
      <c r="L994" s="382"/>
      <c r="M994" s="343">
        <v>10</v>
      </c>
      <c r="N994" s="343">
        <v>6</v>
      </c>
      <c r="O994" s="344" t="s">
        <v>200</v>
      </c>
      <c r="P994" s="345">
        <v>0</v>
      </c>
      <c r="Q994" s="383"/>
      <c r="R994" s="383"/>
      <c r="S994" s="383"/>
      <c r="T994" s="383"/>
      <c r="U994" s="359">
        <v>6594.78</v>
      </c>
      <c r="V994" s="359">
        <v>3621.44</v>
      </c>
      <c r="W994" s="360">
        <v>0.54913999999999996</v>
      </c>
      <c r="X994" s="384"/>
      <c r="Y994" s="384"/>
      <c r="Z994" s="384"/>
      <c r="AA994" s="384"/>
      <c r="AB994" s="384"/>
      <c r="AC994" s="384"/>
      <c r="AD994" s="302">
        <v>0</v>
      </c>
      <c r="AE994" s="300"/>
    </row>
    <row r="995" spans="1:31" s="299" customFormat="1" ht="12.75" customHeight="1" x14ac:dyDescent="0.2">
      <c r="A995" s="300"/>
      <c r="B995" s="382" t="s">
        <v>214</v>
      </c>
      <c r="C995" s="382"/>
      <c r="D995" s="382"/>
      <c r="E995" s="382"/>
      <c r="F995" s="382"/>
      <c r="G995" s="382"/>
      <c r="H995" s="382"/>
      <c r="I995" s="382"/>
      <c r="J995" s="382"/>
      <c r="K995" s="382"/>
      <c r="L995" s="382"/>
      <c r="M995" s="343">
        <v>10</v>
      </c>
      <c r="N995" s="343">
        <v>6</v>
      </c>
      <c r="O995" s="344" t="s">
        <v>204</v>
      </c>
      <c r="P995" s="345">
        <v>0</v>
      </c>
      <c r="Q995" s="383"/>
      <c r="R995" s="383"/>
      <c r="S995" s="383"/>
      <c r="T995" s="383"/>
      <c r="U995" s="359">
        <v>856.22</v>
      </c>
      <c r="V995" s="359">
        <v>399.9</v>
      </c>
      <c r="W995" s="360">
        <v>0.46705000000000002</v>
      </c>
      <c r="X995" s="384"/>
      <c r="Y995" s="384"/>
      <c r="Z995" s="384"/>
      <c r="AA995" s="384"/>
      <c r="AB995" s="384"/>
      <c r="AC995" s="384"/>
      <c r="AD995" s="302">
        <v>0</v>
      </c>
      <c r="AE995" s="300"/>
    </row>
    <row r="996" spans="1:31" s="299" customFormat="1" ht="12.75" customHeight="1" x14ac:dyDescent="0.2">
      <c r="A996" s="300"/>
      <c r="B996" s="382" t="s">
        <v>198</v>
      </c>
      <c r="C996" s="382"/>
      <c r="D996" s="382"/>
      <c r="E996" s="382"/>
      <c r="F996" s="382"/>
      <c r="G996" s="382"/>
      <c r="H996" s="382"/>
      <c r="I996" s="382"/>
      <c r="J996" s="382"/>
      <c r="K996" s="382"/>
      <c r="L996" s="382"/>
      <c r="M996" s="343">
        <v>10</v>
      </c>
      <c r="N996" s="343">
        <v>6</v>
      </c>
      <c r="O996" s="344" t="s">
        <v>204</v>
      </c>
      <c r="P996" s="345" t="s">
        <v>197</v>
      </c>
      <c r="Q996" s="383"/>
      <c r="R996" s="383"/>
      <c r="S996" s="383"/>
      <c r="T996" s="383"/>
      <c r="U996" s="359">
        <v>27.885999999999999</v>
      </c>
      <c r="V996" s="359">
        <v>0</v>
      </c>
      <c r="W996" s="360">
        <v>0</v>
      </c>
      <c r="X996" s="384"/>
      <c r="Y996" s="384"/>
      <c r="Z996" s="384"/>
      <c r="AA996" s="384"/>
      <c r="AB996" s="384"/>
      <c r="AC996" s="384"/>
      <c r="AD996" s="302">
        <v>0</v>
      </c>
      <c r="AE996" s="300"/>
    </row>
    <row r="997" spans="1:31" s="299" customFormat="1" ht="12.75" customHeight="1" x14ac:dyDescent="0.2">
      <c r="A997" s="300"/>
      <c r="B997" s="382" t="s">
        <v>196</v>
      </c>
      <c r="C997" s="382"/>
      <c r="D997" s="382"/>
      <c r="E997" s="382"/>
      <c r="F997" s="382"/>
      <c r="G997" s="382"/>
      <c r="H997" s="382"/>
      <c r="I997" s="382"/>
      <c r="J997" s="382"/>
      <c r="K997" s="382"/>
      <c r="L997" s="382"/>
      <c r="M997" s="343">
        <v>10</v>
      </c>
      <c r="N997" s="343">
        <v>6</v>
      </c>
      <c r="O997" s="344" t="s">
        <v>204</v>
      </c>
      <c r="P997" s="345" t="s">
        <v>195</v>
      </c>
      <c r="Q997" s="383"/>
      <c r="R997" s="383"/>
      <c r="S997" s="383"/>
      <c r="T997" s="383"/>
      <c r="U997" s="359">
        <v>27.885999999999999</v>
      </c>
      <c r="V997" s="359">
        <v>0</v>
      </c>
      <c r="W997" s="360">
        <v>0</v>
      </c>
      <c r="X997" s="384"/>
      <c r="Y997" s="384"/>
      <c r="Z997" s="384"/>
      <c r="AA997" s="384"/>
      <c r="AB997" s="384"/>
      <c r="AC997" s="384"/>
      <c r="AD997" s="302">
        <v>0</v>
      </c>
      <c r="AE997" s="300"/>
    </row>
    <row r="998" spans="1:31" s="299" customFormat="1" ht="12.75" customHeight="1" x14ac:dyDescent="0.2">
      <c r="A998" s="300"/>
      <c r="B998" s="382" t="s">
        <v>213</v>
      </c>
      <c r="C998" s="382"/>
      <c r="D998" s="382"/>
      <c r="E998" s="382"/>
      <c r="F998" s="382"/>
      <c r="G998" s="382"/>
      <c r="H998" s="382"/>
      <c r="I998" s="382"/>
      <c r="J998" s="382"/>
      <c r="K998" s="382"/>
      <c r="L998" s="382"/>
      <c r="M998" s="343">
        <v>10</v>
      </c>
      <c r="N998" s="343">
        <v>6</v>
      </c>
      <c r="O998" s="344" t="s">
        <v>204</v>
      </c>
      <c r="P998" s="345" t="s">
        <v>212</v>
      </c>
      <c r="Q998" s="383"/>
      <c r="R998" s="383"/>
      <c r="S998" s="383"/>
      <c r="T998" s="383"/>
      <c r="U998" s="359">
        <v>27.885999999999999</v>
      </c>
      <c r="V998" s="359">
        <v>0</v>
      </c>
      <c r="W998" s="360">
        <v>0</v>
      </c>
      <c r="X998" s="384"/>
      <c r="Y998" s="384"/>
      <c r="Z998" s="384"/>
      <c r="AA998" s="384"/>
      <c r="AB998" s="384"/>
      <c r="AC998" s="384"/>
      <c r="AD998" s="302">
        <v>0</v>
      </c>
      <c r="AE998" s="300"/>
    </row>
    <row r="999" spans="1:31" s="299" customFormat="1" ht="20.25" customHeight="1" x14ac:dyDescent="0.2">
      <c r="A999" s="300"/>
      <c r="B999" s="382" t="s">
        <v>173</v>
      </c>
      <c r="C999" s="382"/>
      <c r="D999" s="382"/>
      <c r="E999" s="382"/>
      <c r="F999" s="382"/>
      <c r="G999" s="382"/>
      <c r="H999" s="382"/>
      <c r="I999" s="382"/>
      <c r="J999" s="382"/>
      <c r="K999" s="382"/>
      <c r="L999" s="382"/>
      <c r="M999" s="343">
        <v>10</v>
      </c>
      <c r="N999" s="343">
        <v>6</v>
      </c>
      <c r="O999" s="344" t="s">
        <v>204</v>
      </c>
      <c r="P999" s="345" t="s">
        <v>172</v>
      </c>
      <c r="Q999" s="383"/>
      <c r="R999" s="383"/>
      <c r="S999" s="383"/>
      <c r="T999" s="383"/>
      <c r="U999" s="359">
        <v>821.33399999999995</v>
      </c>
      <c r="V999" s="359">
        <v>399.9</v>
      </c>
      <c r="W999" s="360">
        <v>0.48688999999999999</v>
      </c>
      <c r="X999" s="377"/>
      <c r="Y999" s="377"/>
      <c r="Z999" s="377"/>
      <c r="AA999" s="377"/>
      <c r="AB999" s="377"/>
      <c r="AC999" s="377"/>
      <c r="AD999" s="302">
        <v>12833.01</v>
      </c>
      <c r="AE999" s="300"/>
    </row>
    <row r="1000" spans="1:31" s="299" customFormat="1" ht="21.75" customHeight="1" x14ac:dyDescent="0.2">
      <c r="A1000" s="300"/>
      <c r="B1000" s="382" t="s">
        <v>171</v>
      </c>
      <c r="C1000" s="382"/>
      <c r="D1000" s="382"/>
      <c r="E1000" s="382"/>
      <c r="F1000" s="382"/>
      <c r="G1000" s="382"/>
      <c r="H1000" s="382"/>
      <c r="I1000" s="382"/>
      <c r="J1000" s="382"/>
      <c r="K1000" s="382"/>
      <c r="L1000" s="382"/>
      <c r="M1000" s="343">
        <v>10</v>
      </c>
      <c r="N1000" s="343">
        <v>6</v>
      </c>
      <c r="O1000" s="344" t="s">
        <v>204</v>
      </c>
      <c r="P1000" s="345" t="s">
        <v>170</v>
      </c>
      <c r="Q1000" s="383"/>
      <c r="R1000" s="383"/>
      <c r="S1000" s="383"/>
      <c r="T1000" s="383"/>
      <c r="U1000" s="359">
        <v>821.33399999999995</v>
      </c>
      <c r="V1000" s="359">
        <v>399.9</v>
      </c>
      <c r="W1000" s="360">
        <v>0.48688999999999999</v>
      </c>
      <c r="X1000" s="384"/>
      <c r="Y1000" s="384"/>
      <c r="Z1000" s="384"/>
      <c r="AA1000" s="384"/>
      <c r="AB1000" s="384"/>
      <c r="AC1000" s="384"/>
      <c r="AD1000" s="302">
        <v>223.99</v>
      </c>
      <c r="AE1000" s="300"/>
    </row>
    <row r="1001" spans="1:31" s="299" customFormat="1" ht="21.75" customHeight="1" x14ac:dyDescent="0.2">
      <c r="A1001" s="300"/>
      <c r="B1001" s="382" t="s">
        <v>188</v>
      </c>
      <c r="C1001" s="382"/>
      <c r="D1001" s="382"/>
      <c r="E1001" s="382"/>
      <c r="F1001" s="382"/>
      <c r="G1001" s="382"/>
      <c r="H1001" s="382"/>
      <c r="I1001" s="382"/>
      <c r="J1001" s="382"/>
      <c r="K1001" s="382"/>
      <c r="L1001" s="382"/>
      <c r="M1001" s="343">
        <v>10</v>
      </c>
      <c r="N1001" s="343">
        <v>6</v>
      </c>
      <c r="O1001" s="344" t="s">
        <v>204</v>
      </c>
      <c r="P1001" s="345" t="s">
        <v>187</v>
      </c>
      <c r="Q1001" s="383"/>
      <c r="R1001" s="383"/>
      <c r="S1001" s="383"/>
      <c r="T1001" s="383"/>
      <c r="U1001" s="359">
        <v>320.5</v>
      </c>
      <c r="V1001" s="359">
        <v>169.89</v>
      </c>
      <c r="W1001" s="360">
        <v>0.53008999999999995</v>
      </c>
      <c r="X1001" s="384"/>
      <c r="Y1001" s="384"/>
      <c r="Z1001" s="384"/>
      <c r="AA1001" s="384"/>
      <c r="AB1001" s="384"/>
      <c r="AC1001" s="384"/>
      <c r="AD1001" s="302">
        <v>0</v>
      </c>
      <c r="AE1001" s="300"/>
    </row>
    <row r="1002" spans="1:31" s="299" customFormat="1" ht="12.75" customHeight="1" x14ac:dyDescent="0.2">
      <c r="A1002" s="300"/>
      <c r="B1002" s="382" t="s">
        <v>169</v>
      </c>
      <c r="C1002" s="382"/>
      <c r="D1002" s="382"/>
      <c r="E1002" s="382"/>
      <c r="F1002" s="382"/>
      <c r="G1002" s="382"/>
      <c r="H1002" s="382"/>
      <c r="I1002" s="382"/>
      <c r="J1002" s="382"/>
      <c r="K1002" s="382"/>
      <c r="L1002" s="382"/>
      <c r="M1002" s="343">
        <v>10</v>
      </c>
      <c r="N1002" s="343">
        <v>6</v>
      </c>
      <c r="O1002" s="344" t="s">
        <v>204</v>
      </c>
      <c r="P1002" s="345" t="s">
        <v>168</v>
      </c>
      <c r="Q1002" s="383"/>
      <c r="R1002" s="383"/>
      <c r="S1002" s="383"/>
      <c r="T1002" s="383"/>
      <c r="U1002" s="359">
        <v>500.834</v>
      </c>
      <c r="V1002" s="359">
        <v>230.01</v>
      </c>
      <c r="W1002" s="360">
        <v>0.45924999999999999</v>
      </c>
      <c r="X1002" s="384"/>
      <c r="Y1002" s="384"/>
      <c r="Z1002" s="384"/>
      <c r="AA1002" s="384"/>
      <c r="AB1002" s="384"/>
      <c r="AC1002" s="384"/>
      <c r="AD1002" s="302">
        <v>0</v>
      </c>
      <c r="AE1002" s="300"/>
    </row>
    <row r="1003" spans="1:31" s="299" customFormat="1" ht="12.75" customHeight="1" x14ac:dyDescent="0.2">
      <c r="A1003" s="300"/>
      <c r="B1003" s="382" t="s">
        <v>211</v>
      </c>
      <c r="C1003" s="382"/>
      <c r="D1003" s="382"/>
      <c r="E1003" s="382"/>
      <c r="F1003" s="382"/>
      <c r="G1003" s="382"/>
      <c r="H1003" s="382"/>
      <c r="I1003" s="382"/>
      <c r="J1003" s="382"/>
      <c r="K1003" s="382"/>
      <c r="L1003" s="382"/>
      <c r="M1003" s="343">
        <v>10</v>
      </c>
      <c r="N1003" s="343">
        <v>6</v>
      </c>
      <c r="O1003" s="344" t="s">
        <v>204</v>
      </c>
      <c r="P1003" s="345" t="s">
        <v>210</v>
      </c>
      <c r="Q1003" s="383"/>
      <c r="R1003" s="383"/>
      <c r="S1003" s="383"/>
      <c r="T1003" s="383"/>
      <c r="U1003" s="359">
        <v>7</v>
      </c>
      <c r="V1003" s="359">
        <v>0</v>
      </c>
      <c r="W1003" s="360">
        <v>0</v>
      </c>
      <c r="X1003" s="384"/>
      <c r="Y1003" s="384"/>
      <c r="Z1003" s="384"/>
      <c r="AA1003" s="384"/>
      <c r="AB1003" s="384"/>
      <c r="AC1003" s="384"/>
      <c r="AD1003" s="302">
        <v>0</v>
      </c>
      <c r="AE1003" s="300"/>
    </row>
    <row r="1004" spans="1:31" s="299" customFormat="1" ht="21.75" customHeight="1" x14ac:dyDescent="0.2">
      <c r="A1004" s="300"/>
      <c r="B1004" s="382" t="s">
        <v>209</v>
      </c>
      <c r="C1004" s="382"/>
      <c r="D1004" s="382"/>
      <c r="E1004" s="382"/>
      <c r="F1004" s="382"/>
      <c r="G1004" s="382"/>
      <c r="H1004" s="382"/>
      <c r="I1004" s="382"/>
      <c r="J1004" s="382"/>
      <c r="K1004" s="382"/>
      <c r="L1004" s="382"/>
      <c r="M1004" s="343">
        <v>10</v>
      </c>
      <c r="N1004" s="343">
        <v>6</v>
      </c>
      <c r="O1004" s="344" t="s">
        <v>204</v>
      </c>
      <c r="P1004" s="345" t="s">
        <v>208</v>
      </c>
      <c r="Q1004" s="383"/>
      <c r="R1004" s="383"/>
      <c r="S1004" s="383"/>
      <c r="T1004" s="383"/>
      <c r="U1004" s="359">
        <v>7</v>
      </c>
      <c r="V1004" s="359">
        <v>0</v>
      </c>
      <c r="W1004" s="360">
        <v>0</v>
      </c>
      <c r="X1004" s="384"/>
      <c r="Y1004" s="384"/>
      <c r="Z1004" s="384"/>
      <c r="AA1004" s="384"/>
      <c r="AB1004" s="384"/>
      <c r="AC1004" s="384"/>
      <c r="AD1004" s="302">
        <v>223.99</v>
      </c>
      <c r="AE1004" s="300"/>
    </row>
    <row r="1005" spans="1:31" s="299" customFormat="1" ht="12.75" customHeight="1" x14ac:dyDescent="0.2">
      <c r="A1005" s="300"/>
      <c r="B1005" s="382" t="s">
        <v>207</v>
      </c>
      <c r="C1005" s="382"/>
      <c r="D1005" s="382"/>
      <c r="E1005" s="382"/>
      <c r="F1005" s="382"/>
      <c r="G1005" s="382"/>
      <c r="H1005" s="382"/>
      <c r="I1005" s="382"/>
      <c r="J1005" s="382"/>
      <c r="K1005" s="382"/>
      <c r="L1005" s="382"/>
      <c r="M1005" s="343">
        <v>10</v>
      </c>
      <c r="N1005" s="343">
        <v>6</v>
      </c>
      <c r="O1005" s="344" t="s">
        <v>204</v>
      </c>
      <c r="P1005" s="345" t="s">
        <v>206</v>
      </c>
      <c r="Q1005" s="383"/>
      <c r="R1005" s="383"/>
      <c r="S1005" s="383"/>
      <c r="T1005" s="383"/>
      <c r="U1005" s="359">
        <v>3</v>
      </c>
      <c r="V1005" s="359">
        <v>0</v>
      </c>
      <c r="W1005" s="360">
        <v>0</v>
      </c>
      <c r="X1005" s="384"/>
      <c r="Y1005" s="384"/>
      <c r="Z1005" s="384"/>
      <c r="AA1005" s="384"/>
      <c r="AB1005" s="384"/>
      <c r="AC1005" s="384"/>
      <c r="AD1005" s="302">
        <v>223.99</v>
      </c>
      <c r="AE1005" s="300"/>
    </row>
    <row r="1006" spans="1:31" s="299" customFormat="1" ht="12.75" customHeight="1" x14ac:dyDescent="0.2">
      <c r="A1006" s="300"/>
      <c r="B1006" s="382" t="s">
        <v>205</v>
      </c>
      <c r="C1006" s="382"/>
      <c r="D1006" s="382"/>
      <c r="E1006" s="382"/>
      <c r="F1006" s="382"/>
      <c r="G1006" s="382"/>
      <c r="H1006" s="382"/>
      <c r="I1006" s="382"/>
      <c r="J1006" s="382"/>
      <c r="K1006" s="382"/>
      <c r="L1006" s="382"/>
      <c r="M1006" s="343">
        <v>10</v>
      </c>
      <c r="N1006" s="343">
        <v>6</v>
      </c>
      <c r="O1006" s="344" t="s">
        <v>204</v>
      </c>
      <c r="P1006" s="345" t="s">
        <v>203</v>
      </c>
      <c r="Q1006" s="383"/>
      <c r="R1006" s="383"/>
      <c r="S1006" s="383"/>
      <c r="T1006" s="383"/>
      <c r="U1006" s="359">
        <v>4</v>
      </c>
      <c r="V1006" s="359">
        <v>0</v>
      </c>
      <c r="W1006" s="360">
        <v>0</v>
      </c>
      <c r="X1006" s="384"/>
      <c r="Y1006" s="384"/>
      <c r="Z1006" s="384"/>
      <c r="AA1006" s="384"/>
      <c r="AB1006" s="384"/>
      <c r="AC1006" s="384"/>
      <c r="AD1006" s="302">
        <v>223.99</v>
      </c>
      <c r="AE1006" s="300"/>
    </row>
    <row r="1007" spans="1:31" s="299" customFormat="1" ht="32.25" customHeight="1" x14ac:dyDescent="0.2">
      <c r="A1007" s="300"/>
      <c r="B1007" s="382" t="s">
        <v>177</v>
      </c>
      <c r="C1007" s="382"/>
      <c r="D1007" s="382"/>
      <c r="E1007" s="382"/>
      <c r="F1007" s="382"/>
      <c r="G1007" s="382"/>
      <c r="H1007" s="382"/>
      <c r="I1007" s="382"/>
      <c r="J1007" s="382"/>
      <c r="K1007" s="382"/>
      <c r="L1007" s="382"/>
      <c r="M1007" s="343">
        <v>10</v>
      </c>
      <c r="N1007" s="343">
        <v>6</v>
      </c>
      <c r="O1007" s="344" t="s">
        <v>680</v>
      </c>
      <c r="P1007" s="345">
        <v>0</v>
      </c>
      <c r="Q1007" s="383"/>
      <c r="R1007" s="383"/>
      <c r="S1007" s="383"/>
      <c r="T1007" s="383"/>
      <c r="U1007" s="359">
        <v>5738.56</v>
      </c>
      <c r="V1007" s="359">
        <v>3221.54</v>
      </c>
      <c r="W1007" s="360">
        <v>0.56137999999999999</v>
      </c>
      <c r="X1007" s="384"/>
      <c r="Y1007" s="384"/>
      <c r="Z1007" s="384"/>
      <c r="AA1007" s="384"/>
      <c r="AB1007" s="384"/>
      <c r="AC1007" s="384"/>
      <c r="AD1007" s="302">
        <v>0</v>
      </c>
      <c r="AE1007" s="300"/>
    </row>
    <row r="1008" spans="1:31" s="299" customFormat="1" ht="12.75" customHeight="1" x14ac:dyDescent="0.2">
      <c r="A1008" s="300"/>
      <c r="B1008" s="382" t="s">
        <v>198</v>
      </c>
      <c r="C1008" s="382"/>
      <c r="D1008" s="382"/>
      <c r="E1008" s="382"/>
      <c r="F1008" s="382"/>
      <c r="G1008" s="382"/>
      <c r="H1008" s="382"/>
      <c r="I1008" s="382"/>
      <c r="J1008" s="382"/>
      <c r="K1008" s="382"/>
      <c r="L1008" s="382"/>
      <c r="M1008" s="343">
        <v>10</v>
      </c>
      <c r="N1008" s="343">
        <v>6</v>
      </c>
      <c r="O1008" s="344" t="s">
        <v>680</v>
      </c>
      <c r="P1008" s="345" t="s">
        <v>197</v>
      </c>
      <c r="Q1008" s="383"/>
      <c r="R1008" s="383"/>
      <c r="S1008" s="383"/>
      <c r="T1008" s="383"/>
      <c r="U1008" s="359">
        <v>5738.56</v>
      </c>
      <c r="V1008" s="359">
        <v>3221.54</v>
      </c>
      <c r="W1008" s="360">
        <v>0.56137999999999999</v>
      </c>
      <c r="X1008" s="384"/>
      <c r="Y1008" s="384"/>
      <c r="Z1008" s="384"/>
      <c r="AA1008" s="384"/>
      <c r="AB1008" s="384"/>
      <c r="AC1008" s="384"/>
      <c r="AD1008" s="302">
        <v>0</v>
      </c>
      <c r="AE1008" s="300"/>
    </row>
    <row r="1009" spans="1:31" s="299" customFormat="1" ht="12.75" customHeight="1" x14ac:dyDescent="0.2">
      <c r="A1009" s="300"/>
      <c r="B1009" s="382" t="s">
        <v>196</v>
      </c>
      <c r="C1009" s="382"/>
      <c r="D1009" s="382"/>
      <c r="E1009" s="382"/>
      <c r="F1009" s="382"/>
      <c r="G1009" s="382"/>
      <c r="H1009" s="382"/>
      <c r="I1009" s="382"/>
      <c r="J1009" s="382"/>
      <c r="K1009" s="382"/>
      <c r="L1009" s="382"/>
      <c r="M1009" s="343">
        <v>10</v>
      </c>
      <c r="N1009" s="343">
        <v>6</v>
      </c>
      <c r="O1009" s="344" t="s">
        <v>680</v>
      </c>
      <c r="P1009" s="345" t="s">
        <v>195</v>
      </c>
      <c r="Q1009" s="383"/>
      <c r="R1009" s="383"/>
      <c r="S1009" s="383"/>
      <c r="T1009" s="383"/>
      <c r="U1009" s="359">
        <v>5738.56</v>
      </c>
      <c r="V1009" s="359">
        <v>3221.54</v>
      </c>
      <c r="W1009" s="360">
        <v>0.56137999999999999</v>
      </c>
      <c r="X1009" s="384"/>
      <c r="Y1009" s="384"/>
      <c r="Z1009" s="384"/>
      <c r="AA1009" s="384"/>
      <c r="AB1009" s="384"/>
      <c r="AC1009" s="384"/>
      <c r="AD1009" s="302">
        <v>0</v>
      </c>
      <c r="AE1009" s="300"/>
    </row>
    <row r="1010" spans="1:31" s="299" customFormat="1" ht="21.75" customHeight="1" x14ac:dyDescent="0.2">
      <c r="A1010" s="300"/>
      <c r="B1010" s="382" t="s">
        <v>194</v>
      </c>
      <c r="C1010" s="382"/>
      <c r="D1010" s="382"/>
      <c r="E1010" s="382"/>
      <c r="F1010" s="382"/>
      <c r="G1010" s="382"/>
      <c r="H1010" s="382"/>
      <c r="I1010" s="382"/>
      <c r="J1010" s="382"/>
      <c r="K1010" s="382"/>
      <c r="L1010" s="382"/>
      <c r="M1010" s="343">
        <v>10</v>
      </c>
      <c r="N1010" s="343">
        <v>6</v>
      </c>
      <c r="O1010" s="344" t="s">
        <v>680</v>
      </c>
      <c r="P1010" s="345" t="s">
        <v>193</v>
      </c>
      <c r="Q1010" s="383"/>
      <c r="R1010" s="383"/>
      <c r="S1010" s="383"/>
      <c r="T1010" s="383"/>
      <c r="U1010" s="359">
        <v>4440.1499999999996</v>
      </c>
      <c r="V1010" s="359">
        <v>2567.41</v>
      </c>
      <c r="W1010" s="360">
        <v>0.57823000000000002</v>
      </c>
      <c r="X1010" s="384"/>
      <c r="Y1010" s="384"/>
      <c r="Z1010" s="384"/>
      <c r="AA1010" s="384"/>
      <c r="AB1010" s="384"/>
      <c r="AC1010" s="384"/>
      <c r="AD1010" s="302">
        <v>12609.02</v>
      </c>
      <c r="AE1010" s="300"/>
    </row>
    <row r="1011" spans="1:31" s="299" customFormat="1" ht="53.25" customHeight="1" x14ac:dyDescent="0.2">
      <c r="A1011" s="300"/>
      <c r="B1011" s="382" t="s">
        <v>192</v>
      </c>
      <c r="C1011" s="382"/>
      <c r="D1011" s="382"/>
      <c r="E1011" s="382"/>
      <c r="F1011" s="382"/>
      <c r="G1011" s="382"/>
      <c r="H1011" s="382"/>
      <c r="I1011" s="382"/>
      <c r="J1011" s="382"/>
      <c r="K1011" s="382"/>
      <c r="L1011" s="382"/>
      <c r="M1011" s="343">
        <v>10</v>
      </c>
      <c r="N1011" s="343">
        <v>6</v>
      </c>
      <c r="O1011" s="344" t="s">
        <v>680</v>
      </c>
      <c r="P1011" s="345" t="s">
        <v>190</v>
      </c>
      <c r="Q1011" s="383"/>
      <c r="R1011" s="383"/>
      <c r="S1011" s="383"/>
      <c r="T1011" s="383"/>
      <c r="U1011" s="359">
        <v>1298.4100000000001</v>
      </c>
      <c r="V1011" s="359">
        <v>654.13</v>
      </c>
      <c r="W1011" s="360">
        <v>0.50380000000000003</v>
      </c>
      <c r="X1011" s="384"/>
      <c r="Y1011" s="384"/>
      <c r="Z1011" s="384"/>
      <c r="AA1011" s="384"/>
      <c r="AB1011" s="384"/>
      <c r="AC1011" s="384"/>
      <c r="AD1011" s="302">
        <v>12416.4</v>
      </c>
      <c r="AE1011" s="300"/>
    </row>
    <row r="1012" spans="1:31" s="299" customFormat="1" ht="12.75" customHeight="1" x14ac:dyDescent="0.2">
      <c r="A1012" s="300"/>
      <c r="B1012" s="382" t="s">
        <v>202</v>
      </c>
      <c r="C1012" s="382"/>
      <c r="D1012" s="382"/>
      <c r="E1012" s="382"/>
      <c r="F1012" s="382"/>
      <c r="G1012" s="382"/>
      <c r="H1012" s="382"/>
      <c r="I1012" s="382"/>
      <c r="J1012" s="382"/>
      <c r="K1012" s="382"/>
      <c r="L1012" s="382"/>
      <c r="M1012" s="343">
        <v>10</v>
      </c>
      <c r="N1012" s="343">
        <v>6</v>
      </c>
      <c r="O1012" s="344" t="s">
        <v>201</v>
      </c>
      <c r="P1012" s="345">
        <v>0</v>
      </c>
      <c r="Q1012" s="383"/>
      <c r="R1012" s="383"/>
      <c r="S1012" s="383"/>
      <c r="T1012" s="383"/>
      <c r="U1012" s="359">
        <v>2100.1509999999998</v>
      </c>
      <c r="V1012" s="359">
        <v>866.98</v>
      </c>
      <c r="W1012" s="360">
        <v>0.41282000000000002</v>
      </c>
      <c r="X1012" s="384"/>
      <c r="Y1012" s="384"/>
      <c r="Z1012" s="384"/>
      <c r="AA1012" s="384"/>
      <c r="AB1012" s="384"/>
      <c r="AC1012" s="384"/>
      <c r="AD1012" s="302">
        <v>12416.4</v>
      </c>
      <c r="AE1012" s="300"/>
    </row>
    <row r="1013" spans="1:31" s="299" customFormat="1" ht="12.75" customHeight="1" x14ac:dyDescent="0.2">
      <c r="A1013" s="300"/>
      <c r="B1013" s="382" t="s">
        <v>679</v>
      </c>
      <c r="C1013" s="382"/>
      <c r="D1013" s="382"/>
      <c r="E1013" s="382"/>
      <c r="F1013" s="382"/>
      <c r="G1013" s="382"/>
      <c r="H1013" s="382"/>
      <c r="I1013" s="382"/>
      <c r="J1013" s="382"/>
      <c r="K1013" s="382"/>
      <c r="L1013" s="382"/>
      <c r="M1013" s="343">
        <v>10</v>
      </c>
      <c r="N1013" s="343">
        <v>6</v>
      </c>
      <c r="O1013" s="344" t="s">
        <v>200</v>
      </c>
      <c r="P1013" s="345">
        <v>0</v>
      </c>
      <c r="Q1013" s="383"/>
      <c r="R1013" s="383"/>
      <c r="S1013" s="383"/>
      <c r="T1013" s="383"/>
      <c r="U1013" s="359">
        <v>2100.1509999999998</v>
      </c>
      <c r="V1013" s="359">
        <v>866.98</v>
      </c>
      <c r="W1013" s="360">
        <v>0.41282000000000002</v>
      </c>
      <c r="X1013" s="384"/>
      <c r="Y1013" s="384"/>
      <c r="Z1013" s="384"/>
      <c r="AA1013" s="384"/>
      <c r="AB1013" s="384"/>
      <c r="AC1013" s="384"/>
      <c r="AD1013" s="302">
        <v>12416.4</v>
      </c>
      <c r="AE1013" s="300"/>
    </row>
    <row r="1014" spans="1:31" s="299" customFormat="1" ht="32.25" customHeight="1" x14ac:dyDescent="0.2">
      <c r="A1014" s="300"/>
      <c r="B1014" s="382" t="s">
        <v>199</v>
      </c>
      <c r="C1014" s="382"/>
      <c r="D1014" s="382"/>
      <c r="E1014" s="382"/>
      <c r="F1014" s="382"/>
      <c r="G1014" s="382"/>
      <c r="H1014" s="382"/>
      <c r="I1014" s="382"/>
      <c r="J1014" s="382"/>
      <c r="K1014" s="382"/>
      <c r="L1014" s="382"/>
      <c r="M1014" s="343">
        <v>10</v>
      </c>
      <c r="N1014" s="343">
        <v>6</v>
      </c>
      <c r="O1014" s="344" t="s">
        <v>191</v>
      </c>
      <c r="P1014" s="345">
        <v>0</v>
      </c>
      <c r="Q1014" s="383"/>
      <c r="R1014" s="383"/>
      <c r="S1014" s="383"/>
      <c r="T1014" s="383"/>
      <c r="U1014" s="359">
        <v>182.15100000000001</v>
      </c>
      <c r="V1014" s="359">
        <v>182.15</v>
      </c>
      <c r="W1014" s="360">
        <v>1</v>
      </c>
      <c r="X1014" s="384"/>
      <c r="Y1014" s="384"/>
      <c r="Z1014" s="384"/>
      <c r="AA1014" s="384"/>
      <c r="AB1014" s="384"/>
      <c r="AC1014" s="384"/>
      <c r="AD1014" s="302">
        <v>192.62</v>
      </c>
      <c r="AE1014" s="300"/>
    </row>
    <row r="1015" spans="1:31" s="299" customFormat="1" ht="12.75" customHeight="1" x14ac:dyDescent="0.2">
      <c r="A1015" s="300"/>
      <c r="B1015" s="382" t="s">
        <v>198</v>
      </c>
      <c r="C1015" s="382"/>
      <c r="D1015" s="382"/>
      <c r="E1015" s="382"/>
      <c r="F1015" s="382"/>
      <c r="G1015" s="382"/>
      <c r="H1015" s="382"/>
      <c r="I1015" s="382"/>
      <c r="J1015" s="382"/>
      <c r="K1015" s="382"/>
      <c r="L1015" s="382"/>
      <c r="M1015" s="343">
        <v>10</v>
      </c>
      <c r="N1015" s="343">
        <v>6</v>
      </c>
      <c r="O1015" s="344" t="s">
        <v>191</v>
      </c>
      <c r="P1015" s="345" t="s">
        <v>197</v>
      </c>
      <c r="Q1015" s="383"/>
      <c r="R1015" s="383"/>
      <c r="S1015" s="383"/>
      <c r="T1015" s="383"/>
      <c r="U1015" s="359">
        <v>182.15100000000001</v>
      </c>
      <c r="V1015" s="359">
        <v>182.15</v>
      </c>
      <c r="W1015" s="360">
        <v>1</v>
      </c>
      <c r="X1015" s="384"/>
      <c r="Y1015" s="384"/>
      <c r="Z1015" s="384"/>
      <c r="AA1015" s="384"/>
      <c r="AB1015" s="384"/>
      <c r="AC1015" s="384"/>
      <c r="AD1015" s="302">
        <v>192.62</v>
      </c>
      <c r="AE1015" s="300"/>
    </row>
    <row r="1016" spans="1:31" s="299" customFormat="1" ht="12.75" customHeight="1" x14ac:dyDescent="0.2">
      <c r="A1016" s="300"/>
      <c r="B1016" s="382" t="s">
        <v>196</v>
      </c>
      <c r="C1016" s="382"/>
      <c r="D1016" s="382"/>
      <c r="E1016" s="382"/>
      <c r="F1016" s="382"/>
      <c r="G1016" s="382"/>
      <c r="H1016" s="382"/>
      <c r="I1016" s="382"/>
      <c r="J1016" s="382"/>
      <c r="K1016" s="382"/>
      <c r="L1016" s="382"/>
      <c r="M1016" s="343">
        <v>10</v>
      </c>
      <c r="N1016" s="343">
        <v>6</v>
      </c>
      <c r="O1016" s="344" t="s">
        <v>191</v>
      </c>
      <c r="P1016" s="345" t="s">
        <v>195</v>
      </c>
      <c r="Q1016" s="383"/>
      <c r="R1016" s="383"/>
      <c r="S1016" s="383"/>
      <c r="T1016" s="383"/>
      <c r="U1016" s="359">
        <v>182.15100000000001</v>
      </c>
      <c r="V1016" s="359">
        <v>182.15</v>
      </c>
      <c r="W1016" s="360">
        <v>1</v>
      </c>
      <c r="X1016" s="384"/>
      <c r="Y1016" s="384"/>
      <c r="Z1016" s="384"/>
      <c r="AA1016" s="384"/>
      <c r="AB1016" s="384"/>
      <c r="AC1016" s="384"/>
      <c r="AD1016" s="302">
        <v>192.62</v>
      </c>
      <c r="AE1016" s="300"/>
    </row>
    <row r="1017" spans="1:31" s="299" customFormat="1" ht="32.25" customHeight="1" x14ac:dyDescent="0.2">
      <c r="A1017" s="300"/>
      <c r="B1017" s="382" t="s">
        <v>194</v>
      </c>
      <c r="C1017" s="382"/>
      <c r="D1017" s="382"/>
      <c r="E1017" s="382"/>
      <c r="F1017" s="382"/>
      <c r="G1017" s="382"/>
      <c r="H1017" s="382"/>
      <c r="I1017" s="382"/>
      <c r="J1017" s="382"/>
      <c r="K1017" s="382"/>
      <c r="L1017" s="382"/>
      <c r="M1017" s="343">
        <v>10</v>
      </c>
      <c r="N1017" s="343">
        <v>6</v>
      </c>
      <c r="O1017" s="344" t="s">
        <v>191</v>
      </c>
      <c r="P1017" s="345" t="s">
        <v>193</v>
      </c>
      <c r="Q1017" s="383"/>
      <c r="R1017" s="383"/>
      <c r="S1017" s="383"/>
      <c r="T1017" s="383"/>
      <c r="U1017" s="359">
        <v>105.25700000000001</v>
      </c>
      <c r="V1017" s="359">
        <v>105.26</v>
      </c>
      <c r="W1017" s="360">
        <v>1</v>
      </c>
      <c r="X1017" s="384"/>
      <c r="Y1017" s="384"/>
      <c r="Z1017" s="384"/>
      <c r="AA1017" s="384"/>
      <c r="AB1017" s="384"/>
      <c r="AC1017" s="384"/>
      <c r="AD1017" s="302">
        <v>0</v>
      </c>
      <c r="AE1017" s="300"/>
    </row>
    <row r="1018" spans="1:31" s="299" customFormat="1" ht="12.75" customHeight="1" x14ac:dyDescent="0.2">
      <c r="A1018" s="300"/>
      <c r="B1018" s="382" t="s">
        <v>192</v>
      </c>
      <c r="C1018" s="382"/>
      <c r="D1018" s="382"/>
      <c r="E1018" s="382"/>
      <c r="F1018" s="382"/>
      <c r="G1018" s="382"/>
      <c r="H1018" s="382"/>
      <c r="I1018" s="382"/>
      <c r="J1018" s="382"/>
      <c r="K1018" s="382"/>
      <c r="L1018" s="382"/>
      <c r="M1018" s="343">
        <v>10</v>
      </c>
      <c r="N1018" s="343">
        <v>6</v>
      </c>
      <c r="O1018" s="344" t="s">
        <v>191</v>
      </c>
      <c r="P1018" s="345" t="s">
        <v>190</v>
      </c>
      <c r="Q1018" s="383"/>
      <c r="R1018" s="383"/>
      <c r="S1018" s="383"/>
      <c r="T1018" s="383"/>
      <c r="U1018" s="359">
        <v>76.894000000000005</v>
      </c>
      <c r="V1018" s="359">
        <v>76.89</v>
      </c>
      <c r="W1018" s="360">
        <v>1</v>
      </c>
      <c r="X1018" s="384"/>
      <c r="Y1018" s="384"/>
      <c r="Z1018" s="384"/>
      <c r="AA1018" s="384"/>
      <c r="AB1018" s="384"/>
      <c r="AC1018" s="384"/>
      <c r="AD1018" s="302">
        <v>0</v>
      </c>
      <c r="AE1018" s="300"/>
    </row>
    <row r="1019" spans="1:31" s="299" customFormat="1" ht="12.75" customHeight="1" x14ac:dyDescent="0.2">
      <c r="A1019" s="300"/>
      <c r="B1019" s="382" t="s">
        <v>189</v>
      </c>
      <c r="C1019" s="382"/>
      <c r="D1019" s="382"/>
      <c r="E1019" s="382"/>
      <c r="F1019" s="382"/>
      <c r="G1019" s="382"/>
      <c r="H1019" s="382"/>
      <c r="I1019" s="382"/>
      <c r="J1019" s="382"/>
      <c r="K1019" s="382"/>
      <c r="L1019" s="382"/>
      <c r="M1019" s="343">
        <v>10</v>
      </c>
      <c r="N1019" s="343">
        <v>6</v>
      </c>
      <c r="O1019" s="344" t="s">
        <v>186</v>
      </c>
      <c r="P1019" s="345">
        <v>0</v>
      </c>
      <c r="Q1019" s="383"/>
      <c r="R1019" s="383"/>
      <c r="S1019" s="383"/>
      <c r="T1019" s="383"/>
      <c r="U1019" s="359">
        <v>1918</v>
      </c>
      <c r="V1019" s="359">
        <v>684.83</v>
      </c>
      <c r="W1019" s="360">
        <v>0.35704999999999998</v>
      </c>
      <c r="X1019" s="384"/>
      <c r="Y1019" s="384"/>
      <c r="Z1019" s="384"/>
      <c r="AA1019" s="384"/>
      <c r="AB1019" s="384"/>
      <c r="AC1019" s="384"/>
      <c r="AD1019" s="302">
        <v>0</v>
      </c>
      <c r="AE1019" s="300"/>
    </row>
    <row r="1020" spans="1:31" s="299" customFormat="1" ht="25.5" customHeight="1" x14ac:dyDescent="0.2">
      <c r="A1020" s="300"/>
      <c r="B1020" s="382" t="s">
        <v>173</v>
      </c>
      <c r="C1020" s="382"/>
      <c r="D1020" s="382"/>
      <c r="E1020" s="382"/>
      <c r="F1020" s="382"/>
      <c r="G1020" s="382"/>
      <c r="H1020" s="382"/>
      <c r="I1020" s="382"/>
      <c r="J1020" s="382"/>
      <c r="K1020" s="382"/>
      <c r="L1020" s="382"/>
      <c r="M1020" s="343">
        <v>10</v>
      </c>
      <c r="N1020" s="343">
        <v>6</v>
      </c>
      <c r="O1020" s="344" t="s">
        <v>186</v>
      </c>
      <c r="P1020" s="345" t="s">
        <v>172</v>
      </c>
      <c r="Q1020" s="383"/>
      <c r="R1020" s="383"/>
      <c r="S1020" s="383"/>
      <c r="T1020" s="383"/>
      <c r="U1020" s="359">
        <v>1918</v>
      </c>
      <c r="V1020" s="359">
        <v>684.83</v>
      </c>
      <c r="W1020" s="360">
        <v>0.35704999999999998</v>
      </c>
      <c r="X1020" s="301"/>
      <c r="Y1020" s="301"/>
      <c r="Z1020" s="301"/>
      <c r="AA1020" s="301"/>
      <c r="AB1020" s="301"/>
      <c r="AC1020" s="301"/>
      <c r="AD1020" s="301"/>
      <c r="AE1020" s="301"/>
    </row>
    <row r="1021" spans="1:31" ht="11.25" customHeight="1" x14ac:dyDescent="0.2">
      <c r="A1021" s="267"/>
      <c r="B1021" s="382" t="s">
        <v>171</v>
      </c>
      <c r="C1021" s="382"/>
      <c r="D1021" s="382"/>
      <c r="E1021" s="382"/>
      <c r="F1021" s="382"/>
      <c r="G1021" s="382"/>
      <c r="H1021" s="382"/>
      <c r="I1021" s="382"/>
      <c r="J1021" s="382"/>
      <c r="K1021" s="382"/>
      <c r="L1021" s="382"/>
      <c r="M1021" s="343">
        <v>10</v>
      </c>
      <c r="N1021" s="343">
        <v>6</v>
      </c>
      <c r="O1021" s="344" t="s">
        <v>186</v>
      </c>
      <c r="P1021" s="345" t="s">
        <v>170</v>
      </c>
      <c r="Q1021" s="383"/>
      <c r="R1021" s="383"/>
      <c r="S1021" s="383"/>
      <c r="T1021" s="383"/>
      <c r="U1021" s="359">
        <v>1918</v>
      </c>
      <c r="V1021" s="359">
        <v>684.83</v>
      </c>
      <c r="W1021" s="360">
        <v>0.35704999999999998</v>
      </c>
      <c r="X1021" s="248"/>
      <c r="Y1021" s="248"/>
      <c r="Z1021" s="248"/>
      <c r="AA1021" s="248"/>
      <c r="AB1021" s="248"/>
      <c r="AC1021" s="248"/>
      <c r="AD1021" s="248"/>
      <c r="AE1021" s="248"/>
    </row>
    <row r="1022" spans="1:31" ht="12.75" customHeight="1" x14ac:dyDescent="0.2">
      <c r="A1022" s="248" t="s">
        <v>129</v>
      </c>
      <c r="B1022" s="382" t="s">
        <v>188</v>
      </c>
      <c r="C1022" s="382"/>
      <c r="D1022" s="382"/>
      <c r="E1022" s="382"/>
      <c r="F1022" s="382"/>
      <c r="G1022" s="382"/>
      <c r="H1022" s="382"/>
      <c r="I1022" s="382"/>
      <c r="J1022" s="382"/>
      <c r="K1022" s="382"/>
      <c r="L1022" s="382"/>
      <c r="M1022" s="343">
        <v>10</v>
      </c>
      <c r="N1022" s="343">
        <v>6</v>
      </c>
      <c r="O1022" s="344" t="s">
        <v>186</v>
      </c>
      <c r="P1022" s="345" t="s">
        <v>187</v>
      </c>
      <c r="Q1022" s="383"/>
      <c r="R1022" s="383"/>
      <c r="S1022" s="383"/>
      <c r="T1022" s="383"/>
      <c r="U1022" s="359">
        <v>43</v>
      </c>
      <c r="V1022" s="359">
        <v>0</v>
      </c>
      <c r="W1022" s="360">
        <v>0</v>
      </c>
      <c r="X1022" s="248"/>
      <c r="Y1022" s="248"/>
      <c r="Z1022" s="248"/>
      <c r="AA1022" s="248"/>
      <c r="AB1022" s="248"/>
      <c r="AC1022" s="248"/>
      <c r="AD1022" s="248"/>
      <c r="AE1022" s="248"/>
    </row>
    <row r="1023" spans="1:31" x14ac:dyDescent="0.2">
      <c r="B1023" s="382" t="s">
        <v>169</v>
      </c>
      <c r="C1023" s="382"/>
      <c r="D1023" s="382"/>
      <c r="E1023" s="382"/>
      <c r="F1023" s="382"/>
      <c r="G1023" s="382"/>
      <c r="H1023" s="382"/>
      <c r="I1023" s="382"/>
      <c r="J1023" s="382"/>
      <c r="K1023" s="382"/>
      <c r="L1023" s="382"/>
      <c r="M1023" s="343">
        <v>10</v>
      </c>
      <c r="N1023" s="343">
        <v>6</v>
      </c>
      <c r="O1023" s="344" t="s">
        <v>186</v>
      </c>
      <c r="P1023" s="345" t="s">
        <v>168</v>
      </c>
      <c r="Q1023" s="383"/>
      <c r="R1023" s="383"/>
      <c r="S1023" s="383"/>
      <c r="T1023" s="383"/>
      <c r="U1023" s="359">
        <v>1875</v>
      </c>
      <c r="V1023" s="359">
        <v>684.83</v>
      </c>
      <c r="W1023" s="360">
        <v>0.36524000000000001</v>
      </c>
    </row>
    <row r="1024" spans="1:31" x14ac:dyDescent="0.2">
      <c r="B1024" s="382" t="s">
        <v>657</v>
      </c>
      <c r="C1024" s="382"/>
      <c r="D1024" s="382"/>
      <c r="E1024" s="382"/>
      <c r="F1024" s="382"/>
      <c r="G1024" s="382"/>
      <c r="H1024" s="382"/>
      <c r="I1024" s="382"/>
      <c r="J1024" s="382"/>
      <c r="K1024" s="382"/>
      <c r="L1024" s="382"/>
      <c r="M1024" s="343">
        <v>10</v>
      </c>
      <c r="N1024" s="343">
        <v>6</v>
      </c>
      <c r="O1024" s="344" t="s">
        <v>175</v>
      </c>
      <c r="P1024" s="345">
        <v>0</v>
      </c>
      <c r="Q1024" s="383"/>
      <c r="R1024" s="383"/>
      <c r="S1024" s="383"/>
      <c r="T1024" s="383"/>
      <c r="U1024" s="359">
        <v>2436.558</v>
      </c>
      <c r="V1024" s="359">
        <v>1567.88</v>
      </c>
      <c r="W1024" s="360">
        <v>0.64348000000000005</v>
      </c>
    </row>
    <row r="1025" spans="2:23" x14ac:dyDescent="0.2">
      <c r="B1025" s="382" t="s">
        <v>681</v>
      </c>
      <c r="C1025" s="382"/>
      <c r="D1025" s="382"/>
      <c r="E1025" s="382"/>
      <c r="F1025" s="382"/>
      <c r="G1025" s="382"/>
      <c r="H1025" s="382"/>
      <c r="I1025" s="382"/>
      <c r="J1025" s="382"/>
      <c r="K1025" s="382"/>
      <c r="L1025" s="382"/>
      <c r="M1025" s="343">
        <v>10</v>
      </c>
      <c r="N1025" s="343">
        <v>6</v>
      </c>
      <c r="O1025" s="344" t="s">
        <v>682</v>
      </c>
      <c r="P1025" s="345">
        <v>0</v>
      </c>
      <c r="Q1025" s="383"/>
      <c r="R1025" s="383"/>
      <c r="S1025" s="383"/>
      <c r="T1025" s="383"/>
      <c r="U1025" s="359">
        <v>2436.558</v>
      </c>
      <c r="V1025" s="359">
        <v>1567.88</v>
      </c>
      <c r="W1025" s="360">
        <v>0.64348000000000005</v>
      </c>
    </row>
    <row r="1026" spans="2:23" x14ac:dyDescent="0.2">
      <c r="B1026" s="382" t="s">
        <v>173</v>
      </c>
      <c r="C1026" s="382"/>
      <c r="D1026" s="382"/>
      <c r="E1026" s="382"/>
      <c r="F1026" s="382"/>
      <c r="G1026" s="382"/>
      <c r="H1026" s="382"/>
      <c r="I1026" s="382"/>
      <c r="J1026" s="382"/>
      <c r="K1026" s="382"/>
      <c r="L1026" s="382"/>
      <c r="M1026" s="343">
        <v>10</v>
      </c>
      <c r="N1026" s="343">
        <v>6</v>
      </c>
      <c r="O1026" s="344" t="s">
        <v>682</v>
      </c>
      <c r="P1026" s="345" t="s">
        <v>172</v>
      </c>
      <c r="Q1026" s="383"/>
      <c r="R1026" s="383"/>
      <c r="S1026" s="383"/>
      <c r="T1026" s="383"/>
      <c r="U1026" s="359">
        <v>1393.558</v>
      </c>
      <c r="V1026" s="359">
        <v>1015.88</v>
      </c>
      <c r="W1026" s="360">
        <v>0.72897999999999996</v>
      </c>
    </row>
    <row r="1027" spans="2:23" x14ac:dyDescent="0.2">
      <c r="B1027" s="382" t="s">
        <v>171</v>
      </c>
      <c r="C1027" s="382"/>
      <c r="D1027" s="382"/>
      <c r="E1027" s="382"/>
      <c r="F1027" s="382"/>
      <c r="G1027" s="382"/>
      <c r="H1027" s="382"/>
      <c r="I1027" s="382"/>
      <c r="J1027" s="382"/>
      <c r="K1027" s="382"/>
      <c r="L1027" s="382"/>
      <c r="M1027" s="343">
        <v>10</v>
      </c>
      <c r="N1027" s="343">
        <v>6</v>
      </c>
      <c r="O1027" s="344" t="s">
        <v>682</v>
      </c>
      <c r="P1027" s="345" t="s">
        <v>170</v>
      </c>
      <c r="Q1027" s="383"/>
      <c r="R1027" s="383"/>
      <c r="S1027" s="383"/>
      <c r="T1027" s="383"/>
      <c r="U1027" s="359">
        <v>1393.558</v>
      </c>
      <c r="V1027" s="359">
        <v>1015.88</v>
      </c>
      <c r="W1027" s="360">
        <v>0.72897999999999996</v>
      </c>
    </row>
    <row r="1028" spans="2:23" x14ac:dyDescent="0.2">
      <c r="B1028" s="382" t="s">
        <v>188</v>
      </c>
      <c r="C1028" s="382"/>
      <c r="D1028" s="382"/>
      <c r="E1028" s="382"/>
      <c r="F1028" s="382"/>
      <c r="G1028" s="382"/>
      <c r="H1028" s="382"/>
      <c r="I1028" s="382"/>
      <c r="J1028" s="382"/>
      <c r="K1028" s="382"/>
      <c r="L1028" s="382"/>
      <c r="M1028" s="343">
        <v>10</v>
      </c>
      <c r="N1028" s="343">
        <v>6</v>
      </c>
      <c r="O1028" s="344" t="s">
        <v>682</v>
      </c>
      <c r="P1028" s="345" t="s">
        <v>187</v>
      </c>
      <c r="Q1028" s="383"/>
      <c r="R1028" s="383"/>
      <c r="S1028" s="383"/>
      <c r="T1028" s="383"/>
      <c r="U1028" s="359">
        <v>45</v>
      </c>
      <c r="V1028" s="359">
        <v>0</v>
      </c>
      <c r="W1028" s="360">
        <v>0</v>
      </c>
    </row>
    <row r="1029" spans="2:23" x14ac:dyDescent="0.2">
      <c r="B1029" s="382" t="s">
        <v>169</v>
      </c>
      <c r="C1029" s="382"/>
      <c r="D1029" s="382"/>
      <c r="E1029" s="382"/>
      <c r="F1029" s="382"/>
      <c r="G1029" s="382"/>
      <c r="H1029" s="382"/>
      <c r="I1029" s="382"/>
      <c r="J1029" s="382"/>
      <c r="K1029" s="382"/>
      <c r="L1029" s="382"/>
      <c r="M1029" s="343">
        <v>10</v>
      </c>
      <c r="N1029" s="343">
        <v>6</v>
      </c>
      <c r="O1029" s="344" t="s">
        <v>682</v>
      </c>
      <c r="P1029" s="345" t="s">
        <v>168</v>
      </c>
      <c r="Q1029" s="383"/>
      <c r="R1029" s="383"/>
      <c r="S1029" s="383"/>
      <c r="T1029" s="383"/>
      <c r="U1029" s="359">
        <v>1348.558</v>
      </c>
      <c r="V1029" s="359">
        <v>1015.88</v>
      </c>
      <c r="W1029" s="360">
        <v>0.75331000000000004</v>
      </c>
    </row>
    <row r="1030" spans="2:23" x14ac:dyDescent="0.2">
      <c r="B1030" s="382" t="s">
        <v>185</v>
      </c>
      <c r="C1030" s="382"/>
      <c r="D1030" s="382"/>
      <c r="E1030" s="382"/>
      <c r="F1030" s="382"/>
      <c r="G1030" s="382"/>
      <c r="H1030" s="382"/>
      <c r="I1030" s="382"/>
      <c r="J1030" s="382"/>
      <c r="K1030" s="382"/>
      <c r="L1030" s="382"/>
      <c r="M1030" s="343">
        <v>10</v>
      </c>
      <c r="N1030" s="343">
        <v>6</v>
      </c>
      <c r="O1030" s="344" t="s">
        <v>682</v>
      </c>
      <c r="P1030" s="345" t="s">
        <v>184</v>
      </c>
      <c r="Q1030" s="383"/>
      <c r="R1030" s="383"/>
      <c r="S1030" s="383"/>
      <c r="T1030" s="383"/>
      <c r="U1030" s="359">
        <v>1043</v>
      </c>
      <c r="V1030" s="359">
        <v>552</v>
      </c>
      <c r="W1030" s="360">
        <v>0.52924000000000004</v>
      </c>
    </row>
    <row r="1031" spans="2:23" x14ac:dyDescent="0.2">
      <c r="B1031" s="382" t="s">
        <v>183</v>
      </c>
      <c r="C1031" s="382"/>
      <c r="D1031" s="382"/>
      <c r="E1031" s="382"/>
      <c r="F1031" s="382"/>
      <c r="G1031" s="382"/>
      <c r="H1031" s="382"/>
      <c r="I1031" s="382"/>
      <c r="J1031" s="382"/>
      <c r="K1031" s="382"/>
      <c r="L1031" s="382"/>
      <c r="M1031" s="343">
        <v>10</v>
      </c>
      <c r="N1031" s="343">
        <v>6</v>
      </c>
      <c r="O1031" s="344" t="s">
        <v>682</v>
      </c>
      <c r="P1031" s="345" t="s">
        <v>182</v>
      </c>
      <c r="Q1031" s="383"/>
      <c r="R1031" s="383"/>
      <c r="S1031" s="383"/>
      <c r="T1031" s="383"/>
      <c r="U1031" s="359">
        <v>87</v>
      </c>
      <c r="V1031" s="359">
        <v>0</v>
      </c>
      <c r="W1031" s="360">
        <v>0</v>
      </c>
    </row>
    <row r="1032" spans="2:23" x14ac:dyDescent="0.2">
      <c r="B1032" s="382" t="s">
        <v>510</v>
      </c>
      <c r="C1032" s="382"/>
      <c r="D1032" s="382"/>
      <c r="E1032" s="382"/>
      <c r="F1032" s="382"/>
      <c r="G1032" s="382"/>
      <c r="H1032" s="382"/>
      <c r="I1032" s="382"/>
      <c r="J1032" s="382"/>
      <c r="K1032" s="382"/>
      <c r="L1032" s="382"/>
      <c r="M1032" s="343">
        <v>10</v>
      </c>
      <c r="N1032" s="343">
        <v>6</v>
      </c>
      <c r="O1032" s="344" t="s">
        <v>682</v>
      </c>
      <c r="P1032" s="345" t="s">
        <v>509</v>
      </c>
      <c r="Q1032" s="383"/>
      <c r="R1032" s="383"/>
      <c r="S1032" s="383"/>
      <c r="T1032" s="383"/>
      <c r="U1032" s="359">
        <v>87</v>
      </c>
      <c r="V1032" s="359">
        <v>0</v>
      </c>
      <c r="W1032" s="360">
        <v>0</v>
      </c>
    </row>
    <row r="1033" spans="2:23" x14ac:dyDescent="0.2">
      <c r="B1033" s="382" t="s">
        <v>508</v>
      </c>
      <c r="C1033" s="382"/>
      <c r="D1033" s="382"/>
      <c r="E1033" s="382"/>
      <c r="F1033" s="382"/>
      <c r="G1033" s="382"/>
      <c r="H1033" s="382"/>
      <c r="I1033" s="382"/>
      <c r="J1033" s="382"/>
      <c r="K1033" s="382"/>
      <c r="L1033" s="382"/>
      <c r="M1033" s="343">
        <v>10</v>
      </c>
      <c r="N1033" s="343">
        <v>6</v>
      </c>
      <c r="O1033" s="344" t="s">
        <v>682</v>
      </c>
      <c r="P1033" s="345" t="s">
        <v>507</v>
      </c>
      <c r="Q1033" s="383"/>
      <c r="R1033" s="383"/>
      <c r="S1033" s="383"/>
      <c r="T1033" s="383"/>
      <c r="U1033" s="359">
        <v>956</v>
      </c>
      <c r="V1033" s="359">
        <v>552</v>
      </c>
      <c r="W1033" s="360">
        <v>0.57740999999999998</v>
      </c>
    </row>
    <row r="1034" spans="2:23" x14ac:dyDescent="0.2">
      <c r="B1034" s="372" t="s">
        <v>179</v>
      </c>
      <c r="C1034" s="372"/>
      <c r="D1034" s="372"/>
      <c r="E1034" s="372"/>
      <c r="F1034" s="372"/>
      <c r="G1034" s="372"/>
      <c r="H1034" s="372"/>
      <c r="I1034" s="372"/>
      <c r="J1034" s="372"/>
      <c r="K1034" s="372"/>
      <c r="L1034" s="372"/>
      <c r="M1034" s="349">
        <v>11</v>
      </c>
      <c r="N1034" s="349">
        <v>0</v>
      </c>
      <c r="O1034" s="350">
        <v>0</v>
      </c>
      <c r="P1034" s="351">
        <v>0</v>
      </c>
      <c r="Q1034" s="373"/>
      <c r="R1034" s="373"/>
      <c r="S1034" s="373"/>
      <c r="T1034" s="373"/>
      <c r="U1034" s="352">
        <v>10971.697</v>
      </c>
      <c r="V1034" s="352">
        <v>6752.3</v>
      </c>
      <c r="W1034" s="353">
        <v>0.61543000000000003</v>
      </c>
    </row>
    <row r="1035" spans="2:23" x14ac:dyDescent="0.2">
      <c r="B1035" s="375" t="s">
        <v>178</v>
      </c>
      <c r="C1035" s="375"/>
      <c r="D1035" s="375"/>
      <c r="E1035" s="375"/>
      <c r="F1035" s="375"/>
      <c r="G1035" s="375"/>
      <c r="H1035" s="375"/>
      <c r="I1035" s="375"/>
      <c r="J1035" s="375"/>
      <c r="K1035" s="375"/>
      <c r="L1035" s="375"/>
      <c r="M1035" s="354">
        <v>11</v>
      </c>
      <c r="N1035" s="354">
        <v>1</v>
      </c>
      <c r="O1035" s="355">
        <v>0</v>
      </c>
      <c r="P1035" s="356">
        <v>0</v>
      </c>
      <c r="Q1035" s="376"/>
      <c r="R1035" s="376"/>
      <c r="S1035" s="376"/>
      <c r="T1035" s="376"/>
      <c r="U1035" s="357">
        <v>10971.697</v>
      </c>
      <c r="V1035" s="357">
        <v>6752.3</v>
      </c>
      <c r="W1035" s="358">
        <v>0.61543000000000003</v>
      </c>
    </row>
    <row r="1036" spans="2:23" x14ac:dyDescent="0.2">
      <c r="B1036" s="382" t="s">
        <v>164</v>
      </c>
      <c r="C1036" s="382"/>
      <c r="D1036" s="382"/>
      <c r="E1036" s="382"/>
      <c r="F1036" s="382"/>
      <c r="G1036" s="382"/>
      <c r="H1036" s="382"/>
      <c r="I1036" s="382"/>
      <c r="J1036" s="382"/>
      <c r="K1036" s="382"/>
      <c r="L1036" s="382"/>
      <c r="M1036" s="343">
        <v>11</v>
      </c>
      <c r="N1036" s="343">
        <v>1</v>
      </c>
      <c r="O1036" s="344" t="s">
        <v>165</v>
      </c>
      <c r="P1036" s="345">
        <v>0</v>
      </c>
      <c r="Q1036" s="383"/>
      <c r="R1036" s="383"/>
      <c r="S1036" s="383"/>
      <c r="T1036" s="383"/>
      <c r="U1036" s="359">
        <v>8280.0720000000001</v>
      </c>
      <c r="V1036" s="359">
        <v>4500.93</v>
      </c>
      <c r="W1036" s="360">
        <v>0.54359000000000002</v>
      </c>
    </row>
    <row r="1037" spans="2:23" x14ac:dyDescent="0.2">
      <c r="B1037" s="382" t="s">
        <v>164</v>
      </c>
      <c r="C1037" s="382"/>
      <c r="D1037" s="382"/>
      <c r="E1037" s="382"/>
      <c r="F1037" s="382"/>
      <c r="G1037" s="382"/>
      <c r="H1037" s="382"/>
      <c r="I1037" s="382"/>
      <c r="J1037" s="382"/>
      <c r="K1037" s="382"/>
      <c r="L1037" s="382"/>
      <c r="M1037" s="343">
        <v>11</v>
      </c>
      <c r="N1037" s="343">
        <v>1</v>
      </c>
      <c r="O1037" s="344" t="s">
        <v>158</v>
      </c>
      <c r="P1037" s="345">
        <v>0</v>
      </c>
      <c r="Q1037" s="383"/>
      <c r="R1037" s="383"/>
      <c r="S1037" s="383"/>
      <c r="T1037" s="383"/>
      <c r="U1037" s="359">
        <v>6936.0720000000001</v>
      </c>
      <c r="V1037" s="359">
        <v>4061.25</v>
      </c>
      <c r="W1037" s="360">
        <v>0.58552999999999999</v>
      </c>
    </row>
    <row r="1038" spans="2:23" x14ac:dyDescent="0.2">
      <c r="B1038" s="382" t="s">
        <v>163</v>
      </c>
      <c r="C1038" s="382"/>
      <c r="D1038" s="382"/>
      <c r="E1038" s="382"/>
      <c r="F1038" s="382"/>
      <c r="G1038" s="382"/>
      <c r="H1038" s="382"/>
      <c r="I1038" s="382"/>
      <c r="J1038" s="382"/>
      <c r="K1038" s="382"/>
      <c r="L1038" s="382"/>
      <c r="M1038" s="343">
        <v>11</v>
      </c>
      <c r="N1038" s="343">
        <v>1</v>
      </c>
      <c r="O1038" s="344" t="s">
        <v>158</v>
      </c>
      <c r="P1038" s="345" t="s">
        <v>162</v>
      </c>
      <c r="Q1038" s="383"/>
      <c r="R1038" s="383"/>
      <c r="S1038" s="383"/>
      <c r="T1038" s="383"/>
      <c r="U1038" s="359">
        <v>6936.0720000000001</v>
      </c>
      <c r="V1038" s="359">
        <v>4061.25</v>
      </c>
      <c r="W1038" s="360">
        <v>0.58552999999999999</v>
      </c>
    </row>
    <row r="1039" spans="2:23" x14ac:dyDescent="0.2">
      <c r="B1039" s="382" t="s">
        <v>161</v>
      </c>
      <c r="C1039" s="382"/>
      <c r="D1039" s="382"/>
      <c r="E1039" s="382"/>
      <c r="F1039" s="382"/>
      <c r="G1039" s="382"/>
      <c r="H1039" s="382"/>
      <c r="I1039" s="382"/>
      <c r="J1039" s="382"/>
      <c r="K1039" s="382"/>
      <c r="L1039" s="382"/>
      <c r="M1039" s="343">
        <v>11</v>
      </c>
      <c r="N1039" s="343">
        <v>1</v>
      </c>
      <c r="O1039" s="344" t="s">
        <v>158</v>
      </c>
      <c r="P1039" s="345" t="s">
        <v>160</v>
      </c>
      <c r="Q1039" s="383"/>
      <c r="R1039" s="383"/>
      <c r="S1039" s="383"/>
      <c r="T1039" s="383"/>
      <c r="U1039" s="359">
        <v>6936.0720000000001</v>
      </c>
      <c r="V1039" s="359">
        <v>4061.25</v>
      </c>
      <c r="W1039" s="360">
        <v>0.58552999999999999</v>
      </c>
    </row>
    <row r="1040" spans="2:23" x14ac:dyDescent="0.2">
      <c r="B1040" s="382" t="s">
        <v>159</v>
      </c>
      <c r="C1040" s="382"/>
      <c r="D1040" s="382"/>
      <c r="E1040" s="382"/>
      <c r="F1040" s="382"/>
      <c r="G1040" s="382"/>
      <c r="H1040" s="382"/>
      <c r="I1040" s="382"/>
      <c r="J1040" s="382"/>
      <c r="K1040" s="382"/>
      <c r="L1040" s="382"/>
      <c r="M1040" s="343">
        <v>11</v>
      </c>
      <c r="N1040" s="343">
        <v>1</v>
      </c>
      <c r="O1040" s="344" t="s">
        <v>158</v>
      </c>
      <c r="P1040" s="345" t="s">
        <v>157</v>
      </c>
      <c r="Q1040" s="383"/>
      <c r="R1040" s="383"/>
      <c r="S1040" s="383"/>
      <c r="T1040" s="383"/>
      <c r="U1040" s="359">
        <v>6936.0720000000001</v>
      </c>
      <c r="V1040" s="359">
        <v>4061.25</v>
      </c>
      <c r="W1040" s="360">
        <v>0.58552999999999999</v>
      </c>
    </row>
    <row r="1041" spans="2:23" x14ac:dyDescent="0.2">
      <c r="B1041" s="382" t="s">
        <v>176</v>
      </c>
      <c r="C1041" s="382"/>
      <c r="D1041" s="382"/>
      <c r="E1041" s="382"/>
      <c r="F1041" s="382"/>
      <c r="G1041" s="382"/>
      <c r="H1041" s="382"/>
      <c r="I1041" s="382"/>
      <c r="J1041" s="382"/>
      <c r="K1041" s="382"/>
      <c r="L1041" s="382"/>
      <c r="M1041" s="343">
        <v>11</v>
      </c>
      <c r="N1041" s="343">
        <v>1</v>
      </c>
      <c r="O1041" s="344" t="s">
        <v>683</v>
      </c>
      <c r="P1041" s="345">
        <v>0</v>
      </c>
      <c r="Q1041" s="383"/>
      <c r="R1041" s="383"/>
      <c r="S1041" s="383"/>
      <c r="T1041" s="383"/>
      <c r="U1041" s="359">
        <v>1344</v>
      </c>
      <c r="V1041" s="359">
        <v>439.68</v>
      </c>
      <c r="W1041" s="360">
        <v>0.32713999999999999</v>
      </c>
    </row>
    <row r="1042" spans="2:23" x14ac:dyDescent="0.2">
      <c r="B1042" s="382" t="s">
        <v>163</v>
      </c>
      <c r="C1042" s="382"/>
      <c r="D1042" s="382"/>
      <c r="E1042" s="382"/>
      <c r="F1042" s="382"/>
      <c r="G1042" s="382"/>
      <c r="H1042" s="382"/>
      <c r="I1042" s="382"/>
      <c r="J1042" s="382"/>
      <c r="K1042" s="382"/>
      <c r="L1042" s="382"/>
      <c r="M1042" s="343">
        <v>11</v>
      </c>
      <c r="N1042" s="343">
        <v>1</v>
      </c>
      <c r="O1042" s="344" t="s">
        <v>683</v>
      </c>
      <c r="P1042" s="345" t="s">
        <v>162</v>
      </c>
      <c r="Q1042" s="383"/>
      <c r="R1042" s="383"/>
      <c r="S1042" s="383"/>
      <c r="T1042" s="383"/>
      <c r="U1042" s="359">
        <v>1344</v>
      </c>
      <c r="V1042" s="359">
        <v>439.68</v>
      </c>
      <c r="W1042" s="360">
        <v>0.32713999999999999</v>
      </c>
    </row>
    <row r="1043" spans="2:23" x14ac:dyDescent="0.2">
      <c r="B1043" s="382" t="s">
        <v>161</v>
      </c>
      <c r="C1043" s="382"/>
      <c r="D1043" s="382"/>
      <c r="E1043" s="382"/>
      <c r="F1043" s="382"/>
      <c r="G1043" s="382"/>
      <c r="H1043" s="382"/>
      <c r="I1043" s="382"/>
      <c r="J1043" s="382"/>
      <c r="K1043" s="382"/>
      <c r="L1043" s="382"/>
      <c r="M1043" s="343">
        <v>11</v>
      </c>
      <c r="N1043" s="343">
        <v>1</v>
      </c>
      <c r="O1043" s="344" t="s">
        <v>683</v>
      </c>
      <c r="P1043" s="345" t="s">
        <v>160</v>
      </c>
      <c r="Q1043" s="383"/>
      <c r="R1043" s="383"/>
      <c r="S1043" s="383"/>
      <c r="T1043" s="383"/>
      <c r="U1043" s="359">
        <v>1344</v>
      </c>
      <c r="V1043" s="359">
        <v>439.68</v>
      </c>
      <c r="W1043" s="360">
        <v>0.32713999999999999</v>
      </c>
    </row>
    <row r="1044" spans="2:23" x14ac:dyDescent="0.2">
      <c r="B1044" s="382" t="s">
        <v>159</v>
      </c>
      <c r="C1044" s="382"/>
      <c r="D1044" s="382"/>
      <c r="E1044" s="382"/>
      <c r="F1044" s="382"/>
      <c r="G1044" s="382"/>
      <c r="H1044" s="382"/>
      <c r="I1044" s="382"/>
      <c r="J1044" s="382"/>
      <c r="K1044" s="382"/>
      <c r="L1044" s="382"/>
      <c r="M1044" s="343">
        <v>11</v>
      </c>
      <c r="N1044" s="343">
        <v>1</v>
      </c>
      <c r="O1044" s="344" t="s">
        <v>683</v>
      </c>
      <c r="P1044" s="345" t="s">
        <v>157</v>
      </c>
      <c r="Q1044" s="383"/>
      <c r="R1044" s="383"/>
      <c r="S1044" s="383"/>
      <c r="T1044" s="383"/>
      <c r="U1044" s="359">
        <v>1344</v>
      </c>
      <c r="V1044" s="359">
        <v>439.68</v>
      </c>
      <c r="W1044" s="360">
        <v>0.32713999999999999</v>
      </c>
    </row>
    <row r="1045" spans="2:23" x14ac:dyDescent="0.2">
      <c r="B1045" s="382" t="s">
        <v>164</v>
      </c>
      <c r="C1045" s="382"/>
      <c r="D1045" s="382"/>
      <c r="E1045" s="382"/>
      <c r="F1045" s="382"/>
      <c r="G1045" s="382"/>
      <c r="H1045" s="382"/>
      <c r="I1045" s="382"/>
      <c r="J1045" s="382"/>
      <c r="K1045" s="382"/>
      <c r="L1045" s="382"/>
      <c r="M1045" s="343">
        <v>11</v>
      </c>
      <c r="N1045" s="343">
        <v>1</v>
      </c>
      <c r="O1045" s="344" t="s">
        <v>165</v>
      </c>
      <c r="P1045" s="345">
        <v>0</v>
      </c>
      <c r="Q1045" s="383"/>
      <c r="R1045" s="383"/>
      <c r="S1045" s="383"/>
      <c r="T1045" s="383"/>
      <c r="U1045" s="359">
        <v>2691.625</v>
      </c>
      <c r="V1045" s="359">
        <v>2251.37</v>
      </c>
      <c r="W1045" s="360">
        <v>0.83643999999999996</v>
      </c>
    </row>
    <row r="1046" spans="2:23" x14ac:dyDescent="0.2">
      <c r="B1046" s="382" t="s">
        <v>273</v>
      </c>
      <c r="C1046" s="382"/>
      <c r="D1046" s="382"/>
      <c r="E1046" s="382"/>
      <c r="F1046" s="382"/>
      <c r="G1046" s="382"/>
      <c r="H1046" s="382"/>
      <c r="I1046" s="382"/>
      <c r="J1046" s="382"/>
      <c r="K1046" s="382"/>
      <c r="L1046" s="382"/>
      <c r="M1046" s="343">
        <v>11</v>
      </c>
      <c r="N1046" s="343">
        <v>1</v>
      </c>
      <c r="O1046" s="344" t="s">
        <v>684</v>
      </c>
      <c r="P1046" s="345">
        <v>0</v>
      </c>
      <c r="Q1046" s="383"/>
      <c r="R1046" s="383"/>
      <c r="S1046" s="383"/>
      <c r="T1046" s="383"/>
      <c r="U1046" s="359">
        <v>1055.625</v>
      </c>
      <c r="V1046" s="359">
        <v>1055.6199999999999</v>
      </c>
      <c r="W1046" s="360">
        <v>1</v>
      </c>
    </row>
    <row r="1047" spans="2:23" x14ac:dyDescent="0.2">
      <c r="B1047" s="382" t="s">
        <v>163</v>
      </c>
      <c r="C1047" s="382"/>
      <c r="D1047" s="382"/>
      <c r="E1047" s="382"/>
      <c r="F1047" s="382"/>
      <c r="G1047" s="382"/>
      <c r="H1047" s="382"/>
      <c r="I1047" s="382"/>
      <c r="J1047" s="382"/>
      <c r="K1047" s="382"/>
      <c r="L1047" s="382"/>
      <c r="M1047" s="343">
        <v>11</v>
      </c>
      <c r="N1047" s="343">
        <v>1</v>
      </c>
      <c r="O1047" s="344" t="s">
        <v>684</v>
      </c>
      <c r="P1047" s="345" t="s">
        <v>162</v>
      </c>
      <c r="Q1047" s="383"/>
      <c r="R1047" s="383"/>
      <c r="S1047" s="383"/>
      <c r="T1047" s="383"/>
      <c r="U1047" s="359">
        <v>1055.625</v>
      </c>
      <c r="V1047" s="359">
        <v>1055.6199999999999</v>
      </c>
      <c r="W1047" s="360">
        <v>1</v>
      </c>
    </row>
    <row r="1048" spans="2:23" x14ac:dyDescent="0.2">
      <c r="B1048" s="382" t="s">
        <v>161</v>
      </c>
      <c r="C1048" s="382"/>
      <c r="D1048" s="382"/>
      <c r="E1048" s="382"/>
      <c r="F1048" s="382"/>
      <c r="G1048" s="382"/>
      <c r="H1048" s="382"/>
      <c r="I1048" s="382"/>
      <c r="J1048" s="382"/>
      <c r="K1048" s="382"/>
      <c r="L1048" s="382"/>
      <c r="M1048" s="343">
        <v>11</v>
      </c>
      <c r="N1048" s="343">
        <v>1</v>
      </c>
      <c r="O1048" s="344" t="s">
        <v>684</v>
      </c>
      <c r="P1048" s="345" t="s">
        <v>160</v>
      </c>
      <c r="Q1048" s="383"/>
      <c r="R1048" s="383"/>
      <c r="S1048" s="383"/>
      <c r="T1048" s="383"/>
      <c r="U1048" s="359">
        <v>1055.625</v>
      </c>
      <c r="V1048" s="359">
        <v>1055.6199999999999</v>
      </c>
      <c r="W1048" s="360">
        <v>1</v>
      </c>
    </row>
    <row r="1049" spans="2:23" x14ac:dyDescent="0.2">
      <c r="B1049" s="382" t="s">
        <v>159</v>
      </c>
      <c r="C1049" s="382"/>
      <c r="D1049" s="382"/>
      <c r="E1049" s="382"/>
      <c r="F1049" s="382"/>
      <c r="G1049" s="382"/>
      <c r="H1049" s="382"/>
      <c r="I1049" s="382"/>
      <c r="J1049" s="382"/>
      <c r="K1049" s="382"/>
      <c r="L1049" s="382"/>
      <c r="M1049" s="343">
        <v>11</v>
      </c>
      <c r="N1049" s="343">
        <v>1</v>
      </c>
      <c r="O1049" s="344" t="s">
        <v>684</v>
      </c>
      <c r="P1049" s="345" t="s">
        <v>157</v>
      </c>
      <c r="Q1049" s="383"/>
      <c r="R1049" s="383"/>
      <c r="S1049" s="383"/>
      <c r="T1049" s="383"/>
      <c r="U1049" s="359">
        <v>1055.625</v>
      </c>
      <c r="V1049" s="359">
        <v>1055.6199999999999</v>
      </c>
      <c r="W1049" s="360">
        <v>1</v>
      </c>
    </row>
    <row r="1050" spans="2:23" x14ac:dyDescent="0.2">
      <c r="B1050" s="382" t="s">
        <v>174</v>
      </c>
      <c r="C1050" s="382"/>
      <c r="D1050" s="382"/>
      <c r="E1050" s="382"/>
      <c r="F1050" s="382"/>
      <c r="G1050" s="382"/>
      <c r="H1050" s="382"/>
      <c r="I1050" s="382"/>
      <c r="J1050" s="382"/>
      <c r="K1050" s="382"/>
      <c r="L1050" s="382"/>
      <c r="M1050" s="343">
        <v>11</v>
      </c>
      <c r="N1050" s="343">
        <v>1</v>
      </c>
      <c r="O1050" s="344" t="s">
        <v>685</v>
      </c>
      <c r="P1050" s="345">
        <v>0</v>
      </c>
      <c r="Q1050" s="383"/>
      <c r="R1050" s="383"/>
      <c r="S1050" s="383"/>
      <c r="T1050" s="383"/>
      <c r="U1050" s="359">
        <v>1636</v>
      </c>
      <c r="V1050" s="359">
        <v>1195.75</v>
      </c>
      <c r="W1050" s="360">
        <v>0.73089999999999999</v>
      </c>
    </row>
    <row r="1051" spans="2:23" x14ac:dyDescent="0.2">
      <c r="B1051" s="382" t="s">
        <v>163</v>
      </c>
      <c r="C1051" s="382"/>
      <c r="D1051" s="382"/>
      <c r="E1051" s="382"/>
      <c r="F1051" s="382"/>
      <c r="G1051" s="382"/>
      <c r="H1051" s="382"/>
      <c r="I1051" s="382"/>
      <c r="J1051" s="382"/>
      <c r="K1051" s="382"/>
      <c r="L1051" s="382"/>
      <c r="M1051" s="343">
        <v>11</v>
      </c>
      <c r="N1051" s="343">
        <v>1</v>
      </c>
      <c r="O1051" s="344" t="s">
        <v>685</v>
      </c>
      <c r="P1051" s="345" t="s">
        <v>162</v>
      </c>
      <c r="Q1051" s="383"/>
      <c r="R1051" s="383"/>
      <c r="S1051" s="383"/>
      <c r="T1051" s="383"/>
      <c r="U1051" s="359">
        <v>1636</v>
      </c>
      <c r="V1051" s="359">
        <v>1195.75</v>
      </c>
      <c r="W1051" s="360">
        <v>0.73089999999999999</v>
      </c>
    </row>
    <row r="1052" spans="2:23" x14ac:dyDescent="0.2">
      <c r="B1052" s="382" t="s">
        <v>161</v>
      </c>
      <c r="C1052" s="382"/>
      <c r="D1052" s="382"/>
      <c r="E1052" s="382"/>
      <c r="F1052" s="382"/>
      <c r="G1052" s="382"/>
      <c r="H1052" s="382"/>
      <c r="I1052" s="382"/>
      <c r="J1052" s="382"/>
      <c r="K1052" s="382"/>
      <c r="L1052" s="382"/>
      <c r="M1052" s="343">
        <v>11</v>
      </c>
      <c r="N1052" s="343">
        <v>1</v>
      </c>
      <c r="O1052" s="344" t="s">
        <v>685</v>
      </c>
      <c r="P1052" s="345" t="s">
        <v>160</v>
      </c>
      <c r="Q1052" s="383"/>
      <c r="R1052" s="383"/>
      <c r="S1052" s="383"/>
      <c r="T1052" s="383"/>
      <c r="U1052" s="359">
        <v>1636</v>
      </c>
      <c r="V1052" s="359">
        <v>1195.75</v>
      </c>
      <c r="W1052" s="360">
        <v>0.73089999999999999</v>
      </c>
    </row>
    <row r="1053" spans="2:23" x14ac:dyDescent="0.2">
      <c r="B1053" s="382" t="s">
        <v>159</v>
      </c>
      <c r="C1053" s="382"/>
      <c r="D1053" s="382"/>
      <c r="E1053" s="382"/>
      <c r="F1053" s="382"/>
      <c r="G1053" s="382"/>
      <c r="H1053" s="382"/>
      <c r="I1053" s="382"/>
      <c r="J1053" s="382"/>
      <c r="K1053" s="382"/>
      <c r="L1053" s="382"/>
      <c r="M1053" s="343">
        <v>11</v>
      </c>
      <c r="N1053" s="343">
        <v>1</v>
      </c>
      <c r="O1053" s="344" t="s">
        <v>685</v>
      </c>
      <c r="P1053" s="345" t="s">
        <v>157</v>
      </c>
      <c r="Q1053" s="383"/>
      <c r="R1053" s="383"/>
      <c r="S1053" s="383"/>
      <c r="T1053" s="383"/>
      <c r="U1053" s="359">
        <v>1636</v>
      </c>
      <c r="V1053" s="359">
        <v>1195.75</v>
      </c>
      <c r="W1053" s="360">
        <v>0.73089999999999999</v>
      </c>
    </row>
    <row r="1054" spans="2:23" x14ac:dyDescent="0.2">
      <c r="B1054" s="372" t="s">
        <v>167</v>
      </c>
      <c r="C1054" s="372"/>
      <c r="D1054" s="372"/>
      <c r="E1054" s="372"/>
      <c r="F1054" s="372"/>
      <c r="G1054" s="372"/>
      <c r="H1054" s="372"/>
      <c r="I1054" s="372"/>
      <c r="J1054" s="372"/>
      <c r="K1054" s="372"/>
      <c r="L1054" s="372"/>
      <c r="M1054" s="349">
        <v>12</v>
      </c>
      <c r="N1054" s="349">
        <v>0</v>
      </c>
      <c r="O1054" s="350">
        <v>0</v>
      </c>
      <c r="P1054" s="351">
        <v>0</v>
      </c>
      <c r="Q1054" s="373"/>
      <c r="R1054" s="373"/>
      <c r="S1054" s="373"/>
      <c r="T1054" s="373"/>
      <c r="U1054" s="352">
        <v>1424.9280000000001</v>
      </c>
      <c r="V1054" s="352">
        <v>725.99</v>
      </c>
      <c r="W1054" s="353">
        <v>0.50949</v>
      </c>
    </row>
    <row r="1055" spans="2:23" x14ac:dyDescent="0.2">
      <c r="B1055" s="375" t="s">
        <v>166</v>
      </c>
      <c r="C1055" s="375"/>
      <c r="D1055" s="375"/>
      <c r="E1055" s="375"/>
      <c r="F1055" s="375"/>
      <c r="G1055" s="375"/>
      <c r="H1055" s="375"/>
      <c r="I1055" s="375"/>
      <c r="J1055" s="375"/>
      <c r="K1055" s="375"/>
      <c r="L1055" s="375"/>
      <c r="M1055" s="354">
        <v>12</v>
      </c>
      <c r="N1055" s="354">
        <v>2</v>
      </c>
      <c r="O1055" s="355">
        <v>0</v>
      </c>
      <c r="P1055" s="356">
        <v>0</v>
      </c>
      <c r="Q1055" s="376"/>
      <c r="R1055" s="376"/>
      <c r="S1055" s="376"/>
      <c r="T1055" s="376"/>
      <c r="U1055" s="357">
        <v>1424.9280000000001</v>
      </c>
      <c r="V1055" s="357">
        <v>725.99</v>
      </c>
      <c r="W1055" s="358">
        <v>0.50949</v>
      </c>
    </row>
    <row r="1056" spans="2:23" x14ac:dyDescent="0.2">
      <c r="B1056" s="382" t="s">
        <v>164</v>
      </c>
      <c r="C1056" s="382"/>
      <c r="D1056" s="382"/>
      <c r="E1056" s="382"/>
      <c r="F1056" s="382"/>
      <c r="G1056" s="382"/>
      <c r="H1056" s="382"/>
      <c r="I1056" s="382"/>
      <c r="J1056" s="382"/>
      <c r="K1056" s="382"/>
      <c r="L1056" s="382"/>
      <c r="M1056" s="343">
        <v>12</v>
      </c>
      <c r="N1056" s="343">
        <v>2</v>
      </c>
      <c r="O1056" s="344" t="s">
        <v>165</v>
      </c>
      <c r="P1056" s="345">
        <v>0</v>
      </c>
      <c r="Q1056" s="383"/>
      <c r="R1056" s="383"/>
      <c r="S1056" s="383"/>
      <c r="T1056" s="383"/>
      <c r="U1056" s="359">
        <v>1424.9280000000001</v>
      </c>
      <c r="V1056" s="359">
        <v>725.99</v>
      </c>
      <c r="W1056" s="360">
        <v>0.50949</v>
      </c>
    </row>
    <row r="1057" spans="2:23" x14ac:dyDescent="0.2">
      <c r="B1057" s="382" t="s">
        <v>164</v>
      </c>
      <c r="C1057" s="382"/>
      <c r="D1057" s="382"/>
      <c r="E1057" s="382"/>
      <c r="F1057" s="382"/>
      <c r="G1057" s="382"/>
      <c r="H1057" s="382"/>
      <c r="I1057" s="382"/>
      <c r="J1057" s="382"/>
      <c r="K1057" s="382"/>
      <c r="L1057" s="382"/>
      <c r="M1057" s="343">
        <v>12</v>
      </c>
      <c r="N1057" s="343">
        <v>2</v>
      </c>
      <c r="O1057" s="344" t="s">
        <v>686</v>
      </c>
      <c r="P1057" s="345">
        <v>0</v>
      </c>
      <c r="Q1057" s="383"/>
      <c r="R1057" s="383"/>
      <c r="S1057" s="383"/>
      <c r="T1057" s="383"/>
      <c r="U1057" s="359">
        <v>108.22799999999999</v>
      </c>
      <c r="V1057" s="359">
        <v>0</v>
      </c>
      <c r="W1057" s="360">
        <v>0</v>
      </c>
    </row>
    <row r="1058" spans="2:23" x14ac:dyDescent="0.2">
      <c r="B1058" s="382" t="s">
        <v>163</v>
      </c>
      <c r="C1058" s="382"/>
      <c r="D1058" s="382"/>
      <c r="E1058" s="382"/>
      <c r="F1058" s="382"/>
      <c r="G1058" s="382"/>
      <c r="H1058" s="382"/>
      <c r="I1058" s="382"/>
      <c r="J1058" s="382"/>
      <c r="K1058" s="382"/>
      <c r="L1058" s="382"/>
      <c r="M1058" s="343">
        <v>12</v>
      </c>
      <c r="N1058" s="343">
        <v>2</v>
      </c>
      <c r="O1058" s="344" t="s">
        <v>686</v>
      </c>
      <c r="P1058" s="345" t="s">
        <v>162</v>
      </c>
      <c r="Q1058" s="383"/>
      <c r="R1058" s="383"/>
      <c r="S1058" s="383"/>
      <c r="T1058" s="383"/>
      <c r="U1058" s="359">
        <v>108.22799999999999</v>
      </c>
      <c r="V1058" s="359">
        <v>0</v>
      </c>
      <c r="W1058" s="360">
        <v>0</v>
      </c>
    </row>
    <row r="1059" spans="2:23" x14ac:dyDescent="0.2">
      <c r="B1059" s="382" t="s">
        <v>161</v>
      </c>
      <c r="C1059" s="382"/>
      <c r="D1059" s="382"/>
      <c r="E1059" s="382"/>
      <c r="F1059" s="382"/>
      <c r="G1059" s="382"/>
      <c r="H1059" s="382"/>
      <c r="I1059" s="382"/>
      <c r="J1059" s="382"/>
      <c r="K1059" s="382"/>
      <c r="L1059" s="382"/>
      <c r="M1059" s="343">
        <v>12</v>
      </c>
      <c r="N1059" s="343">
        <v>2</v>
      </c>
      <c r="O1059" s="344" t="s">
        <v>686</v>
      </c>
      <c r="P1059" s="345" t="s">
        <v>160</v>
      </c>
      <c r="Q1059" s="383"/>
      <c r="R1059" s="383"/>
      <c r="S1059" s="383"/>
      <c r="T1059" s="383"/>
      <c r="U1059" s="359">
        <v>108.22799999999999</v>
      </c>
      <c r="V1059" s="359">
        <v>0</v>
      </c>
      <c r="W1059" s="360">
        <v>0</v>
      </c>
    </row>
    <row r="1060" spans="2:23" x14ac:dyDescent="0.2">
      <c r="B1060" s="382" t="s">
        <v>159</v>
      </c>
      <c r="C1060" s="382"/>
      <c r="D1060" s="382"/>
      <c r="E1060" s="382"/>
      <c r="F1060" s="382"/>
      <c r="G1060" s="382"/>
      <c r="H1060" s="382"/>
      <c r="I1060" s="382"/>
      <c r="J1060" s="382"/>
      <c r="K1060" s="382"/>
      <c r="L1060" s="382"/>
      <c r="M1060" s="343">
        <v>12</v>
      </c>
      <c r="N1060" s="343">
        <v>2</v>
      </c>
      <c r="O1060" s="344" t="s">
        <v>686</v>
      </c>
      <c r="P1060" s="345" t="s">
        <v>157</v>
      </c>
      <c r="Q1060" s="383"/>
      <c r="R1060" s="383"/>
      <c r="S1060" s="383"/>
      <c r="T1060" s="383"/>
      <c r="U1060" s="359">
        <v>108.22799999999999</v>
      </c>
      <c r="V1060" s="359">
        <v>0</v>
      </c>
      <c r="W1060" s="360">
        <v>0</v>
      </c>
    </row>
    <row r="1061" spans="2:23" x14ac:dyDescent="0.2">
      <c r="B1061" s="382" t="s">
        <v>164</v>
      </c>
      <c r="C1061" s="382"/>
      <c r="D1061" s="382"/>
      <c r="E1061" s="382"/>
      <c r="F1061" s="382"/>
      <c r="G1061" s="382"/>
      <c r="H1061" s="382"/>
      <c r="I1061" s="382"/>
      <c r="J1061" s="382"/>
      <c r="K1061" s="382"/>
      <c r="L1061" s="382"/>
      <c r="M1061" s="343">
        <v>12</v>
      </c>
      <c r="N1061" s="343">
        <v>2</v>
      </c>
      <c r="O1061" s="344" t="s">
        <v>158</v>
      </c>
      <c r="P1061" s="345">
        <v>0</v>
      </c>
      <c r="Q1061" s="383"/>
      <c r="R1061" s="383"/>
      <c r="S1061" s="383"/>
      <c r="T1061" s="383"/>
      <c r="U1061" s="359">
        <v>1316.7</v>
      </c>
      <c r="V1061" s="359">
        <v>725.99</v>
      </c>
      <c r="W1061" s="360">
        <v>0.55137000000000003</v>
      </c>
    </row>
    <row r="1062" spans="2:23" x14ac:dyDescent="0.2">
      <c r="B1062" s="382" t="s">
        <v>163</v>
      </c>
      <c r="C1062" s="382"/>
      <c r="D1062" s="382"/>
      <c r="E1062" s="382"/>
      <c r="F1062" s="382"/>
      <c r="G1062" s="382"/>
      <c r="H1062" s="382"/>
      <c r="I1062" s="382"/>
      <c r="J1062" s="382"/>
      <c r="K1062" s="382"/>
      <c r="L1062" s="382"/>
      <c r="M1062" s="343">
        <v>12</v>
      </c>
      <c r="N1062" s="343">
        <v>2</v>
      </c>
      <c r="O1062" s="344" t="s">
        <v>158</v>
      </c>
      <c r="P1062" s="345" t="s">
        <v>162</v>
      </c>
      <c r="Q1062" s="383"/>
      <c r="R1062" s="383"/>
      <c r="S1062" s="383"/>
      <c r="T1062" s="383"/>
      <c r="U1062" s="359">
        <v>1316.7</v>
      </c>
      <c r="V1062" s="359">
        <v>725.99</v>
      </c>
      <c r="W1062" s="360">
        <v>0.55137000000000003</v>
      </c>
    </row>
    <row r="1063" spans="2:23" x14ac:dyDescent="0.2">
      <c r="B1063" s="382" t="s">
        <v>161</v>
      </c>
      <c r="C1063" s="382"/>
      <c r="D1063" s="382"/>
      <c r="E1063" s="382"/>
      <c r="F1063" s="382"/>
      <c r="G1063" s="382"/>
      <c r="H1063" s="382"/>
      <c r="I1063" s="382"/>
      <c r="J1063" s="382"/>
      <c r="K1063" s="382"/>
      <c r="L1063" s="382"/>
      <c r="M1063" s="343">
        <v>12</v>
      </c>
      <c r="N1063" s="343">
        <v>2</v>
      </c>
      <c r="O1063" s="344" t="s">
        <v>158</v>
      </c>
      <c r="P1063" s="345" t="s">
        <v>160</v>
      </c>
      <c r="Q1063" s="383"/>
      <c r="R1063" s="383"/>
      <c r="S1063" s="383"/>
      <c r="T1063" s="383"/>
      <c r="U1063" s="359">
        <v>1316.7</v>
      </c>
      <c r="V1063" s="359">
        <v>725.99</v>
      </c>
      <c r="W1063" s="360">
        <v>0.55137000000000003</v>
      </c>
    </row>
    <row r="1064" spans="2:23" x14ac:dyDescent="0.2">
      <c r="B1064" s="382" t="s">
        <v>159</v>
      </c>
      <c r="C1064" s="382"/>
      <c r="D1064" s="382"/>
      <c r="E1064" s="382"/>
      <c r="F1064" s="382"/>
      <c r="G1064" s="382"/>
      <c r="H1064" s="382"/>
      <c r="I1064" s="382"/>
      <c r="J1064" s="382"/>
      <c r="K1064" s="382"/>
      <c r="L1064" s="382"/>
      <c r="M1064" s="343">
        <v>12</v>
      </c>
      <c r="N1064" s="343">
        <v>2</v>
      </c>
      <c r="O1064" s="344" t="s">
        <v>158</v>
      </c>
      <c r="P1064" s="345" t="s">
        <v>157</v>
      </c>
      <c r="Q1064" s="383"/>
      <c r="R1064" s="383"/>
      <c r="S1064" s="383"/>
      <c r="T1064" s="383"/>
      <c r="U1064" s="359">
        <v>1316.7</v>
      </c>
      <c r="V1064" s="359">
        <v>725.99</v>
      </c>
      <c r="W1064" s="360">
        <v>0.55137000000000003</v>
      </c>
    </row>
    <row r="1065" spans="2:23" x14ac:dyDescent="0.2">
      <c r="B1065" s="372" t="s">
        <v>156</v>
      </c>
      <c r="C1065" s="372"/>
      <c r="D1065" s="372"/>
      <c r="E1065" s="372"/>
      <c r="F1065" s="372"/>
      <c r="G1065" s="372"/>
      <c r="H1065" s="372"/>
      <c r="I1065" s="372"/>
      <c r="J1065" s="372"/>
      <c r="K1065" s="372"/>
      <c r="L1065" s="372"/>
      <c r="M1065" s="349">
        <v>14</v>
      </c>
      <c r="N1065" s="349">
        <v>0</v>
      </c>
      <c r="O1065" s="350">
        <v>0</v>
      </c>
      <c r="P1065" s="351">
        <v>0</v>
      </c>
      <c r="Q1065" s="373"/>
      <c r="R1065" s="373"/>
      <c r="S1065" s="373"/>
      <c r="T1065" s="373"/>
      <c r="U1065" s="352">
        <v>61206.019</v>
      </c>
      <c r="V1065" s="352">
        <v>34545.360000000001</v>
      </c>
      <c r="W1065" s="353">
        <v>0.56440999999999997</v>
      </c>
    </row>
    <row r="1066" spans="2:23" x14ac:dyDescent="0.2">
      <c r="B1066" s="375" t="s">
        <v>155</v>
      </c>
      <c r="C1066" s="375"/>
      <c r="D1066" s="375"/>
      <c r="E1066" s="375"/>
      <c r="F1066" s="375"/>
      <c r="G1066" s="375"/>
      <c r="H1066" s="375"/>
      <c r="I1066" s="375"/>
      <c r="J1066" s="375"/>
      <c r="K1066" s="375"/>
      <c r="L1066" s="375"/>
      <c r="M1066" s="354">
        <v>14</v>
      </c>
      <c r="N1066" s="354">
        <v>1</v>
      </c>
      <c r="O1066" s="355">
        <v>0</v>
      </c>
      <c r="P1066" s="356">
        <v>0</v>
      </c>
      <c r="Q1066" s="376"/>
      <c r="R1066" s="376"/>
      <c r="S1066" s="376"/>
      <c r="T1066" s="376"/>
      <c r="U1066" s="357">
        <v>36963.800000000003</v>
      </c>
      <c r="V1066" s="357">
        <v>19077.759999999998</v>
      </c>
      <c r="W1066" s="358">
        <v>0.51612000000000002</v>
      </c>
    </row>
    <row r="1067" spans="2:23" x14ac:dyDescent="0.2">
      <c r="B1067" s="382" t="s">
        <v>139</v>
      </c>
      <c r="C1067" s="382"/>
      <c r="D1067" s="382"/>
      <c r="E1067" s="382"/>
      <c r="F1067" s="382"/>
      <c r="G1067" s="382"/>
      <c r="H1067" s="382"/>
      <c r="I1067" s="382"/>
      <c r="J1067" s="382"/>
      <c r="K1067" s="382"/>
      <c r="L1067" s="382"/>
      <c r="M1067" s="343">
        <v>14</v>
      </c>
      <c r="N1067" s="343">
        <v>1</v>
      </c>
      <c r="O1067" s="344" t="s">
        <v>138</v>
      </c>
      <c r="P1067" s="345">
        <v>0</v>
      </c>
      <c r="Q1067" s="383"/>
      <c r="R1067" s="383"/>
      <c r="S1067" s="383"/>
      <c r="T1067" s="383"/>
      <c r="U1067" s="359">
        <v>16227.8</v>
      </c>
      <c r="V1067" s="359">
        <v>9665.4</v>
      </c>
      <c r="W1067" s="360">
        <v>0.59560999999999997</v>
      </c>
    </row>
    <row r="1068" spans="2:23" x14ac:dyDescent="0.2">
      <c r="B1068" s="382" t="s">
        <v>154</v>
      </c>
      <c r="C1068" s="382"/>
      <c r="D1068" s="382"/>
      <c r="E1068" s="382"/>
      <c r="F1068" s="382"/>
      <c r="G1068" s="382"/>
      <c r="H1068" s="382"/>
      <c r="I1068" s="382"/>
      <c r="J1068" s="382"/>
      <c r="K1068" s="382"/>
      <c r="L1068" s="382"/>
      <c r="M1068" s="343">
        <v>14</v>
      </c>
      <c r="N1068" s="343">
        <v>1</v>
      </c>
      <c r="O1068" s="344" t="s">
        <v>153</v>
      </c>
      <c r="P1068" s="345">
        <v>0</v>
      </c>
      <c r="Q1068" s="383"/>
      <c r="R1068" s="383"/>
      <c r="S1068" s="383"/>
      <c r="T1068" s="383"/>
      <c r="U1068" s="359">
        <v>50</v>
      </c>
      <c r="V1068" s="359">
        <v>50</v>
      </c>
      <c r="W1068" s="360">
        <v>1</v>
      </c>
    </row>
    <row r="1069" spans="2:23" x14ac:dyDescent="0.2">
      <c r="B1069" s="382" t="s">
        <v>134</v>
      </c>
      <c r="C1069" s="382"/>
      <c r="D1069" s="382"/>
      <c r="E1069" s="382"/>
      <c r="F1069" s="382"/>
      <c r="G1069" s="382"/>
      <c r="H1069" s="382"/>
      <c r="I1069" s="382"/>
      <c r="J1069" s="382"/>
      <c r="K1069" s="382"/>
      <c r="L1069" s="382"/>
      <c r="M1069" s="343">
        <v>14</v>
      </c>
      <c r="N1069" s="343">
        <v>1</v>
      </c>
      <c r="O1069" s="344" t="s">
        <v>153</v>
      </c>
      <c r="P1069" s="345" t="s">
        <v>133</v>
      </c>
      <c r="Q1069" s="383"/>
      <c r="R1069" s="383"/>
      <c r="S1069" s="383"/>
      <c r="T1069" s="383"/>
      <c r="U1069" s="359">
        <v>50</v>
      </c>
      <c r="V1069" s="359">
        <v>50</v>
      </c>
      <c r="W1069" s="360">
        <v>1</v>
      </c>
    </row>
    <row r="1070" spans="2:23" x14ac:dyDescent="0.2">
      <c r="B1070" s="382" t="s">
        <v>149</v>
      </c>
      <c r="C1070" s="382"/>
      <c r="D1070" s="382"/>
      <c r="E1070" s="382"/>
      <c r="F1070" s="382"/>
      <c r="G1070" s="382"/>
      <c r="H1070" s="382"/>
      <c r="I1070" s="382"/>
      <c r="J1070" s="382"/>
      <c r="K1070" s="382"/>
      <c r="L1070" s="382"/>
      <c r="M1070" s="343">
        <v>14</v>
      </c>
      <c r="N1070" s="343">
        <v>1</v>
      </c>
      <c r="O1070" s="344" t="s">
        <v>153</v>
      </c>
      <c r="P1070" s="345" t="s">
        <v>148</v>
      </c>
      <c r="Q1070" s="383"/>
      <c r="R1070" s="383"/>
      <c r="S1070" s="383"/>
      <c r="T1070" s="383"/>
      <c r="U1070" s="359">
        <v>50</v>
      </c>
      <c r="V1070" s="359">
        <v>50</v>
      </c>
      <c r="W1070" s="360">
        <v>1</v>
      </c>
    </row>
    <row r="1071" spans="2:23" x14ac:dyDescent="0.2">
      <c r="B1071" s="382" t="s">
        <v>147</v>
      </c>
      <c r="C1071" s="382"/>
      <c r="D1071" s="382"/>
      <c r="E1071" s="382"/>
      <c r="F1071" s="382"/>
      <c r="G1071" s="382"/>
      <c r="H1071" s="382"/>
      <c r="I1071" s="382"/>
      <c r="J1071" s="382"/>
      <c r="K1071" s="382"/>
      <c r="L1071" s="382"/>
      <c r="M1071" s="343">
        <v>14</v>
      </c>
      <c r="N1071" s="343">
        <v>1</v>
      </c>
      <c r="O1071" s="344" t="s">
        <v>153</v>
      </c>
      <c r="P1071" s="345" t="s">
        <v>145</v>
      </c>
      <c r="Q1071" s="383"/>
      <c r="R1071" s="383"/>
      <c r="S1071" s="383"/>
      <c r="T1071" s="383"/>
      <c r="U1071" s="359">
        <v>50</v>
      </c>
      <c r="V1071" s="359">
        <v>50</v>
      </c>
      <c r="W1071" s="360">
        <v>1</v>
      </c>
    </row>
    <row r="1072" spans="2:23" x14ac:dyDescent="0.2">
      <c r="B1072" s="382" t="s">
        <v>152</v>
      </c>
      <c r="C1072" s="382"/>
      <c r="D1072" s="382"/>
      <c r="E1072" s="382"/>
      <c r="F1072" s="382"/>
      <c r="G1072" s="382"/>
      <c r="H1072" s="382"/>
      <c r="I1072" s="382"/>
      <c r="J1072" s="382"/>
      <c r="K1072" s="382"/>
      <c r="L1072" s="382"/>
      <c r="M1072" s="343">
        <v>14</v>
      </c>
      <c r="N1072" s="343">
        <v>1</v>
      </c>
      <c r="O1072" s="344" t="s">
        <v>151</v>
      </c>
      <c r="P1072" s="345">
        <v>0</v>
      </c>
      <c r="Q1072" s="383"/>
      <c r="R1072" s="383"/>
      <c r="S1072" s="383"/>
      <c r="T1072" s="383"/>
      <c r="U1072" s="359">
        <v>16177.8</v>
      </c>
      <c r="V1072" s="359">
        <v>9615.4</v>
      </c>
      <c r="W1072" s="360">
        <v>0.59436</v>
      </c>
    </row>
    <row r="1073" spans="2:23" x14ac:dyDescent="0.2">
      <c r="B1073" s="382" t="s">
        <v>134</v>
      </c>
      <c r="C1073" s="382"/>
      <c r="D1073" s="382"/>
      <c r="E1073" s="382"/>
      <c r="F1073" s="382"/>
      <c r="G1073" s="382"/>
      <c r="H1073" s="382"/>
      <c r="I1073" s="382"/>
      <c r="J1073" s="382"/>
      <c r="K1073" s="382"/>
      <c r="L1073" s="382"/>
      <c r="M1073" s="343">
        <v>14</v>
      </c>
      <c r="N1073" s="343">
        <v>1</v>
      </c>
      <c r="O1073" s="344" t="s">
        <v>151</v>
      </c>
      <c r="P1073" s="345" t="s">
        <v>133</v>
      </c>
      <c r="Q1073" s="383"/>
      <c r="R1073" s="383"/>
      <c r="S1073" s="383"/>
      <c r="T1073" s="383"/>
      <c r="U1073" s="359">
        <v>16177.8</v>
      </c>
      <c r="V1073" s="359">
        <v>9615.4</v>
      </c>
      <c r="W1073" s="360">
        <v>0.59436</v>
      </c>
    </row>
    <row r="1074" spans="2:23" x14ac:dyDescent="0.2">
      <c r="B1074" s="382" t="s">
        <v>149</v>
      </c>
      <c r="C1074" s="382"/>
      <c r="D1074" s="382"/>
      <c r="E1074" s="382"/>
      <c r="F1074" s="382"/>
      <c r="G1074" s="382"/>
      <c r="H1074" s="382"/>
      <c r="I1074" s="382"/>
      <c r="J1074" s="382"/>
      <c r="K1074" s="382"/>
      <c r="L1074" s="382"/>
      <c r="M1074" s="343">
        <v>14</v>
      </c>
      <c r="N1074" s="343">
        <v>1</v>
      </c>
      <c r="O1074" s="344" t="s">
        <v>151</v>
      </c>
      <c r="P1074" s="345" t="s">
        <v>148</v>
      </c>
      <c r="Q1074" s="383"/>
      <c r="R1074" s="383"/>
      <c r="S1074" s="383"/>
      <c r="T1074" s="383"/>
      <c r="U1074" s="359">
        <v>16177.8</v>
      </c>
      <c r="V1074" s="359">
        <v>9615.4</v>
      </c>
      <c r="W1074" s="360">
        <v>0.59436</v>
      </c>
    </row>
    <row r="1075" spans="2:23" x14ac:dyDescent="0.2">
      <c r="B1075" s="382" t="s">
        <v>147</v>
      </c>
      <c r="C1075" s="382"/>
      <c r="D1075" s="382"/>
      <c r="E1075" s="382"/>
      <c r="F1075" s="382"/>
      <c r="G1075" s="382"/>
      <c r="H1075" s="382"/>
      <c r="I1075" s="382"/>
      <c r="J1075" s="382"/>
      <c r="K1075" s="382"/>
      <c r="L1075" s="382"/>
      <c r="M1075" s="343">
        <v>14</v>
      </c>
      <c r="N1075" s="343">
        <v>1</v>
      </c>
      <c r="O1075" s="344" t="s">
        <v>151</v>
      </c>
      <c r="P1075" s="345" t="s">
        <v>145</v>
      </c>
      <c r="Q1075" s="383"/>
      <c r="R1075" s="383"/>
      <c r="S1075" s="383"/>
      <c r="T1075" s="383"/>
      <c r="U1075" s="359">
        <v>16177.8</v>
      </c>
      <c r="V1075" s="359">
        <v>9615.4</v>
      </c>
      <c r="W1075" s="360">
        <v>0.59436</v>
      </c>
    </row>
    <row r="1076" spans="2:23" x14ac:dyDescent="0.2">
      <c r="B1076" s="382" t="s">
        <v>139</v>
      </c>
      <c r="C1076" s="382"/>
      <c r="D1076" s="382"/>
      <c r="E1076" s="382"/>
      <c r="F1076" s="382"/>
      <c r="G1076" s="382"/>
      <c r="H1076" s="382"/>
      <c r="I1076" s="382"/>
      <c r="J1076" s="382"/>
      <c r="K1076" s="382"/>
      <c r="L1076" s="382"/>
      <c r="M1076" s="343">
        <v>14</v>
      </c>
      <c r="N1076" s="343">
        <v>1</v>
      </c>
      <c r="O1076" s="344" t="s">
        <v>138</v>
      </c>
      <c r="P1076" s="345">
        <v>0</v>
      </c>
      <c r="Q1076" s="383"/>
      <c r="R1076" s="383"/>
      <c r="S1076" s="383"/>
      <c r="T1076" s="383"/>
      <c r="U1076" s="359">
        <v>20736</v>
      </c>
      <c r="V1076" s="359">
        <v>9412.36</v>
      </c>
      <c r="W1076" s="360">
        <v>0.45390999999999998</v>
      </c>
    </row>
    <row r="1077" spans="2:23" x14ac:dyDescent="0.2">
      <c r="B1077" s="382" t="s">
        <v>150</v>
      </c>
      <c r="C1077" s="382"/>
      <c r="D1077" s="382"/>
      <c r="E1077" s="382"/>
      <c r="F1077" s="382"/>
      <c r="G1077" s="382"/>
      <c r="H1077" s="382"/>
      <c r="I1077" s="382"/>
      <c r="J1077" s="382"/>
      <c r="K1077" s="382"/>
      <c r="L1077" s="382"/>
      <c r="M1077" s="343">
        <v>14</v>
      </c>
      <c r="N1077" s="343">
        <v>1</v>
      </c>
      <c r="O1077" s="344" t="s">
        <v>146</v>
      </c>
      <c r="P1077" s="345">
        <v>0</v>
      </c>
      <c r="Q1077" s="383"/>
      <c r="R1077" s="383"/>
      <c r="S1077" s="383"/>
      <c r="T1077" s="383"/>
      <c r="U1077" s="359">
        <v>20736</v>
      </c>
      <c r="V1077" s="359">
        <v>9412.36</v>
      </c>
      <c r="W1077" s="360">
        <v>0.45390999999999998</v>
      </c>
    </row>
    <row r="1078" spans="2:23" x14ac:dyDescent="0.2">
      <c r="B1078" s="382" t="s">
        <v>134</v>
      </c>
      <c r="C1078" s="382"/>
      <c r="D1078" s="382"/>
      <c r="E1078" s="382"/>
      <c r="F1078" s="382"/>
      <c r="G1078" s="382"/>
      <c r="H1078" s="382"/>
      <c r="I1078" s="382"/>
      <c r="J1078" s="382"/>
      <c r="K1078" s="382"/>
      <c r="L1078" s="382"/>
      <c r="M1078" s="343">
        <v>14</v>
      </c>
      <c r="N1078" s="343">
        <v>1</v>
      </c>
      <c r="O1078" s="344" t="s">
        <v>146</v>
      </c>
      <c r="P1078" s="345" t="s">
        <v>133</v>
      </c>
      <c r="Q1078" s="383"/>
      <c r="R1078" s="383"/>
      <c r="S1078" s="383"/>
      <c r="T1078" s="383"/>
      <c r="U1078" s="359">
        <v>20736</v>
      </c>
      <c r="V1078" s="359">
        <v>9412.36</v>
      </c>
      <c r="W1078" s="360">
        <v>0.45390999999999998</v>
      </c>
    </row>
    <row r="1079" spans="2:23" x14ac:dyDescent="0.2">
      <c r="B1079" s="382" t="s">
        <v>149</v>
      </c>
      <c r="C1079" s="382"/>
      <c r="D1079" s="382"/>
      <c r="E1079" s="382"/>
      <c r="F1079" s="382"/>
      <c r="G1079" s="382"/>
      <c r="H1079" s="382"/>
      <c r="I1079" s="382"/>
      <c r="J1079" s="382"/>
      <c r="K1079" s="382"/>
      <c r="L1079" s="382"/>
      <c r="M1079" s="343">
        <v>14</v>
      </c>
      <c r="N1079" s="343">
        <v>1</v>
      </c>
      <c r="O1079" s="344" t="s">
        <v>146</v>
      </c>
      <c r="P1079" s="345" t="s">
        <v>148</v>
      </c>
      <c r="Q1079" s="383"/>
      <c r="R1079" s="383"/>
      <c r="S1079" s="383"/>
      <c r="T1079" s="383"/>
      <c r="U1079" s="359">
        <v>20736</v>
      </c>
      <c r="V1079" s="359">
        <v>9412.36</v>
      </c>
      <c r="W1079" s="360">
        <v>0.45390999999999998</v>
      </c>
    </row>
    <row r="1080" spans="2:23" x14ac:dyDescent="0.2">
      <c r="B1080" s="382" t="s">
        <v>147</v>
      </c>
      <c r="C1080" s="382"/>
      <c r="D1080" s="382"/>
      <c r="E1080" s="382"/>
      <c r="F1080" s="382"/>
      <c r="G1080" s="382"/>
      <c r="H1080" s="382"/>
      <c r="I1080" s="382"/>
      <c r="J1080" s="382"/>
      <c r="K1080" s="382"/>
      <c r="L1080" s="382"/>
      <c r="M1080" s="343">
        <v>14</v>
      </c>
      <c r="N1080" s="343">
        <v>1</v>
      </c>
      <c r="O1080" s="344" t="s">
        <v>146</v>
      </c>
      <c r="P1080" s="345" t="s">
        <v>145</v>
      </c>
      <c r="Q1080" s="383"/>
      <c r="R1080" s="383"/>
      <c r="S1080" s="383"/>
      <c r="T1080" s="383"/>
      <c r="U1080" s="359">
        <v>20736</v>
      </c>
      <c r="V1080" s="359">
        <v>9412.36</v>
      </c>
      <c r="W1080" s="360">
        <v>0.45390999999999998</v>
      </c>
    </row>
    <row r="1081" spans="2:23" x14ac:dyDescent="0.2">
      <c r="B1081" s="375" t="s">
        <v>566</v>
      </c>
      <c r="C1081" s="375"/>
      <c r="D1081" s="375"/>
      <c r="E1081" s="375"/>
      <c r="F1081" s="375"/>
      <c r="G1081" s="375"/>
      <c r="H1081" s="375"/>
      <c r="I1081" s="375"/>
      <c r="J1081" s="375"/>
      <c r="K1081" s="375"/>
      <c r="L1081" s="375"/>
      <c r="M1081" s="354">
        <v>14</v>
      </c>
      <c r="N1081" s="354">
        <v>2</v>
      </c>
      <c r="O1081" s="355">
        <v>0</v>
      </c>
      <c r="P1081" s="356">
        <v>0</v>
      </c>
      <c r="Q1081" s="376"/>
      <c r="R1081" s="376"/>
      <c r="S1081" s="376"/>
      <c r="T1081" s="376"/>
      <c r="U1081" s="357">
        <v>1598</v>
      </c>
      <c r="V1081" s="357">
        <v>1598</v>
      </c>
      <c r="W1081" s="358">
        <v>1</v>
      </c>
    </row>
    <row r="1082" spans="2:23" x14ac:dyDescent="0.2">
      <c r="B1082" s="382" t="s">
        <v>657</v>
      </c>
      <c r="C1082" s="382"/>
      <c r="D1082" s="382"/>
      <c r="E1082" s="382"/>
      <c r="F1082" s="382"/>
      <c r="G1082" s="382"/>
      <c r="H1082" s="382"/>
      <c r="I1082" s="382"/>
      <c r="J1082" s="382"/>
      <c r="K1082" s="382"/>
      <c r="L1082" s="382"/>
      <c r="M1082" s="343">
        <v>14</v>
      </c>
      <c r="N1082" s="343">
        <v>2</v>
      </c>
      <c r="O1082" s="344" t="s">
        <v>175</v>
      </c>
      <c r="P1082" s="345">
        <v>0</v>
      </c>
      <c r="Q1082" s="383"/>
      <c r="R1082" s="383"/>
      <c r="S1082" s="383"/>
      <c r="T1082" s="383"/>
      <c r="U1082" s="359">
        <v>1598</v>
      </c>
      <c r="V1082" s="359">
        <v>1598</v>
      </c>
      <c r="W1082" s="360">
        <v>1</v>
      </c>
    </row>
    <row r="1083" spans="2:23" x14ac:dyDescent="0.2">
      <c r="B1083" s="382" t="s">
        <v>511</v>
      </c>
      <c r="C1083" s="382"/>
      <c r="D1083" s="382"/>
      <c r="E1083" s="382"/>
      <c r="F1083" s="382"/>
      <c r="G1083" s="382"/>
      <c r="H1083" s="382"/>
      <c r="I1083" s="382"/>
      <c r="J1083" s="382"/>
      <c r="K1083" s="382"/>
      <c r="L1083" s="382"/>
      <c r="M1083" s="343">
        <v>14</v>
      </c>
      <c r="N1083" s="343">
        <v>2</v>
      </c>
      <c r="O1083" s="344" t="s">
        <v>687</v>
      </c>
      <c r="P1083" s="345">
        <v>0</v>
      </c>
      <c r="Q1083" s="383"/>
      <c r="R1083" s="383"/>
      <c r="S1083" s="383"/>
      <c r="T1083" s="383"/>
      <c r="U1083" s="359">
        <v>1598</v>
      </c>
      <c r="V1083" s="359">
        <v>1598</v>
      </c>
      <c r="W1083" s="360">
        <v>1</v>
      </c>
    </row>
    <row r="1084" spans="2:23" x14ac:dyDescent="0.2">
      <c r="B1084" s="382" t="s">
        <v>134</v>
      </c>
      <c r="C1084" s="382"/>
      <c r="D1084" s="382"/>
      <c r="E1084" s="382"/>
      <c r="F1084" s="382"/>
      <c r="G1084" s="382"/>
      <c r="H1084" s="382"/>
      <c r="I1084" s="382"/>
      <c r="J1084" s="382"/>
      <c r="K1084" s="382"/>
      <c r="L1084" s="382"/>
      <c r="M1084" s="343">
        <v>14</v>
      </c>
      <c r="N1084" s="343">
        <v>2</v>
      </c>
      <c r="O1084" s="344" t="s">
        <v>687</v>
      </c>
      <c r="P1084" s="345" t="s">
        <v>133</v>
      </c>
      <c r="Q1084" s="383"/>
      <c r="R1084" s="383"/>
      <c r="S1084" s="383"/>
      <c r="T1084" s="383"/>
      <c r="U1084" s="359">
        <v>1598</v>
      </c>
      <c r="V1084" s="359">
        <v>1598</v>
      </c>
      <c r="W1084" s="360">
        <v>1</v>
      </c>
    </row>
    <row r="1085" spans="2:23" x14ac:dyDescent="0.2">
      <c r="B1085" s="382" t="s">
        <v>149</v>
      </c>
      <c r="C1085" s="382"/>
      <c r="D1085" s="382"/>
      <c r="E1085" s="382"/>
      <c r="F1085" s="382"/>
      <c r="G1085" s="382"/>
      <c r="H1085" s="382"/>
      <c r="I1085" s="382"/>
      <c r="J1085" s="382"/>
      <c r="K1085" s="382"/>
      <c r="L1085" s="382"/>
      <c r="M1085" s="343">
        <v>14</v>
      </c>
      <c r="N1085" s="343">
        <v>2</v>
      </c>
      <c r="O1085" s="344" t="s">
        <v>687</v>
      </c>
      <c r="P1085" s="345" t="s">
        <v>148</v>
      </c>
      <c r="Q1085" s="383"/>
      <c r="R1085" s="383"/>
      <c r="S1085" s="383"/>
      <c r="T1085" s="383"/>
      <c r="U1085" s="359">
        <v>1598</v>
      </c>
      <c r="V1085" s="359">
        <v>1598</v>
      </c>
      <c r="W1085" s="360">
        <v>1</v>
      </c>
    </row>
    <row r="1086" spans="2:23" x14ac:dyDescent="0.2">
      <c r="B1086" s="382" t="s">
        <v>566</v>
      </c>
      <c r="C1086" s="382"/>
      <c r="D1086" s="382"/>
      <c r="E1086" s="382"/>
      <c r="F1086" s="382"/>
      <c r="G1086" s="382"/>
      <c r="H1086" s="382"/>
      <c r="I1086" s="382"/>
      <c r="J1086" s="382"/>
      <c r="K1086" s="382"/>
      <c r="L1086" s="382"/>
      <c r="M1086" s="343">
        <v>14</v>
      </c>
      <c r="N1086" s="343">
        <v>2</v>
      </c>
      <c r="O1086" s="344" t="s">
        <v>687</v>
      </c>
      <c r="P1086" s="345" t="s">
        <v>567</v>
      </c>
      <c r="Q1086" s="383"/>
      <c r="R1086" s="383"/>
      <c r="S1086" s="383"/>
      <c r="T1086" s="383"/>
      <c r="U1086" s="359">
        <v>1598</v>
      </c>
      <c r="V1086" s="359">
        <v>1598</v>
      </c>
      <c r="W1086" s="360">
        <v>1</v>
      </c>
    </row>
    <row r="1087" spans="2:23" x14ac:dyDescent="0.2">
      <c r="B1087" s="375" t="s">
        <v>144</v>
      </c>
      <c r="C1087" s="375"/>
      <c r="D1087" s="375"/>
      <c r="E1087" s="375"/>
      <c r="F1087" s="375"/>
      <c r="G1087" s="375"/>
      <c r="H1087" s="375"/>
      <c r="I1087" s="375"/>
      <c r="J1087" s="375"/>
      <c r="K1087" s="375"/>
      <c r="L1087" s="375"/>
      <c r="M1087" s="354">
        <v>14</v>
      </c>
      <c r="N1087" s="354">
        <v>3</v>
      </c>
      <c r="O1087" s="355">
        <v>0</v>
      </c>
      <c r="P1087" s="356">
        <v>0</v>
      </c>
      <c r="Q1087" s="376"/>
      <c r="R1087" s="376"/>
      <c r="S1087" s="376"/>
      <c r="T1087" s="376"/>
      <c r="U1087" s="357">
        <v>22644.219000000001</v>
      </c>
      <c r="V1087" s="357">
        <v>13869.6</v>
      </c>
      <c r="W1087" s="358">
        <v>0.61250000000000004</v>
      </c>
    </row>
    <row r="1088" spans="2:23" x14ac:dyDescent="0.2">
      <c r="B1088" s="382" t="s">
        <v>622</v>
      </c>
      <c r="C1088" s="382"/>
      <c r="D1088" s="382"/>
      <c r="E1088" s="382"/>
      <c r="F1088" s="382"/>
      <c r="G1088" s="382"/>
      <c r="H1088" s="382"/>
      <c r="I1088" s="382"/>
      <c r="J1088" s="382"/>
      <c r="K1088" s="382"/>
      <c r="L1088" s="382"/>
      <c r="M1088" s="343">
        <v>14</v>
      </c>
      <c r="N1088" s="343">
        <v>3</v>
      </c>
      <c r="O1088" s="344" t="s">
        <v>286</v>
      </c>
      <c r="P1088" s="345">
        <v>0</v>
      </c>
      <c r="Q1088" s="383"/>
      <c r="R1088" s="383"/>
      <c r="S1088" s="383"/>
      <c r="T1088" s="383"/>
      <c r="U1088" s="359">
        <v>610</v>
      </c>
      <c r="V1088" s="359">
        <v>210</v>
      </c>
      <c r="W1088" s="360">
        <v>0.34426000000000001</v>
      </c>
    </row>
    <row r="1089" spans="2:23" x14ac:dyDescent="0.2">
      <c r="B1089" s="382" t="s">
        <v>766</v>
      </c>
      <c r="C1089" s="382"/>
      <c r="D1089" s="382"/>
      <c r="E1089" s="382"/>
      <c r="F1089" s="382"/>
      <c r="G1089" s="382"/>
      <c r="H1089" s="382"/>
      <c r="I1089" s="382"/>
      <c r="J1089" s="382"/>
      <c r="K1089" s="382"/>
      <c r="L1089" s="382"/>
      <c r="M1089" s="343">
        <v>14</v>
      </c>
      <c r="N1089" s="343">
        <v>3</v>
      </c>
      <c r="O1089" s="344" t="s">
        <v>767</v>
      </c>
      <c r="P1089" s="345">
        <v>0</v>
      </c>
      <c r="Q1089" s="383"/>
      <c r="R1089" s="383"/>
      <c r="S1089" s="383"/>
      <c r="T1089" s="383"/>
      <c r="U1089" s="359">
        <v>400</v>
      </c>
      <c r="V1089" s="359">
        <v>0</v>
      </c>
      <c r="W1089" s="360">
        <v>0</v>
      </c>
    </row>
    <row r="1090" spans="2:23" x14ac:dyDescent="0.2">
      <c r="B1090" s="382" t="s">
        <v>134</v>
      </c>
      <c r="C1090" s="382"/>
      <c r="D1090" s="382"/>
      <c r="E1090" s="382"/>
      <c r="F1090" s="382"/>
      <c r="G1090" s="382"/>
      <c r="H1090" s="382"/>
      <c r="I1090" s="382"/>
      <c r="J1090" s="382"/>
      <c r="K1090" s="382"/>
      <c r="L1090" s="382"/>
      <c r="M1090" s="343">
        <v>14</v>
      </c>
      <c r="N1090" s="343">
        <v>3</v>
      </c>
      <c r="O1090" s="344" t="s">
        <v>767</v>
      </c>
      <c r="P1090" s="345" t="s">
        <v>133</v>
      </c>
      <c r="Q1090" s="383"/>
      <c r="R1090" s="383"/>
      <c r="S1090" s="383"/>
      <c r="T1090" s="383"/>
      <c r="U1090" s="359">
        <v>400</v>
      </c>
      <c r="V1090" s="359">
        <v>0</v>
      </c>
      <c r="W1090" s="360">
        <v>0</v>
      </c>
    </row>
    <row r="1091" spans="2:23" x14ac:dyDescent="0.2">
      <c r="B1091" s="382" t="s">
        <v>132</v>
      </c>
      <c r="C1091" s="382"/>
      <c r="D1091" s="382"/>
      <c r="E1091" s="382"/>
      <c r="F1091" s="382"/>
      <c r="G1091" s="382"/>
      <c r="H1091" s="382"/>
      <c r="I1091" s="382"/>
      <c r="J1091" s="382"/>
      <c r="K1091" s="382"/>
      <c r="L1091" s="382"/>
      <c r="M1091" s="343">
        <v>14</v>
      </c>
      <c r="N1091" s="343">
        <v>3</v>
      </c>
      <c r="O1091" s="344" t="s">
        <v>767</v>
      </c>
      <c r="P1091" s="345" t="s">
        <v>130</v>
      </c>
      <c r="Q1091" s="383"/>
      <c r="R1091" s="383"/>
      <c r="S1091" s="383"/>
      <c r="T1091" s="383"/>
      <c r="U1091" s="359">
        <v>400</v>
      </c>
      <c r="V1091" s="359">
        <v>0</v>
      </c>
      <c r="W1091" s="360">
        <v>0</v>
      </c>
    </row>
    <row r="1092" spans="2:23" x14ac:dyDescent="0.2">
      <c r="B1092" s="382" t="s">
        <v>623</v>
      </c>
      <c r="C1092" s="382"/>
      <c r="D1092" s="382"/>
      <c r="E1092" s="382"/>
      <c r="F1092" s="382"/>
      <c r="G1092" s="382"/>
      <c r="H1092" s="382"/>
      <c r="I1092" s="382"/>
      <c r="J1092" s="382"/>
      <c r="K1092" s="382"/>
      <c r="L1092" s="382"/>
      <c r="M1092" s="343">
        <v>14</v>
      </c>
      <c r="N1092" s="343">
        <v>3</v>
      </c>
      <c r="O1092" s="344" t="s">
        <v>282</v>
      </c>
      <c r="P1092" s="345">
        <v>0</v>
      </c>
      <c r="Q1092" s="383"/>
      <c r="R1092" s="383"/>
      <c r="S1092" s="383"/>
      <c r="T1092" s="383"/>
      <c r="U1092" s="359">
        <v>210</v>
      </c>
      <c r="V1092" s="359">
        <v>210</v>
      </c>
      <c r="W1092" s="360">
        <v>1</v>
      </c>
    </row>
    <row r="1093" spans="2:23" x14ac:dyDescent="0.2">
      <c r="B1093" s="382" t="s">
        <v>134</v>
      </c>
      <c r="C1093" s="382"/>
      <c r="D1093" s="382"/>
      <c r="E1093" s="382"/>
      <c r="F1093" s="382"/>
      <c r="G1093" s="382"/>
      <c r="H1093" s="382"/>
      <c r="I1093" s="382"/>
      <c r="J1093" s="382"/>
      <c r="K1093" s="382"/>
      <c r="L1093" s="382"/>
      <c r="M1093" s="343">
        <v>14</v>
      </c>
      <c r="N1093" s="343">
        <v>3</v>
      </c>
      <c r="O1093" s="344" t="s">
        <v>282</v>
      </c>
      <c r="P1093" s="345" t="s">
        <v>133</v>
      </c>
      <c r="Q1093" s="383"/>
      <c r="R1093" s="383"/>
      <c r="S1093" s="383"/>
      <c r="T1093" s="383"/>
      <c r="U1093" s="359">
        <v>210</v>
      </c>
      <c r="V1093" s="359">
        <v>210</v>
      </c>
      <c r="W1093" s="360">
        <v>1</v>
      </c>
    </row>
    <row r="1094" spans="2:23" x14ac:dyDescent="0.2">
      <c r="B1094" s="382" t="s">
        <v>132</v>
      </c>
      <c r="C1094" s="382"/>
      <c r="D1094" s="382"/>
      <c r="E1094" s="382"/>
      <c r="F1094" s="382"/>
      <c r="G1094" s="382"/>
      <c r="H1094" s="382"/>
      <c r="I1094" s="382"/>
      <c r="J1094" s="382"/>
      <c r="K1094" s="382"/>
      <c r="L1094" s="382"/>
      <c r="M1094" s="343">
        <v>14</v>
      </c>
      <c r="N1094" s="343">
        <v>3</v>
      </c>
      <c r="O1094" s="344" t="s">
        <v>282</v>
      </c>
      <c r="P1094" s="345" t="s">
        <v>130</v>
      </c>
      <c r="Q1094" s="383"/>
      <c r="R1094" s="383"/>
      <c r="S1094" s="383"/>
      <c r="T1094" s="383"/>
      <c r="U1094" s="359">
        <v>210</v>
      </c>
      <c r="V1094" s="359">
        <v>210</v>
      </c>
      <c r="W1094" s="360">
        <v>1</v>
      </c>
    </row>
    <row r="1095" spans="2:23" x14ac:dyDescent="0.2">
      <c r="B1095" s="382" t="s">
        <v>430</v>
      </c>
      <c r="C1095" s="382"/>
      <c r="D1095" s="382"/>
      <c r="E1095" s="382"/>
      <c r="F1095" s="382"/>
      <c r="G1095" s="382"/>
      <c r="H1095" s="382"/>
      <c r="I1095" s="382"/>
      <c r="J1095" s="382"/>
      <c r="K1095" s="382"/>
      <c r="L1095" s="382"/>
      <c r="M1095" s="343">
        <v>14</v>
      </c>
      <c r="N1095" s="343">
        <v>3</v>
      </c>
      <c r="O1095" s="344" t="s">
        <v>431</v>
      </c>
      <c r="P1095" s="345">
        <v>0</v>
      </c>
      <c r="Q1095" s="383"/>
      <c r="R1095" s="383"/>
      <c r="S1095" s="383"/>
      <c r="T1095" s="383"/>
      <c r="U1095" s="359">
        <v>1541.499</v>
      </c>
      <c r="V1095" s="359">
        <v>0</v>
      </c>
      <c r="W1095" s="360">
        <v>0</v>
      </c>
    </row>
    <row r="1096" spans="2:23" x14ac:dyDescent="0.2">
      <c r="B1096" s="382" t="s">
        <v>753</v>
      </c>
      <c r="C1096" s="382"/>
      <c r="D1096" s="382"/>
      <c r="E1096" s="382"/>
      <c r="F1096" s="382"/>
      <c r="G1096" s="382"/>
      <c r="H1096" s="382"/>
      <c r="I1096" s="382"/>
      <c r="J1096" s="382"/>
      <c r="K1096" s="382"/>
      <c r="L1096" s="382"/>
      <c r="M1096" s="343">
        <v>14</v>
      </c>
      <c r="N1096" s="343">
        <v>3</v>
      </c>
      <c r="O1096" s="344" t="s">
        <v>754</v>
      </c>
      <c r="P1096" s="345">
        <v>0</v>
      </c>
      <c r="Q1096" s="383"/>
      <c r="R1096" s="383"/>
      <c r="S1096" s="383"/>
      <c r="T1096" s="383"/>
      <c r="U1096" s="359">
        <v>1541.499</v>
      </c>
      <c r="V1096" s="359">
        <v>0</v>
      </c>
      <c r="W1096" s="360">
        <v>0</v>
      </c>
    </row>
    <row r="1097" spans="2:23" x14ac:dyDescent="0.2">
      <c r="B1097" s="382" t="s">
        <v>134</v>
      </c>
      <c r="C1097" s="382"/>
      <c r="D1097" s="382"/>
      <c r="E1097" s="382"/>
      <c r="F1097" s="382"/>
      <c r="G1097" s="382"/>
      <c r="H1097" s="382"/>
      <c r="I1097" s="382"/>
      <c r="J1097" s="382"/>
      <c r="K1097" s="382"/>
      <c r="L1097" s="382"/>
      <c r="M1097" s="343">
        <v>14</v>
      </c>
      <c r="N1097" s="343">
        <v>3</v>
      </c>
      <c r="O1097" s="344" t="s">
        <v>754</v>
      </c>
      <c r="P1097" s="345" t="s">
        <v>133</v>
      </c>
      <c r="Q1097" s="383"/>
      <c r="R1097" s="383"/>
      <c r="S1097" s="383"/>
      <c r="T1097" s="383"/>
      <c r="U1097" s="359">
        <v>1541.499</v>
      </c>
      <c r="V1097" s="359">
        <v>0</v>
      </c>
      <c r="W1097" s="360">
        <v>0</v>
      </c>
    </row>
    <row r="1098" spans="2:23" x14ac:dyDescent="0.2">
      <c r="B1098" s="382" t="s">
        <v>132</v>
      </c>
      <c r="C1098" s="382"/>
      <c r="D1098" s="382"/>
      <c r="E1098" s="382"/>
      <c r="F1098" s="382"/>
      <c r="G1098" s="382"/>
      <c r="H1098" s="382"/>
      <c r="I1098" s="382"/>
      <c r="J1098" s="382"/>
      <c r="K1098" s="382"/>
      <c r="L1098" s="382"/>
      <c r="M1098" s="343">
        <v>14</v>
      </c>
      <c r="N1098" s="343">
        <v>3</v>
      </c>
      <c r="O1098" s="344" t="s">
        <v>754</v>
      </c>
      <c r="P1098" s="345" t="s">
        <v>130</v>
      </c>
      <c r="Q1098" s="383"/>
      <c r="R1098" s="383"/>
      <c r="S1098" s="383"/>
      <c r="T1098" s="383"/>
      <c r="U1098" s="359">
        <v>1541.499</v>
      </c>
      <c r="V1098" s="359">
        <v>0</v>
      </c>
      <c r="W1098" s="360">
        <v>0</v>
      </c>
    </row>
    <row r="1099" spans="2:23" x14ac:dyDescent="0.2">
      <c r="B1099" s="382" t="s">
        <v>139</v>
      </c>
      <c r="C1099" s="382"/>
      <c r="D1099" s="382"/>
      <c r="E1099" s="382"/>
      <c r="F1099" s="382"/>
      <c r="G1099" s="382"/>
      <c r="H1099" s="382"/>
      <c r="I1099" s="382"/>
      <c r="J1099" s="382"/>
      <c r="K1099" s="382"/>
      <c r="L1099" s="382"/>
      <c r="M1099" s="343">
        <v>14</v>
      </c>
      <c r="N1099" s="343">
        <v>3</v>
      </c>
      <c r="O1099" s="344" t="s">
        <v>138</v>
      </c>
      <c r="P1099" s="345">
        <v>0</v>
      </c>
      <c r="Q1099" s="383"/>
      <c r="R1099" s="383"/>
      <c r="S1099" s="383"/>
      <c r="T1099" s="383"/>
      <c r="U1099" s="359">
        <v>1992.69</v>
      </c>
      <c r="V1099" s="359">
        <v>642.51</v>
      </c>
      <c r="W1099" s="360">
        <v>0.32244</v>
      </c>
    </row>
    <row r="1100" spans="2:23" x14ac:dyDescent="0.2">
      <c r="B1100" s="382" t="s">
        <v>154</v>
      </c>
      <c r="C1100" s="382"/>
      <c r="D1100" s="382"/>
      <c r="E1100" s="382"/>
      <c r="F1100" s="382"/>
      <c r="G1100" s="382"/>
      <c r="H1100" s="382"/>
      <c r="I1100" s="382"/>
      <c r="J1100" s="382"/>
      <c r="K1100" s="382"/>
      <c r="L1100" s="382"/>
      <c r="M1100" s="343">
        <v>14</v>
      </c>
      <c r="N1100" s="343">
        <v>3</v>
      </c>
      <c r="O1100" s="344" t="s">
        <v>153</v>
      </c>
      <c r="P1100" s="345">
        <v>0</v>
      </c>
      <c r="Q1100" s="383"/>
      <c r="R1100" s="383"/>
      <c r="S1100" s="383"/>
      <c r="T1100" s="383"/>
      <c r="U1100" s="359">
        <v>125</v>
      </c>
      <c r="V1100" s="359">
        <v>25</v>
      </c>
      <c r="W1100" s="360">
        <v>0.2</v>
      </c>
    </row>
    <row r="1101" spans="2:23" x14ac:dyDescent="0.2">
      <c r="B1101" s="382" t="s">
        <v>134</v>
      </c>
      <c r="C1101" s="382"/>
      <c r="D1101" s="382"/>
      <c r="E1101" s="382"/>
      <c r="F1101" s="382"/>
      <c r="G1101" s="382"/>
      <c r="H1101" s="382"/>
      <c r="I1101" s="382"/>
      <c r="J1101" s="382"/>
      <c r="K1101" s="382"/>
      <c r="L1101" s="382"/>
      <c r="M1101" s="343">
        <v>14</v>
      </c>
      <c r="N1101" s="343">
        <v>3</v>
      </c>
      <c r="O1101" s="344" t="s">
        <v>153</v>
      </c>
      <c r="P1101" s="345" t="s">
        <v>133</v>
      </c>
      <c r="Q1101" s="383"/>
      <c r="R1101" s="383"/>
      <c r="S1101" s="383"/>
      <c r="T1101" s="383"/>
      <c r="U1101" s="359">
        <v>125</v>
      </c>
      <c r="V1101" s="359">
        <v>25</v>
      </c>
      <c r="W1101" s="360">
        <v>0.2</v>
      </c>
    </row>
    <row r="1102" spans="2:23" x14ac:dyDescent="0.2">
      <c r="B1102" s="382" t="s">
        <v>132</v>
      </c>
      <c r="C1102" s="382"/>
      <c r="D1102" s="382"/>
      <c r="E1102" s="382"/>
      <c r="F1102" s="382"/>
      <c r="G1102" s="382"/>
      <c r="H1102" s="382"/>
      <c r="I1102" s="382"/>
      <c r="J1102" s="382"/>
      <c r="K1102" s="382"/>
      <c r="L1102" s="382"/>
      <c r="M1102" s="343">
        <v>14</v>
      </c>
      <c r="N1102" s="343">
        <v>3</v>
      </c>
      <c r="O1102" s="344" t="s">
        <v>153</v>
      </c>
      <c r="P1102" s="345" t="s">
        <v>130</v>
      </c>
      <c r="Q1102" s="383"/>
      <c r="R1102" s="383"/>
      <c r="S1102" s="383"/>
      <c r="T1102" s="383"/>
      <c r="U1102" s="359">
        <v>125</v>
      </c>
      <c r="V1102" s="359">
        <v>25</v>
      </c>
      <c r="W1102" s="360">
        <v>0.2</v>
      </c>
    </row>
    <row r="1103" spans="2:23" x14ac:dyDescent="0.2">
      <c r="B1103" s="382" t="s">
        <v>143</v>
      </c>
      <c r="C1103" s="382"/>
      <c r="D1103" s="382"/>
      <c r="E1103" s="382"/>
      <c r="F1103" s="382"/>
      <c r="G1103" s="382"/>
      <c r="H1103" s="382"/>
      <c r="I1103" s="382"/>
      <c r="J1103" s="382"/>
      <c r="K1103" s="382"/>
      <c r="L1103" s="382"/>
      <c r="M1103" s="343">
        <v>14</v>
      </c>
      <c r="N1103" s="343">
        <v>3</v>
      </c>
      <c r="O1103" s="344" t="s">
        <v>142</v>
      </c>
      <c r="P1103" s="345">
        <v>0</v>
      </c>
      <c r="Q1103" s="383"/>
      <c r="R1103" s="383"/>
      <c r="S1103" s="383"/>
      <c r="T1103" s="383"/>
      <c r="U1103" s="359">
        <v>1841.77</v>
      </c>
      <c r="V1103" s="359">
        <v>591.59</v>
      </c>
      <c r="W1103" s="360">
        <v>0.32121</v>
      </c>
    </row>
    <row r="1104" spans="2:23" x14ac:dyDescent="0.2">
      <c r="B1104" s="382" t="s">
        <v>134</v>
      </c>
      <c r="C1104" s="382"/>
      <c r="D1104" s="382"/>
      <c r="E1104" s="382"/>
      <c r="F1104" s="382"/>
      <c r="G1104" s="382"/>
      <c r="H1104" s="382"/>
      <c r="I1104" s="382"/>
      <c r="J1104" s="382"/>
      <c r="K1104" s="382"/>
      <c r="L1104" s="382"/>
      <c r="M1104" s="343">
        <v>14</v>
      </c>
      <c r="N1104" s="343">
        <v>3</v>
      </c>
      <c r="O1104" s="344" t="s">
        <v>142</v>
      </c>
      <c r="P1104" s="345" t="s">
        <v>133</v>
      </c>
      <c r="Q1104" s="383"/>
      <c r="R1104" s="383"/>
      <c r="S1104" s="383"/>
      <c r="T1104" s="383"/>
      <c r="U1104" s="359">
        <v>1841.77</v>
      </c>
      <c r="V1104" s="359">
        <v>591.59</v>
      </c>
      <c r="W1104" s="360">
        <v>0.32121</v>
      </c>
    </row>
    <row r="1105" spans="2:23" x14ac:dyDescent="0.2">
      <c r="B1105" s="382" t="s">
        <v>132</v>
      </c>
      <c r="C1105" s="382"/>
      <c r="D1105" s="382"/>
      <c r="E1105" s="382"/>
      <c r="F1105" s="382"/>
      <c r="G1105" s="382"/>
      <c r="H1105" s="382"/>
      <c r="I1105" s="382"/>
      <c r="J1105" s="382"/>
      <c r="K1105" s="382"/>
      <c r="L1105" s="382"/>
      <c r="M1105" s="343">
        <v>14</v>
      </c>
      <c r="N1105" s="343">
        <v>3</v>
      </c>
      <c r="O1105" s="344" t="s">
        <v>142</v>
      </c>
      <c r="P1105" s="345" t="s">
        <v>130</v>
      </c>
      <c r="Q1105" s="383"/>
      <c r="R1105" s="383"/>
      <c r="S1105" s="383"/>
      <c r="T1105" s="383"/>
      <c r="U1105" s="359">
        <v>1841.77</v>
      </c>
      <c r="V1105" s="359">
        <v>591.59</v>
      </c>
      <c r="W1105" s="360">
        <v>0.32121</v>
      </c>
    </row>
    <row r="1106" spans="2:23" x14ac:dyDescent="0.2">
      <c r="B1106" s="382" t="s">
        <v>141</v>
      </c>
      <c r="C1106" s="382"/>
      <c r="D1106" s="382"/>
      <c r="E1106" s="382"/>
      <c r="F1106" s="382"/>
      <c r="G1106" s="382"/>
      <c r="H1106" s="382"/>
      <c r="I1106" s="382"/>
      <c r="J1106" s="382"/>
      <c r="K1106" s="382"/>
      <c r="L1106" s="382"/>
      <c r="M1106" s="343">
        <v>14</v>
      </c>
      <c r="N1106" s="343">
        <v>3</v>
      </c>
      <c r="O1106" s="344" t="s">
        <v>140</v>
      </c>
      <c r="P1106" s="345">
        <v>0</v>
      </c>
      <c r="Q1106" s="383"/>
      <c r="R1106" s="383"/>
      <c r="S1106" s="383"/>
      <c r="T1106" s="383"/>
      <c r="U1106" s="359">
        <v>25.92</v>
      </c>
      <c r="V1106" s="359">
        <v>25.92</v>
      </c>
      <c r="W1106" s="360">
        <v>1</v>
      </c>
    </row>
    <row r="1107" spans="2:23" x14ac:dyDescent="0.2">
      <c r="B1107" s="382" t="s">
        <v>134</v>
      </c>
      <c r="C1107" s="382"/>
      <c r="D1107" s="382"/>
      <c r="E1107" s="382"/>
      <c r="F1107" s="382"/>
      <c r="G1107" s="382"/>
      <c r="H1107" s="382"/>
      <c r="I1107" s="382"/>
      <c r="J1107" s="382"/>
      <c r="K1107" s="382"/>
      <c r="L1107" s="382"/>
      <c r="M1107" s="343">
        <v>14</v>
      </c>
      <c r="N1107" s="343">
        <v>3</v>
      </c>
      <c r="O1107" s="344" t="s">
        <v>140</v>
      </c>
      <c r="P1107" s="345" t="s">
        <v>133</v>
      </c>
      <c r="Q1107" s="383"/>
      <c r="R1107" s="383"/>
      <c r="S1107" s="383"/>
      <c r="T1107" s="383"/>
      <c r="U1107" s="359">
        <v>25.92</v>
      </c>
      <c r="V1107" s="359">
        <v>25.92</v>
      </c>
      <c r="W1107" s="360">
        <v>1</v>
      </c>
    </row>
    <row r="1108" spans="2:23" x14ac:dyDescent="0.2">
      <c r="B1108" s="382" t="s">
        <v>132</v>
      </c>
      <c r="C1108" s="382"/>
      <c r="D1108" s="382"/>
      <c r="E1108" s="382"/>
      <c r="F1108" s="382"/>
      <c r="G1108" s="382"/>
      <c r="H1108" s="382"/>
      <c r="I1108" s="382"/>
      <c r="J1108" s="382"/>
      <c r="K1108" s="382"/>
      <c r="L1108" s="382"/>
      <c r="M1108" s="343">
        <v>14</v>
      </c>
      <c r="N1108" s="343">
        <v>3</v>
      </c>
      <c r="O1108" s="344" t="s">
        <v>140</v>
      </c>
      <c r="P1108" s="345" t="s">
        <v>130</v>
      </c>
      <c r="Q1108" s="383"/>
      <c r="R1108" s="383"/>
      <c r="S1108" s="383"/>
      <c r="T1108" s="383"/>
      <c r="U1108" s="359">
        <v>25.92</v>
      </c>
      <c r="V1108" s="359">
        <v>25.92</v>
      </c>
      <c r="W1108" s="360">
        <v>1</v>
      </c>
    </row>
    <row r="1109" spans="2:23" x14ac:dyDescent="0.2">
      <c r="B1109" s="382" t="s">
        <v>139</v>
      </c>
      <c r="C1109" s="382"/>
      <c r="D1109" s="382"/>
      <c r="E1109" s="382"/>
      <c r="F1109" s="382"/>
      <c r="G1109" s="382"/>
      <c r="H1109" s="382"/>
      <c r="I1109" s="382"/>
      <c r="J1109" s="382"/>
      <c r="K1109" s="382"/>
      <c r="L1109" s="382"/>
      <c r="M1109" s="343">
        <v>14</v>
      </c>
      <c r="N1109" s="343">
        <v>3</v>
      </c>
      <c r="O1109" s="344" t="s">
        <v>138</v>
      </c>
      <c r="P1109" s="345">
        <v>0</v>
      </c>
      <c r="Q1109" s="383"/>
      <c r="R1109" s="383"/>
      <c r="S1109" s="383"/>
      <c r="T1109" s="383"/>
      <c r="U1109" s="359">
        <v>18500.03</v>
      </c>
      <c r="V1109" s="359">
        <v>13017.09</v>
      </c>
      <c r="W1109" s="360">
        <v>0.70362999999999998</v>
      </c>
    </row>
    <row r="1110" spans="2:23" x14ac:dyDescent="0.2">
      <c r="B1110" s="382" t="s">
        <v>688</v>
      </c>
      <c r="C1110" s="382"/>
      <c r="D1110" s="382"/>
      <c r="E1110" s="382"/>
      <c r="F1110" s="382"/>
      <c r="G1110" s="382"/>
      <c r="H1110" s="382"/>
      <c r="I1110" s="382"/>
      <c r="J1110" s="382"/>
      <c r="K1110" s="382"/>
      <c r="L1110" s="382"/>
      <c r="M1110" s="343">
        <v>14</v>
      </c>
      <c r="N1110" s="343">
        <v>3</v>
      </c>
      <c r="O1110" s="344" t="s">
        <v>689</v>
      </c>
      <c r="P1110" s="345">
        <v>0</v>
      </c>
      <c r="Q1110" s="383"/>
      <c r="R1110" s="383"/>
      <c r="S1110" s="383"/>
      <c r="T1110" s="383"/>
      <c r="U1110" s="359">
        <v>14325</v>
      </c>
      <c r="V1110" s="359">
        <v>12416.4</v>
      </c>
      <c r="W1110" s="360">
        <v>0.86675999999999997</v>
      </c>
    </row>
    <row r="1111" spans="2:23" x14ac:dyDescent="0.2">
      <c r="B1111" s="382" t="s">
        <v>134</v>
      </c>
      <c r="C1111" s="382"/>
      <c r="D1111" s="382"/>
      <c r="E1111" s="382"/>
      <c r="F1111" s="382"/>
      <c r="G1111" s="382"/>
      <c r="H1111" s="382"/>
      <c r="I1111" s="382"/>
      <c r="J1111" s="382"/>
      <c r="K1111" s="382"/>
      <c r="L1111" s="382"/>
      <c r="M1111" s="343">
        <v>14</v>
      </c>
      <c r="N1111" s="343">
        <v>3</v>
      </c>
      <c r="O1111" s="344" t="s">
        <v>689</v>
      </c>
      <c r="P1111" s="345" t="s">
        <v>133</v>
      </c>
      <c r="Q1111" s="383"/>
      <c r="R1111" s="383"/>
      <c r="S1111" s="383"/>
      <c r="T1111" s="383"/>
      <c r="U1111" s="359">
        <v>14325</v>
      </c>
      <c r="V1111" s="359">
        <v>12416.4</v>
      </c>
      <c r="W1111" s="360">
        <v>0.86675999999999997</v>
      </c>
    </row>
    <row r="1112" spans="2:23" x14ac:dyDescent="0.2">
      <c r="B1112" s="382" t="s">
        <v>132</v>
      </c>
      <c r="C1112" s="382"/>
      <c r="D1112" s="382"/>
      <c r="E1112" s="382"/>
      <c r="F1112" s="382"/>
      <c r="G1112" s="382"/>
      <c r="H1112" s="382"/>
      <c r="I1112" s="382"/>
      <c r="J1112" s="382"/>
      <c r="K1112" s="382"/>
      <c r="L1112" s="382"/>
      <c r="M1112" s="343">
        <v>14</v>
      </c>
      <c r="N1112" s="343">
        <v>3</v>
      </c>
      <c r="O1112" s="344" t="s">
        <v>689</v>
      </c>
      <c r="P1112" s="345" t="s">
        <v>130</v>
      </c>
      <c r="Q1112" s="383"/>
      <c r="R1112" s="383"/>
      <c r="S1112" s="383"/>
      <c r="T1112" s="383"/>
      <c r="U1112" s="359">
        <v>14325</v>
      </c>
      <c r="V1112" s="359">
        <v>12416.4</v>
      </c>
      <c r="W1112" s="360">
        <v>0.86675999999999997</v>
      </c>
    </row>
    <row r="1113" spans="2:23" x14ac:dyDescent="0.2">
      <c r="B1113" s="382" t="s">
        <v>137</v>
      </c>
      <c r="C1113" s="382"/>
      <c r="D1113" s="382"/>
      <c r="E1113" s="382"/>
      <c r="F1113" s="382"/>
      <c r="G1113" s="382"/>
      <c r="H1113" s="382"/>
      <c r="I1113" s="382"/>
      <c r="J1113" s="382"/>
      <c r="K1113" s="382"/>
      <c r="L1113" s="382"/>
      <c r="M1113" s="343">
        <v>14</v>
      </c>
      <c r="N1113" s="343">
        <v>3</v>
      </c>
      <c r="O1113" s="344" t="s">
        <v>136</v>
      </c>
      <c r="P1113" s="345">
        <v>0</v>
      </c>
      <c r="Q1113" s="383"/>
      <c r="R1113" s="383"/>
      <c r="S1113" s="383"/>
      <c r="T1113" s="383"/>
      <c r="U1113" s="359">
        <v>4114.53</v>
      </c>
      <c r="V1113" s="359">
        <v>540.19000000000005</v>
      </c>
      <c r="W1113" s="360">
        <v>0.13128999999999999</v>
      </c>
    </row>
    <row r="1114" spans="2:23" x14ac:dyDescent="0.2">
      <c r="B1114" s="382" t="s">
        <v>134</v>
      </c>
      <c r="C1114" s="382"/>
      <c r="D1114" s="382"/>
      <c r="E1114" s="382"/>
      <c r="F1114" s="382"/>
      <c r="G1114" s="382"/>
      <c r="H1114" s="382"/>
      <c r="I1114" s="382"/>
      <c r="J1114" s="382"/>
      <c r="K1114" s="382"/>
      <c r="L1114" s="382"/>
      <c r="M1114" s="343">
        <v>14</v>
      </c>
      <c r="N1114" s="343">
        <v>3</v>
      </c>
      <c r="O1114" s="344" t="s">
        <v>136</v>
      </c>
      <c r="P1114" s="345" t="s">
        <v>133</v>
      </c>
      <c r="Q1114" s="383"/>
      <c r="R1114" s="383"/>
      <c r="S1114" s="383"/>
      <c r="T1114" s="383"/>
      <c r="U1114" s="359">
        <v>4114.53</v>
      </c>
      <c r="V1114" s="359">
        <v>540.19000000000005</v>
      </c>
      <c r="W1114" s="360">
        <v>0.13128999999999999</v>
      </c>
    </row>
    <row r="1115" spans="2:23" x14ac:dyDescent="0.2">
      <c r="B1115" s="382" t="s">
        <v>132</v>
      </c>
      <c r="C1115" s="382"/>
      <c r="D1115" s="382"/>
      <c r="E1115" s="382"/>
      <c r="F1115" s="382"/>
      <c r="G1115" s="382"/>
      <c r="H1115" s="382"/>
      <c r="I1115" s="382"/>
      <c r="J1115" s="382"/>
      <c r="K1115" s="382"/>
      <c r="L1115" s="382"/>
      <c r="M1115" s="343">
        <v>14</v>
      </c>
      <c r="N1115" s="343">
        <v>3</v>
      </c>
      <c r="O1115" s="344" t="s">
        <v>136</v>
      </c>
      <c r="P1115" s="345" t="s">
        <v>130</v>
      </c>
      <c r="Q1115" s="383"/>
      <c r="R1115" s="383"/>
      <c r="S1115" s="383"/>
      <c r="T1115" s="383"/>
      <c r="U1115" s="359">
        <v>4114.53</v>
      </c>
      <c r="V1115" s="359">
        <v>540.19000000000005</v>
      </c>
      <c r="W1115" s="360">
        <v>0.13128999999999999</v>
      </c>
    </row>
    <row r="1116" spans="2:23" x14ac:dyDescent="0.2">
      <c r="B1116" s="382" t="s">
        <v>135</v>
      </c>
      <c r="C1116" s="382"/>
      <c r="D1116" s="382"/>
      <c r="E1116" s="382"/>
      <c r="F1116" s="382"/>
      <c r="G1116" s="382"/>
      <c r="H1116" s="382"/>
      <c r="I1116" s="382"/>
      <c r="J1116" s="382"/>
      <c r="K1116" s="382"/>
      <c r="L1116" s="382"/>
      <c r="M1116" s="343">
        <v>14</v>
      </c>
      <c r="N1116" s="343">
        <v>3</v>
      </c>
      <c r="O1116" s="344" t="s">
        <v>131</v>
      </c>
      <c r="P1116" s="345">
        <v>0</v>
      </c>
      <c r="Q1116" s="383"/>
      <c r="R1116" s="383"/>
      <c r="S1116" s="383"/>
      <c r="T1116" s="383"/>
      <c r="U1116" s="359">
        <v>60.5</v>
      </c>
      <c r="V1116" s="359">
        <v>60.5</v>
      </c>
      <c r="W1116" s="360">
        <v>1</v>
      </c>
    </row>
    <row r="1117" spans="2:23" x14ac:dyDescent="0.2">
      <c r="B1117" s="382" t="s">
        <v>134</v>
      </c>
      <c r="C1117" s="382"/>
      <c r="D1117" s="382"/>
      <c r="E1117" s="382"/>
      <c r="F1117" s="382"/>
      <c r="G1117" s="382"/>
      <c r="H1117" s="382"/>
      <c r="I1117" s="382"/>
      <c r="J1117" s="382"/>
      <c r="K1117" s="382"/>
      <c r="L1117" s="382"/>
      <c r="M1117" s="343">
        <v>14</v>
      </c>
      <c r="N1117" s="343">
        <v>3</v>
      </c>
      <c r="O1117" s="344" t="s">
        <v>131</v>
      </c>
      <c r="P1117" s="345" t="s">
        <v>133</v>
      </c>
      <c r="Q1117" s="383"/>
      <c r="R1117" s="383"/>
      <c r="S1117" s="383"/>
      <c r="T1117" s="383"/>
      <c r="U1117" s="359">
        <v>60.5</v>
      </c>
      <c r="V1117" s="359">
        <v>60.5</v>
      </c>
      <c r="W1117" s="360">
        <v>1</v>
      </c>
    </row>
    <row r="1118" spans="2:23" x14ac:dyDescent="0.2">
      <c r="B1118" s="382" t="s">
        <v>132</v>
      </c>
      <c r="C1118" s="382"/>
      <c r="D1118" s="382"/>
      <c r="E1118" s="382"/>
      <c r="F1118" s="382"/>
      <c r="G1118" s="382"/>
      <c r="H1118" s="382"/>
      <c r="I1118" s="382"/>
      <c r="J1118" s="382"/>
      <c r="K1118" s="382"/>
      <c r="L1118" s="382"/>
      <c r="M1118" s="343">
        <v>14</v>
      </c>
      <c r="N1118" s="343">
        <v>3</v>
      </c>
      <c r="O1118" s="344" t="s">
        <v>131</v>
      </c>
      <c r="P1118" s="345" t="s">
        <v>130</v>
      </c>
      <c r="Q1118" s="383"/>
      <c r="R1118" s="383"/>
      <c r="S1118" s="383"/>
      <c r="T1118" s="383"/>
      <c r="U1118" s="359">
        <v>60.5</v>
      </c>
      <c r="V1118" s="359">
        <v>60.5</v>
      </c>
      <c r="W1118" s="360">
        <v>1</v>
      </c>
    </row>
    <row r="1119" spans="2:23" x14ac:dyDescent="0.2">
      <c r="B1119" s="361"/>
      <c r="C1119" s="362"/>
      <c r="D1119" s="362"/>
      <c r="E1119" s="362"/>
      <c r="F1119" s="362"/>
      <c r="G1119" s="362"/>
      <c r="H1119" s="362"/>
      <c r="I1119" s="362"/>
      <c r="J1119" s="362"/>
      <c r="K1119" s="362"/>
      <c r="L1119" s="362"/>
      <c r="M1119" s="362"/>
      <c r="N1119" s="362"/>
      <c r="O1119" s="362"/>
      <c r="P1119" s="362"/>
      <c r="Q1119" s="362"/>
      <c r="R1119" s="362"/>
      <c r="S1119" s="362"/>
      <c r="T1119" s="362"/>
      <c r="U1119" s="362"/>
      <c r="V1119" s="362"/>
      <c r="W1119" s="362"/>
    </row>
  </sheetData>
  <mergeCells count="3217">
    <mergeCell ref="B1110:L1110"/>
    <mergeCell ref="Q1110:T1110"/>
    <mergeCell ref="B1111:L1111"/>
    <mergeCell ref="Q1111:T1111"/>
    <mergeCell ref="B1112:L1112"/>
    <mergeCell ref="Q1112:T1112"/>
    <mergeCell ref="B1113:L1113"/>
    <mergeCell ref="Q1113:T1113"/>
    <mergeCell ref="B1114:L1114"/>
    <mergeCell ref="Q1114:T1114"/>
    <mergeCell ref="B1115:L1115"/>
    <mergeCell ref="Q1115:T1115"/>
    <mergeCell ref="B1116:L1116"/>
    <mergeCell ref="Q1116:T1116"/>
    <mergeCell ref="B1117:L1117"/>
    <mergeCell ref="Q1117:T1117"/>
    <mergeCell ref="B1118:L1118"/>
    <mergeCell ref="Q1118:T1118"/>
    <mergeCell ref="B1101:L1101"/>
    <mergeCell ref="Q1101:T1101"/>
    <mergeCell ref="B1102:L1102"/>
    <mergeCell ref="Q1102:T1102"/>
    <mergeCell ref="B1103:L1103"/>
    <mergeCell ref="Q1103:T1103"/>
    <mergeCell ref="B1104:L1104"/>
    <mergeCell ref="Q1104:T1104"/>
    <mergeCell ref="B1105:L1105"/>
    <mergeCell ref="Q1105:T1105"/>
    <mergeCell ref="B1106:L1106"/>
    <mergeCell ref="Q1106:T1106"/>
    <mergeCell ref="B1107:L1107"/>
    <mergeCell ref="Q1107:T1107"/>
    <mergeCell ref="B1108:L1108"/>
    <mergeCell ref="Q1108:T1108"/>
    <mergeCell ref="B1109:L1109"/>
    <mergeCell ref="Q1109:T1109"/>
    <mergeCell ref="B1092:L1092"/>
    <mergeCell ref="Q1092:T1092"/>
    <mergeCell ref="B1093:L1093"/>
    <mergeCell ref="Q1093:T1093"/>
    <mergeCell ref="B1094:L1094"/>
    <mergeCell ref="Q1094:T1094"/>
    <mergeCell ref="B1095:L1095"/>
    <mergeCell ref="Q1095:T1095"/>
    <mergeCell ref="B1096:L1096"/>
    <mergeCell ref="Q1096:T1096"/>
    <mergeCell ref="B1097:L1097"/>
    <mergeCell ref="Q1097:T1097"/>
    <mergeCell ref="B1098:L1098"/>
    <mergeCell ref="Q1098:T1098"/>
    <mergeCell ref="B1099:L1099"/>
    <mergeCell ref="Q1099:T1099"/>
    <mergeCell ref="B1100:L1100"/>
    <mergeCell ref="Q1100:T1100"/>
    <mergeCell ref="B1083:L1083"/>
    <mergeCell ref="Q1083:T1083"/>
    <mergeCell ref="B1084:L1084"/>
    <mergeCell ref="Q1084:T1084"/>
    <mergeCell ref="B1085:L1085"/>
    <mergeCell ref="Q1085:T1085"/>
    <mergeCell ref="B1086:L1086"/>
    <mergeCell ref="Q1086:T1086"/>
    <mergeCell ref="B1087:L1087"/>
    <mergeCell ref="Q1087:T1087"/>
    <mergeCell ref="B1088:L1088"/>
    <mergeCell ref="Q1088:T1088"/>
    <mergeCell ref="B1089:L1089"/>
    <mergeCell ref="Q1089:T1089"/>
    <mergeCell ref="B1090:L1090"/>
    <mergeCell ref="Q1090:T1090"/>
    <mergeCell ref="B1091:L1091"/>
    <mergeCell ref="Q1091:T1091"/>
    <mergeCell ref="B1074:L1074"/>
    <mergeCell ref="Q1074:T1074"/>
    <mergeCell ref="B1075:L1075"/>
    <mergeCell ref="Q1075:T1075"/>
    <mergeCell ref="B1076:L1076"/>
    <mergeCell ref="Q1076:T1076"/>
    <mergeCell ref="B1077:L1077"/>
    <mergeCell ref="Q1077:T1077"/>
    <mergeCell ref="B1078:L1078"/>
    <mergeCell ref="Q1078:T1078"/>
    <mergeCell ref="B1079:L1079"/>
    <mergeCell ref="Q1079:T1079"/>
    <mergeCell ref="B1080:L1080"/>
    <mergeCell ref="Q1080:T1080"/>
    <mergeCell ref="B1081:L1081"/>
    <mergeCell ref="Q1081:T1081"/>
    <mergeCell ref="B1082:L1082"/>
    <mergeCell ref="Q1082:T1082"/>
    <mergeCell ref="B1065:L1065"/>
    <mergeCell ref="Q1065:T1065"/>
    <mergeCell ref="B1066:L1066"/>
    <mergeCell ref="Q1066:T1066"/>
    <mergeCell ref="B1067:L1067"/>
    <mergeCell ref="Q1067:T1067"/>
    <mergeCell ref="B1068:L1068"/>
    <mergeCell ref="Q1068:T1068"/>
    <mergeCell ref="B1069:L1069"/>
    <mergeCell ref="Q1069:T1069"/>
    <mergeCell ref="B1070:L1070"/>
    <mergeCell ref="Q1070:T1070"/>
    <mergeCell ref="B1071:L1071"/>
    <mergeCell ref="Q1071:T1071"/>
    <mergeCell ref="B1072:L1072"/>
    <mergeCell ref="Q1072:T1072"/>
    <mergeCell ref="B1073:L1073"/>
    <mergeCell ref="Q1073:T1073"/>
    <mergeCell ref="B1056:L1056"/>
    <mergeCell ref="Q1056:T1056"/>
    <mergeCell ref="B1057:L1057"/>
    <mergeCell ref="Q1057:T1057"/>
    <mergeCell ref="B1058:L1058"/>
    <mergeCell ref="Q1058:T1058"/>
    <mergeCell ref="B1059:L1059"/>
    <mergeCell ref="Q1059:T1059"/>
    <mergeCell ref="B1060:L1060"/>
    <mergeCell ref="Q1060:T1060"/>
    <mergeCell ref="B1061:L1061"/>
    <mergeCell ref="Q1061:T1061"/>
    <mergeCell ref="B1062:L1062"/>
    <mergeCell ref="Q1062:T1062"/>
    <mergeCell ref="B1063:L1063"/>
    <mergeCell ref="Q1063:T1063"/>
    <mergeCell ref="B1064:L1064"/>
    <mergeCell ref="Q1064:T1064"/>
    <mergeCell ref="B1047:L1047"/>
    <mergeCell ref="Q1047:T1047"/>
    <mergeCell ref="B1048:L1048"/>
    <mergeCell ref="Q1048:T1048"/>
    <mergeCell ref="B1049:L1049"/>
    <mergeCell ref="Q1049:T1049"/>
    <mergeCell ref="B1050:L1050"/>
    <mergeCell ref="Q1050:T1050"/>
    <mergeCell ref="B1051:L1051"/>
    <mergeCell ref="Q1051:T1051"/>
    <mergeCell ref="B1052:L1052"/>
    <mergeCell ref="Q1052:T1052"/>
    <mergeCell ref="B1053:L1053"/>
    <mergeCell ref="Q1053:T1053"/>
    <mergeCell ref="B1054:L1054"/>
    <mergeCell ref="Q1054:T1054"/>
    <mergeCell ref="B1055:L1055"/>
    <mergeCell ref="Q1055:T1055"/>
    <mergeCell ref="B1038:L1038"/>
    <mergeCell ref="Q1038:T1038"/>
    <mergeCell ref="B1039:L1039"/>
    <mergeCell ref="Q1039:T1039"/>
    <mergeCell ref="B1040:L1040"/>
    <mergeCell ref="Q1040:T1040"/>
    <mergeCell ref="B1041:L1041"/>
    <mergeCell ref="Q1041:T1041"/>
    <mergeCell ref="B1042:L1042"/>
    <mergeCell ref="Q1042:T1042"/>
    <mergeCell ref="B1043:L1043"/>
    <mergeCell ref="Q1043:T1043"/>
    <mergeCell ref="B1044:L1044"/>
    <mergeCell ref="Q1044:T1044"/>
    <mergeCell ref="B1045:L1045"/>
    <mergeCell ref="Q1045:T1045"/>
    <mergeCell ref="B1046:L1046"/>
    <mergeCell ref="Q1046:T1046"/>
    <mergeCell ref="B1029:L1029"/>
    <mergeCell ref="Q1029:T1029"/>
    <mergeCell ref="B1030:L1030"/>
    <mergeCell ref="Q1030:T1030"/>
    <mergeCell ref="B1031:L1031"/>
    <mergeCell ref="Q1031:T1031"/>
    <mergeCell ref="B1032:L1032"/>
    <mergeCell ref="Q1032:T1032"/>
    <mergeCell ref="B1033:L1033"/>
    <mergeCell ref="Q1033:T1033"/>
    <mergeCell ref="B1034:L1034"/>
    <mergeCell ref="Q1034:T1034"/>
    <mergeCell ref="B1035:L1035"/>
    <mergeCell ref="Q1035:T1035"/>
    <mergeCell ref="B1036:L1036"/>
    <mergeCell ref="Q1036:T1036"/>
    <mergeCell ref="B1037:L1037"/>
    <mergeCell ref="Q1037:T1037"/>
    <mergeCell ref="B1020:L1020"/>
    <mergeCell ref="Q1020:T1020"/>
    <mergeCell ref="B1021:L1021"/>
    <mergeCell ref="Q1021:T1021"/>
    <mergeCell ref="B1022:L1022"/>
    <mergeCell ref="Q1022:T1022"/>
    <mergeCell ref="B1023:L1023"/>
    <mergeCell ref="Q1023:T1023"/>
    <mergeCell ref="B1024:L1024"/>
    <mergeCell ref="Q1024:T1024"/>
    <mergeCell ref="B1025:L1025"/>
    <mergeCell ref="Q1025:T1025"/>
    <mergeCell ref="B1026:L1026"/>
    <mergeCell ref="Q1026:T1026"/>
    <mergeCell ref="B1027:L1027"/>
    <mergeCell ref="Q1027:T1027"/>
    <mergeCell ref="B1028:L1028"/>
    <mergeCell ref="Q1028:T1028"/>
    <mergeCell ref="B1018:L1018"/>
    <mergeCell ref="Q1018:T1018"/>
    <mergeCell ref="X1018:AC1018"/>
    <mergeCell ref="B1019:L1019"/>
    <mergeCell ref="Q1019:T1019"/>
    <mergeCell ref="X1019:AC1019"/>
    <mergeCell ref="B1016:L1016"/>
    <mergeCell ref="Q1016:T1016"/>
    <mergeCell ref="X1016:AC1016"/>
    <mergeCell ref="B1017:L1017"/>
    <mergeCell ref="Q1017:T1017"/>
    <mergeCell ref="X1017:AC1017"/>
    <mergeCell ref="B1014:L1014"/>
    <mergeCell ref="Q1014:T1014"/>
    <mergeCell ref="X1014:AC1014"/>
    <mergeCell ref="B1015:L1015"/>
    <mergeCell ref="Q1015:T1015"/>
    <mergeCell ref="X1015:AC1015"/>
    <mergeCell ref="B1012:L1012"/>
    <mergeCell ref="Q1012:T1012"/>
    <mergeCell ref="X1012:AC1012"/>
    <mergeCell ref="B1013:L1013"/>
    <mergeCell ref="Q1013:T1013"/>
    <mergeCell ref="X1013:AC1013"/>
    <mergeCell ref="B1010:L1010"/>
    <mergeCell ref="Q1010:T1010"/>
    <mergeCell ref="X1010:AC1010"/>
    <mergeCell ref="B1011:L1011"/>
    <mergeCell ref="Q1011:T1011"/>
    <mergeCell ref="X1011:AC1011"/>
    <mergeCell ref="B1008:L1008"/>
    <mergeCell ref="Q1008:T1008"/>
    <mergeCell ref="X1008:AC1008"/>
    <mergeCell ref="B1009:L1009"/>
    <mergeCell ref="Q1009:T1009"/>
    <mergeCell ref="X1009:AC1009"/>
    <mergeCell ref="B1006:L1006"/>
    <mergeCell ref="Q1006:T1006"/>
    <mergeCell ref="X1006:AC1006"/>
    <mergeCell ref="B1007:L1007"/>
    <mergeCell ref="Q1007:T1007"/>
    <mergeCell ref="X1007:AC1007"/>
    <mergeCell ref="B1004:L1004"/>
    <mergeCell ref="Q1004:T1004"/>
    <mergeCell ref="X1004:AC1004"/>
    <mergeCell ref="B1005:L1005"/>
    <mergeCell ref="Q1005:T1005"/>
    <mergeCell ref="X1005:AC1005"/>
    <mergeCell ref="B1002:L1002"/>
    <mergeCell ref="Q1002:T1002"/>
    <mergeCell ref="X1002:AC1002"/>
    <mergeCell ref="B1003:L1003"/>
    <mergeCell ref="Q1003:T1003"/>
    <mergeCell ref="X1003:AC1003"/>
    <mergeCell ref="B1000:L1000"/>
    <mergeCell ref="Q1000:T1000"/>
    <mergeCell ref="X1000:AC1000"/>
    <mergeCell ref="B1001:L1001"/>
    <mergeCell ref="Q1001:T1001"/>
    <mergeCell ref="X1001:AC1001"/>
    <mergeCell ref="B998:L998"/>
    <mergeCell ref="Q998:T998"/>
    <mergeCell ref="X998:AC998"/>
    <mergeCell ref="B999:L999"/>
    <mergeCell ref="Q999:T999"/>
    <mergeCell ref="X999:AC999"/>
    <mergeCell ref="B996:L996"/>
    <mergeCell ref="Q996:T996"/>
    <mergeCell ref="X996:AC996"/>
    <mergeCell ref="B997:L997"/>
    <mergeCell ref="Q997:T997"/>
    <mergeCell ref="X997:AC997"/>
    <mergeCell ref="B994:L994"/>
    <mergeCell ref="Q994:T994"/>
    <mergeCell ref="X994:AC994"/>
    <mergeCell ref="B995:L995"/>
    <mergeCell ref="Q995:T995"/>
    <mergeCell ref="X995:AC995"/>
    <mergeCell ref="B992:L992"/>
    <mergeCell ref="Q992:T992"/>
    <mergeCell ref="X992:AC992"/>
    <mergeCell ref="B993:L993"/>
    <mergeCell ref="Q993:T993"/>
    <mergeCell ref="X993:AC993"/>
    <mergeCell ref="B990:L990"/>
    <mergeCell ref="Q990:T990"/>
    <mergeCell ref="X990:AC990"/>
    <mergeCell ref="B991:L991"/>
    <mergeCell ref="Q991:T991"/>
    <mergeCell ref="X991:AC991"/>
    <mergeCell ref="B988:L988"/>
    <mergeCell ref="Q988:T988"/>
    <mergeCell ref="X988:AC988"/>
    <mergeCell ref="B989:L989"/>
    <mergeCell ref="Q989:T989"/>
    <mergeCell ref="X989:AC989"/>
    <mergeCell ref="B986:L986"/>
    <mergeCell ref="Q986:T986"/>
    <mergeCell ref="X986:AC986"/>
    <mergeCell ref="B987:L987"/>
    <mergeCell ref="Q987:T987"/>
    <mergeCell ref="X987:AC987"/>
    <mergeCell ref="B984:L984"/>
    <mergeCell ref="Q984:T984"/>
    <mergeCell ref="X984:AC984"/>
    <mergeCell ref="B985:L985"/>
    <mergeCell ref="Q985:T985"/>
    <mergeCell ref="X985:AC985"/>
    <mergeCell ref="B982:L982"/>
    <mergeCell ref="Q982:T982"/>
    <mergeCell ref="X982:AC982"/>
    <mergeCell ref="B983:L983"/>
    <mergeCell ref="Q983:T983"/>
    <mergeCell ref="X983:AC983"/>
    <mergeCell ref="B980:L980"/>
    <mergeCell ref="Q980:T980"/>
    <mergeCell ref="X980:AC980"/>
    <mergeCell ref="B981:L981"/>
    <mergeCell ref="Q981:T981"/>
    <mergeCell ref="X981:AC981"/>
    <mergeCell ref="B978:L978"/>
    <mergeCell ref="Q978:T978"/>
    <mergeCell ref="X978:AC978"/>
    <mergeCell ref="B979:L979"/>
    <mergeCell ref="Q979:T979"/>
    <mergeCell ref="X979:AC979"/>
    <mergeCell ref="B976:L976"/>
    <mergeCell ref="Q976:T976"/>
    <mergeCell ref="X976:AC976"/>
    <mergeCell ref="B977:L977"/>
    <mergeCell ref="Q977:T977"/>
    <mergeCell ref="X977:AC977"/>
    <mergeCell ref="B974:L974"/>
    <mergeCell ref="Q974:T974"/>
    <mergeCell ref="X974:AC974"/>
    <mergeCell ref="B975:L975"/>
    <mergeCell ref="Q975:T975"/>
    <mergeCell ref="X975:AC975"/>
    <mergeCell ref="B972:L972"/>
    <mergeCell ref="Q972:T972"/>
    <mergeCell ref="X972:AC972"/>
    <mergeCell ref="B973:L973"/>
    <mergeCell ref="Q973:T973"/>
    <mergeCell ref="X973:AC973"/>
    <mergeCell ref="B970:L970"/>
    <mergeCell ref="Q970:T970"/>
    <mergeCell ref="X970:AC970"/>
    <mergeCell ref="B971:L971"/>
    <mergeCell ref="Q971:T971"/>
    <mergeCell ref="X971:AC971"/>
    <mergeCell ref="B968:L968"/>
    <mergeCell ref="Q968:T968"/>
    <mergeCell ref="X968:AC968"/>
    <mergeCell ref="B969:L969"/>
    <mergeCell ref="Q969:T969"/>
    <mergeCell ref="X969:AC969"/>
    <mergeCell ref="B966:L966"/>
    <mergeCell ref="Q966:T966"/>
    <mergeCell ref="X966:AC966"/>
    <mergeCell ref="B967:L967"/>
    <mergeCell ref="Q967:T967"/>
    <mergeCell ref="X967:AC967"/>
    <mergeCell ref="B964:L964"/>
    <mergeCell ref="Q964:T964"/>
    <mergeCell ref="X964:AC964"/>
    <mergeCell ref="B965:L965"/>
    <mergeCell ref="Q965:T965"/>
    <mergeCell ref="X965:AC965"/>
    <mergeCell ref="B962:L962"/>
    <mergeCell ref="Q962:T962"/>
    <mergeCell ref="X962:AC962"/>
    <mergeCell ref="B963:L963"/>
    <mergeCell ref="Q963:T963"/>
    <mergeCell ref="X963:AC963"/>
    <mergeCell ref="B960:L960"/>
    <mergeCell ref="Q960:T960"/>
    <mergeCell ref="X960:AC960"/>
    <mergeCell ref="B961:L961"/>
    <mergeCell ref="Q961:T961"/>
    <mergeCell ref="X961:AC961"/>
    <mergeCell ref="B958:L958"/>
    <mergeCell ref="Q958:T958"/>
    <mergeCell ref="X958:AC958"/>
    <mergeCell ref="B959:L959"/>
    <mergeCell ref="Q959:T959"/>
    <mergeCell ref="X959:AC959"/>
    <mergeCell ref="B956:L956"/>
    <mergeCell ref="Q956:T956"/>
    <mergeCell ref="X956:AC956"/>
    <mergeCell ref="B957:L957"/>
    <mergeCell ref="Q957:T957"/>
    <mergeCell ref="X957:AC957"/>
    <mergeCell ref="B954:L954"/>
    <mergeCell ref="Q954:T954"/>
    <mergeCell ref="X954:AC954"/>
    <mergeCell ref="B955:L955"/>
    <mergeCell ref="Q955:T955"/>
    <mergeCell ref="X955:AC955"/>
    <mergeCell ref="B952:L952"/>
    <mergeCell ref="Q952:T952"/>
    <mergeCell ref="X952:AC952"/>
    <mergeCell ref="B953:L953"/>
    <mergeCell ref="Q953:T953"/>
    <mergeCell ref="X953:AC953"/>
    <mergeCell ref="B950:L950"/>
    <mergeCell ref="Q950:T950"/>
    <mergeCell ref="X950:AC950"/>
    <mergeCell ref="B951:L951"/>
    <mergeCell ref="Q951:T951"/>
    <mergeCell ref="X951:AC951"/>
    <mergeCell ref="B948:L948"/>
    <mergeCell ref="Q948:T948"/>
    <mergeCell ref="X948:AC948"/>
    <mergeCell ref="B949:L949"/>
    <mergeCell ref="Q949:T949"/>
    <mergeCell ref="X949:AC949"/>
    <mergeCell ref="B946:L946"/>
    <mergeCell ref="Q946:T946"/>
    <mergeCell ref="X946:AC946"/>
    <mergeCell ref="B947:L947"/>
    <mergeCell ref="Q947:T947"/>
    <mergeCell ref="X947:AC947"/>
    <mergeCell ref="B944:L944"/>
    <mergeCell ref="Q944:T944"/>
    <mergeCell ref="X944:AC944"/>
    <mergeCell ref="B945:L945"/>
    <mergeCell ref="Q945:T945"/>
    <mergeCell ref="X945:AC945"/>
    <mergeCell ref="B942:L942"/>
    <mergeCell ref="Q942:T942"/>
    <mergeCell ref="X942:AC942"/>
    <mergeCell ref="B943:L943"/>
    <mergeCell ref="Q943:T943"/>
    <mergeCell ref="X943:AC943"/>
    <mergeCell ref="B940:L940"/>
    <mergeCell ref="Q940:T940"/>
    <mergeCell ref="X940:AC940"/>
    <mergeCell ref="B941:L941"/>
    <mergeCell ref="Q941:T941"/>
    <mergeCell ref="X941:AC941"/>
    <mergeCell ref="B938:L938"/>
    <mergeCell ref="Q938:T938"/>
    <mergeCell ref="X938:AC938"/>
    <mergeCell ref="B939:L939"/>
    <mergeCell ref="Q939:T939"/>
    <mergeCell ref="X939:AC939"/>
    <mergeCell ref="B936:L936"/>
    <mergeCell ref="Q936:T936"/>
    <mergeCell ref="X936:AC936"/>
    <mergeCell ref="B937:L937"/>
    <mergeCell ref="Q937:T937"/>
    <mergeCell ref="X937:AC937"/>
    <mergeCell ref="B934:L934"/>
    <mergeCell ref="Q934:T934"/>
    <mergeCell ref="X934:AC934"/>
    <mergeCell ref="B935:L935"/>
    <mergeCell ref="Q935:T935"/>
    <mergeCell ref="X935:AC935"/>
    <mergeCell ref="B932:L932"/>
    <mergeCell ref="Q932:T932"/>
    <mergeCell ref="X932:AC932"/>
    <mergeCell ref="B933:L933"/>
    <mergeCell ref="Q933:T933"/>
    <mergeCell ref="X933:AC933"/>
    <mergeCell ref="B930:L930"/>
    <mergeCell ref="Q930:T930"/>
    <mergeCell ref="X930:AC930"/>
    <mergeCell ref="B931:L931"/>
    <mergeCell ref="Q931:T931"/>
    <mergeCell ref="X931:AC931"/>
    <mergeCell ref="B928:L928"/>
    <mergeCell ref="Q928:T928"/>
    <mergeCell ref="X928:AC928"/>
    <mergeCell ref="B929:L929"/>
    <mergeCell ref="Q929:T929"/>
    <mergeCell ref="X929:AC929"/>
    <mergeCell ref="B926:L926"/>
    <mergeCell ref="Q926:T926"/>
    <mergeCell ref="X926:AC926"/>
    <mergeCell ref="B927:L927"/>
    <mergeCell ref="Q927:T927"/>
    <mergeCell ref="X927:AC927"/>
    <mergeCell ref="B924:L924"/>
    <mergeCell ref="Q924:T924"/>
    <mergeCell ref="X924:AC924"/>
    <mergeCell ref="B925:L925"/>
    <mergeCell ref="Q925:T925"/>
    <mergeCell ref="X925:AC925"/>
    <mergeCell ref="B922:L922"/>
    <mergeCell ref="Q922:T922"/>
    <mergeCell ref="X922:AC922"/>
    <mergeCell ref="B923:L923"/>
    <mergeCell ref="Q923:T923"/>
    <mergeCell ref="X923:AC923"/>
    <mergeCell ref="B920:L920"/>
    <mergeCell ref="Q920:T920"/>
    <mergeCell ref="X920:AC920"/>
    <mergeCell ref="B921:L921"/>
    <mergeCell ref="Q921:T921"/>
    <mergeCell ref="X921:AC921"/>
    <mergeCell ref="B918:L918"/>
    <mergeCell ref="Q918:T918"/>
    <mergeCell ref="X918:AC918"/>
    <mergeCell ref="B919:L919"/>
    <mergeCell ref="Q919:T919"/>
    <mergeCell ref="X919:AC919"/>
    <mergeCell ref="B916:L916"/>
    <mergeCell ref="Q916:T916"/>
    <mergeCell ref="X916:AC916"/>
    <mergeCell ref="B917:L917"/>
    <mergeCell ref="Q917:T917"/>
    <mergeCell ref="X917:AC917"/>
    <mergeCell ref="B914:L914"/>
    <mergeCell ref="Q914:T914"/>
    <mergeCell ref="X914:AC914"/>
    <mergeCell ref="B915:L915"/>
    <mergeCell ref="Q915:T915"/>
    <mergeCell ref="X915:AC915"/>
    <mergeCell ref="B912:L912"/>
    <mergeCell ref="Q912:T912"/>
    <mergeCell ref="X912:AC912"/>
    <mergeCell ref="B913:L913"/>
    <mergeCell ref="Q913:T913"/>
    <mergeCell ref="X913:AC913"/>
    <mergeCell ref="B910:L910"/>
    <mergeCell ref="Q910:T910"/>
    <mergeCell ref="X910:AC910"/>
    <mergeCell ref="B911:L911"/>
    <mergeCell ref="Q911:T911"/>
    <mergeCell ref="X911:AC911"/>
    <mergeCell ref="B908:L908"/>
    <mergeCell ref="Q908:T908"/>
    <mergeCell ref="X908:AC908"/>
    <mergeCell ref="B909:L909"/>
    <mergeCell ref="Q909:T909"/>
    <mergeCell ref="X909:AC909"/>
    <mergeCell ref="B906:L906"/>
    <mergeCell ref="Q906:T906"/>
    <mergeCell ref="X906:AC906"/>
    <mergeCell ref="B907:L907"/>
    <mergeCell ref="Q907:T907"/>
    <mergeCell ref="X907:AC907"/>
    <mergeCell ref="B904:L904"/>
    <mergeCell ref="Q904:T904"/>
    <mergeCell ref="X904:AC904"/>
    <mergeCell ref="B905:L905"/>
    <mergeCell ref="Q905:T905"/>
    <mergeCell ref="X905:AC905"/>
    <mergeCell ref="B902:L902"/>
    <mergeCell ref="Q902:T902"/>
    <mergeCell ref="X902:AC902"/>
    <mergeCell ref="B903:L903"/>
    <mergeCell ref="Q903:T903"/>
    <mergeCell ref="X903:AC903"/>
    <mergeCell ref="B900:L900"/>
    <mergeCell ref="Q900:T900"/>
    <mergeCell ref="X900:AC900"/>
    <mergeCell ref="B901:L901"/>
    <mergeCell ref="Q901:T901"/>
    <mergeCell ref="X901:AC901"/>
    <mergeCell ref="B898:L898"/>
    <mergeCell ref="Q898:T898"/>
    <mergeCell ref="X898:AC898"/>
    <mergeCell ref="B899:L899"/>
    <mergeCell ref="Q899:T899"/>
    <mergeCell ref="X899:AC899"/>
    <mergeCell ref="B896:L896"/>
    <mergeCell ref="Q896:T896"/>
    <mergeCell ref="X896:AC896"/>
    <mergeCell ref="B897:L897"/>
    <mergeCell ref="Q897:T897"/>
    <mergeCell ref="X897:AC897"/>
    <mergeCell ref="B894:L894"/>
    <mergeCell ref="Q894:T894"/>
    <mergeCell ref="X894:AC894"/>
    <mergeCell ref="B895:L895"/>
    <mergeCell ref="Q895:T895"/>
    <mergeCell ref="X895:AC895"/>
    <mergeCell ref="B892:L892"/>
    <mergeCell ref="Q892:T892"/>
    <mergeCell ref="X892:AC892"/>
    <mergeCell ref="B893:L893"/>
    <mergeCell ref="Q893:T893"/>
    <mergeCell ref="X893:AC893"/>
    <mergeCell ref="B890:L890"/>
    <mergeCell ref="Q890:T890"/>
    <mergeCell ref="X890:AC890"/>
    <mergeCell ref="B891:L891"/>
    <mergeCell ref="Q891:T891"/>
    <mergeCell ref="X891:AC891"/>
    <mergeCell ref="B888:L888"/>
    <mergeCell ref="Q888:T888"/>
    <mergeCell ref="X888:AC888"/>
    <mergeCell ref="B889:L889"/>
    <mergeCell ref="Q889:T889"/>
    <mergeCell ref="X889:AC889"/>
    <mergeCell ref="B886:L886"/>
    <mergeCell ref="Q886:T886"/>
    <mergeCell ref="X886:AC886"/>
    <mergeCell ref="B887:L887"/>
    <mergeCell ref="Q887:T887"/>
    <mergeCell ref="X887:AC887"/>
    <mergeCell ref="B884:L884"/>
    <mergeCell ref="Q884:T884"/>
    <mergeCell ref="X884:AC884"/>
    <mergeCell ref="B885:L885"/>
    <mergeCell ref="Q885:T885"/>
    <mergeCell ref="X885:AC885"/>
    <mergeCell ref="B882:L882"/>
    <mergeCell ref="Q882:T882"/>
    <mergeCell ref="X882:AC882"/>
    <mergeCell ref="B883:L883"/>
    <mergeCell ref="Q883:T883"/>
    <mergeCell ref="X883:AC883"/>
    <mergeCell ref="B880:L880"/>
    <mergeCell ref="Q880:T880"/>
    <mergeCell ref="X880:AC880"/>
    <mergeCell ref="B881:L881"/>
    <mergeCell ref="Q881:T881"/>
    <mergeCell ref="X881:AC881"/>
    <mergeCell ref="B878:L878"/>
    <mergeCell ref="Q878:T878"/>
    <mergeCell ref="X878:AC878"/>
    <mergeCell ref="B879:L879"/>
    <mergeCell ref="Q879:T879"/>
    <mergeCell ref="X879:AC879"/>
    <mergeCell ref="B876:L876"/>
    <mergeCell ref="Q876:T876"/>
    <mergeCell ref="X876:AC876"/>
    <mergeCell ref="B877:L877"/>
    <mergeCell ref="Q877:T877"/>
    <mergeCell ref="X877:AC877"/>
    <mergeCell ref="B874:L874"/>
    <mergeCell ref="Q874:T874"/>
    <mergeCell ref="X874:AC874"/>
    <mergeCell ref="B875:L875"/>
    <mergeCell ref="Q875:T875"/>
    <mergeCell ref="X875:AC875"/>
    <mergeCell ref="B872:L872"/>
    <mergeCell ref="Q872:T872"/>
    <mergeCell ref="X872:AC872"/>
    <mergeCell ref="B873:L873"/>
    <mergeCell ref="Q873:T873"/>
    <mergeCell ref="X873:AC873"/>
    <mergeCell ref="B870:L870"/>
    <mergeCell ref="Q870:T870"/>
    <mergeCell ref="X870:AC870"/>
    <mergeCell ref="B871:L871"/>
    <mergeCell ref="Q871:T871"/>
    <mergeCell ref="X871:AC871"/>
    <mergeCell ref="B868:L868"/>
    <mergeCell ref="Q868:T868"/>
    <mergeCell ref="X868:AC868"/>
    <mergeCell ref="B869:L869"/>
    <mergeCell ref="Q869:T869"/>
    <mergeCell ref="X869:AC869"/>
    <mergeCell ref="B866:L866"/>
    <mergeCell ref="Q866:T866"/>
    <mergeCell ref="X866:AC866"/>
    <mergeCell ref="B867:L867"/>
    <mergeCell ref="Q867:T867"/>
    <mergeCell ref="X867:AC867"/>
    <mergeCell ref="B864:L864"/>
    <mergeCell ref="Q864:T864"/>
    <mergeCell ref="X864:AC864"/>
    <mergeCell ref="B865:L865"/>
    <mergeCell ref="Q865:T865"/>
    <mergeCell ref="X865:AC865"/>
    <mergeCell ref="B862:L862"/>
    <mergeCell ref="Q862:T862"/>
    <mergeCell ref="X862:AC862"/>
    <mergeCell ref="B863:L863"/>
    <mergeCell ref="Q863:T863"/>
    <mergeCell ref="X863:AC863"/>
    <mergeCell ref="B860:L860"/>
    <mergeCell ref="Q860:T860"/>
    <mergeCell ref="X860:AC860"/>
    <mergeCell ref="B861:L861"/>
    <mergeCell ref="Q861:T861"/>
    <mergeCell ref="X861:AC861"/>
    <mergeCell ref="B858:L858"/>
    <mergeCell ref="Q858:T858"/>
    <mergeCell ref="X858:AC858"/>
    <mergeCell ref="B859:L859"/>
    <mergeCell ref="Q859:T859"/>
    <mergeCell ref="X859:AC859"/>
    <mergeCell ref="B856:L856"/>
    <mergeCell ref="Q856:T856"/>
    <mergeCell ref="X856:AC856"/>
    <mergeCell ref="B857:L857"/>
    <mergeCell ref="Q857:T857"/>
    <mergeCell ref="X857:AC857"/>
    <mergeCell ref="B854:L854"/>
    <mergeCell ref="Q854:T854"/>
    <mergeCell ref="X854:AC854"/>
    <mergeCell ref="B855:L855"/>
    <mergeCell ref="Q855:T855"/>
    <mergeCell ref="X855:AC855"/>
    <mergeCell ref="B852:L852"/>
    <mergeCell ref="Q852:T852"/>
    <mergeCell ref="X852:AC852"/>
    <mergeCell ref="B853:L853"/>
    <mergeCell ref="Q853:T853"/>
    <mergeCell ref="X853:AC853"/>
    <mergeCell ref="B850:L850"/>
    <mergeCell ref="Q850:T850"/>
    <mergeCell ref="X850:AC850"/>
    <mergeCell ref="B851:L851"/>
    <mergeCell ref="Q851:T851"/>
    <mergeCell ref="X851:AC851"/>
    <mergeCell ref="B848:L848"/>
    <mergeCell ref="Q848:T848"/>
    <mergeCell ref="X848:AC848"/>
    <mergeCell ref="B849:L849"/>
    <mergeCell ref="Q849:T849"/>
    <mergeCell ref="X849:AC849"/>
    <mergeCell ref="B846:L846"/>
    <mergeCell ref="Q846:T846"/>
    <mergeCell ref="X846:AC846"/>
    <mergeCell ref="B847:L847"/>
    <mergeCell ref="Q847:T847"/>
    <mergeCell ref="X847:AC847"/>
    <mergeCell ref="B844:L844"/>
    <mergeCell ref="Q844:T844"/>
    <mergeCell ref="X844:AC844"/>
    <mergeCell ref="B845:L845"/>
    <mergeCell ref="Q845:T845"/>
    <mergeCell ref="X845:AC845"/>
    <mergeCell ref="B842:L842"/>
    <mergeCell ref="Q842:T842"/>
    <mergeCell ref="X842:AC842"/>
    <mergeCell ref="B843:L843"/>
    <mergeCell ref="Q843:T843"/>
    <mergeCell ref="X843:AC843"/>
    <mergeCell ref="B840:L840"/>
    <mergeCell ref="Q840:T840"/>
    <mergeCell ref="X840:AC840"/>
    <mergeCell ref="B841:L841"/>
    <mergeCell ref="Q841:T841"/>
    <mergeCell ref="X841:AC841"/>
    <mergeCell ref="B838:L838"/>
    <mergeCell ref="Q838:T838"/>
    <mergeCell ref="X838:AC838"/>
    <mergeCell ref="B839:L839"/>
    <mergeCell ref="Q839:T839"/>
    <mergeCell ref="X839:AC839"/>
    <mergeCell ref="B836:L836"/>
    <mergeCell ref="Q836:T836"/>
    <mergeCell ref="X836:AC836"/>
    <mergeCell ref="B837:L837"/>
    <mergeCell ref="Q837:T837"/>
    <mergeCell ref="X837:AC837"/>
    <mergeCell ref="B834:L834"/>
    <mergeCell ref="Q834:T834"/>
    <mergeCell ref="X834:AC834"/>
    <mergeCell ref="B835:L835"/>
    <mergeCell ref="Q835:T835"/>
    <mergeCell ref="X835:AC835"/>
    <mergeCell ref="B832:L832"/>
    <mergeCell ref="Q832:T832"/>
    <mergeCell ref="X832:AC832"/>
    <mergeCell ref="B833:L833"/>
    <mergeCell ref="Q833:T833"/>
    <mergeCell ref="X833:AC833"/>
    <mergeCell ref="B830:L830"/>
    <mergeCell ref="Q830:T830"/>
    <mergeCell ref="X830:AC830"/>
    <mergeCell ref="B831:L831"/>
    <mergeCell ref="Q831:T831"/>
    <mergeCell ref="X831:AC831"/>
    <mergeCell ref="B828:L828"/>
    <mergeCell ref="Q828:T828"/>
    <mergeCell ref="X828:AC828"/>
    <mergeCell ref="B829:L829"/>
    <mergeCell ref="Q829:T829"/>
    <mergeCell ref="X829:AC829"/>
    <mergeCell ref="B826:L826"/>
    <mergeCell ref="Q826:T826"/>
    <mergeCell ref="X826:AC826"/>
    <mergeCell ref="B827:L827"/>
    <mergeCell ref="Q827:T827"/>
    <mergeCell ref="X827:AC827"/>
    <mergeCell ref="B824:L824"/>
    <mergeCell ref="Q824:T824"/>
    <mergeCell ref="X824:AC824"/>
    <mergeCell ref="B825:L825"/>
    <mergeCell ref="Q825:T825"/>
    <mergeCell ref="X825:AC825"/>
    <mergeCell ref="B822:L822"/>
    <mergeCell ref="Q822:T822"/>
    <mergeCell ref="X822:AC822"/>
    <mergeCell ref="B823:L823"/>
    <mergeCell ref="Q823:T823"/>
    <mergeCell ref="X823:AC823"/>
    <mergeCell ref="B820:L820"/>
    <mergeCell ref="Q820:T820"/>
    <mergeCell ref="X820:AC820"/>
    <mergeCell ref="B821:L821"/>
    <mergeCell ref="Q821:T821"/>
    <mergeCell ref="X821:AC821"/>
    <mergeCell ref="B818:L818"/>
    <mergeCell ref="Q818:T818"/>
    <mergeCell ref="X818:AC818"/>
    <mergeCell ref="B819:L819"/>
    <mergeCell ref="Q819:T819"/>
    <mergeCell ref="X819:AC819"/>
    <mergeCell ref="B816:L816"/>
    <mergeCell ref="Q816:T816"/>
    <mergeCell ref="X816:AC816"/>
    <mergeCell ref="B817:L817"/>
    <mergeCell ref="Q817:T817"/>
    <mergeCell ref="X817:AC817"/>
    <mergeCell ref="B814:L814"/>
    <mergeCell ref="Q814:T814"/>
    <mergeCell ref="X814:AC814"/>
    <mergeCell ref="B815:L815"/>
    <mergeCell ref="Q815:T815"/>
    <mergeCell ref="X815:AC815"/>
    <mergeCell ref="B812:L812"/>
    <mergeCell ref="Q812:T812"/>
    <mergeCell ref="X812:AC812"/>
    <mergeCell ref="B813:L813"/>
    <mergeCell ref="Q813:T813"/>
    <mergeCell ref="X813:AC813"/>
    <mergeCell ref="B810:L810"/>
    <mergeCell ref="Q810:T810"/>
    <mergeCell ref="X810:AC810"/>
    <mergeCell ref="B811:L811"/>
    <mergeCell ref="Q811:T811"/>
    <mergeCell ref="X811:AC811"/>
    <mergeCell ref="B808:L808"/>
    <mergeCell ref="Q808:T808"/>
    <mergeCell ref="X808:AC808"/>
    <mergeCell ref="B809:L809"/>
    <mergeCell ref="Q809:T809"/>
    <mergeCell ref="X809:AC809"/>
    <mergeCell ref="B806:L806"/>
    <mergeCell ref="Q806:T806"/>
    <mergeCell ref="X806:AC806"/>
    <mergeCell ref="B807:L807"/>
    <mergeCell ref="Q807:T807"/>
    <mergeCell ref="X807:AC807"/>
    <mergeCell ref="B804:L804"/>
    <mergeCell ref="Q804:T804"/>
    <mergeCell ref="X804:AC804"/>
    <mergeCell ref="B805:L805"/>
    <mergeCell ref="Q805:T805"/>
    <mergeCell ref="X805:AC805"/>
    <mergeCell ref="B802:L802"/>
    <mergeCell ref="Q802:T802"/>
    <mergeCell ref="X802:AC802"/>
    <mergeCell ref="B803:L803"/>
    <mergeCell ref="Q803:T803"/>
    <mergeCell ref="X803:AC803"/>
    <mergeCell ref="B800:L800"/>
    <mergeCell ref="Q800:T800"/>
    <mergeCell ref="X800:AC800"/>
    <mergeCell ref="B801:L801"/>
    <mergeCell ref="Q801:T801"/>
    <mergeCell ref="X801:AC801"/>
    <mergeCell ref="B798:L798"/>
    <mergeCell ref="Q798:T798"/>
    <mergeCell ref="X798:AC798"/>
    <mergeCell ref="B799:L799"/>
    <mergeCell ref="Q799:T799"/>
    <mergeCell ref="X799:AC799"/>
    <mergeCell ref="B796:L796"/>
    <mergeCell ref="Q796:T796"/>
    <mergeCell ref="X796:AC796"/>
    <mergeCell ref="B797:L797"/>
    <mergeCell ref="Q797:T797"/>
    <mergeCell ref="X797:AC797"/>
    <mergeCell ref="B794:L794"/>
    <mergeCell ref="Q794:T794"/>
    <mergeCell ref="X794:AC794"/>
    <mergeCell ref="B795:L795"/>
    <mergeCell ref="Q795:T795"/>
    <mergeCell ref="X795:AC795"/>
    <mergeCell ref="B792:L792"/>
    <mergeCell ref="Q792:T792"/>
    <mergeCell ref="X792:AC792"/>
    <mergeCell ref="B793:L793"/>
    <mergeCell ref="Q793:T793"/>
    <mergeCell ref="X793:AC793"/>
    <mergeCell ref="B790:L790"/>
    <mergeCell ref="Q790:T790"/>
    <mergeCell ref="X790:AC790"/>
    <mergeCell ref="B791:L791"/>
    <mergeCell ref="Q791:T791"/>
    <mergeCell ref="X791:AC791"/>
    <mergeCell ref="B788:L788"/>
    <mergeCell ref="Q788:T788"/>
    <mergeCell ref="X788:AC788"/>
    <mergeCell ref="B789:L789"/>
    <mergeCell ref="Q789:T789"/>
    <mergeCell ref="X789:AC789"/>
    <mergeCell ref="B786:L786"/>
    <mergeCell ref="Q786:T786"/>
    <mergeCell ref="X786:AC786"/>
    <mergeCell ref="B787:L787"/>
    <mergeCell ref="Q787:T787"/>
    <mergeCell ref="X787:AC787"/>
    <mergeCell ref="B784:L784"/>
    <mergeCell ref="Q784:T784"/>
    <mergeCell ref="X784:AC784"/>
    <mergeCell ref="B785:L785"/>
    <mergeCell ref="Q785:T785"/>
    <mergeCell ref="X785:AC785"/>
    <mergeCell ref="B782:L782"/>
    <mergeCell ref="Q782:T782"/>
    <mergeCell ref="X782:AC782"/>
    <mergeCell ref="B783:L783"/>
    <mergeCell ref="Q783:T783"/>
    <mergeCell ref="X783:AC783"/>
    <mergeCell ref="B780:L780"/>
    <mergeCell ref="Q780:T780"/>
    <mergeCell ref="X780:AC780"/>
    <mergeCell ref="B781:L781"/>
    <mergeCell ref="Q781:T781"/>
    <mergeCell ref="X781:AC781"/>
    <mergeCell ref="B778:L778"/>
    <mergeCell ref="Q778:T778"/>
    <mergeCell ref="X778:AC778"/>
    <mergeCell ref="B779:L779"/>
    <mergeCell ref="Q779:T779"/>
    <mergeCell ref="X779:AC779"/>
    <mergeCell ref="B776:L776"/>
    <mergeCell ref="Q776:T776"/>
    <mergeCell ref="X776:AC776"/>
    <mergeCell ref="B777:L777"/>
    <mergeCell ref="Q777:T777"/>
    <mergeCell ref="X777:AC777"/>
    <mergeCell ref="B774:L774"/>
    <mergeCell ref="Q774:T774"/>
    <mergeCell ref="X774:AC774"/>
    <mergeCell ref="B775:L775"/>
    <mergeCell ref="Q775:T775"/>
    <mergeCell ref="X775:AC775"/>
    <mergeCell ref="B772:L772"/>
    <mergeCell ref="Q772:T772"/>
    <mergeCell ref="X772:AC772"/>
    <mergeCell ref="B773:L773"/>
    <mergeCell ref="Q773:T773"/>
    <mergeCell ref="X773:AC773"/>
    <mergeCell ref="B770:L770"/>
    <mergeCell ref="Q770:T770"/>
    <mergeCell ref="X770:AC770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B766:L766"/>
    <mergeCell ref="Q766:T766"/>
    <mergeCell ref="X766:AC766"/>
    <mergeCell ref="B767:L767"/>
    <mergeCell ref="Q767:T767"/>
    <mergeCell ref="X767:AC767"/>
    <mergeCell ref="B764:L764"/>
    <mergeCell ref="Q764:T764"/>
    <mergeCell ref="X764:AC764"/>
    <mergeCell ref="B765:L765"/>
    <mergeCell ref="Q765:T765"/>
    <mergeCell ref="X765:AC765"/>
    <mergeCell ref="B762:L762"/>
    <mergeCell ref="Q762:T762"/>
    <mergeCell ref="X762:AC762"/>
    <mergeCell ref="B763:L763"/>
    <mergeCell ref="Q763:T763"/>
    <mergeCell ref="X763:AC763"/>
    <mergeCell ref="B760:L760"/>
    <mergeCell ref="Q760:T760"/>
    <mergeCell ref="X760:AC760"/>
    <mergeCell ref="B761:L761"/>
    <mergeCell ref="Q761:T761"/>
    <mergeCell ref="X761:AC761"/>
    <mergeCell ref="B758:L758"/>
    <mergeCell ref="Q758:T758"/>
    <mergeCell ref="X758:AC758"/>
    <mergeCell ref="B759:L759"/>
    <mergeCell ref="Q759:T759"/>
    <mergeCell ref="X759:AC759"/>
    <mergeCell ref="B756:L756"/>
    <mergeCell ref="Q756:T756"/>
    <mergeCell ref="X756:AC756"/>
    <mergeCell ref="B757:L757"/>
    <mergeCell ref="Q757:T757"/>
    <mergeCell ref="X757:AC757"/>
    <mergeCell ref="B754:L754"/>
    <mergeCell ref="Q754:T754"/>
    <mergeCell ref="X754:AC754"/>
    <mergeCell ref="B755:L755"/>
    <mergeCell ref="Q755:T755"/>
    <mergeCell ref="X755:AC755"/>
    <mergeCell ref="B752:L752"/>
    <mergeCell ref="Q752:T752"/>
    <mergeCell ref="X752:AC752"/>
    <mergeCell ref="B753:L753"/>
    <mergeCell ref="Q753:T753"/>
    <mergeCell ref="X753:AC753"/>
    <mergeCell ref="B750:L750"/>
    <mergeCell ref="Q750:T750"/>
    <mergeCell ref="X750:AC750"/>
    <mergeCell ref="B751:L751"/>
    <mergeCell ref="Q751:T751"/>
    <mergeCell ref="X751:AC751"/>
    <mergeCell ref="B748:L748"/>
    <mergeCell ref="Q748:T748"/>
    <mergeCell ref="X748:AC748"/>
    <mergeCell ref="B749:L749"/>
    <mergeCell ref="Q749:T749"/>
    <mergeCell ref="X749:AC749"/>
    <mergeCell ref="B746:L746"/>
    <mergeCell ref="Q746:T746"/>
    <mergeCell ref="X746:AC746"/>
    <mergeCell ref="B747:L747"/>
    <mergeCell ref="Q747:T747"/>
    <mergeCell ref="X747:AC747"/>
    <mergeCell ref="B744:L744"/>
    <mergeCell ref="Q744:T744"/>
    <mergeCell ref="X744:AC744"/>
    <mergeCell ref="B745:L745"/>
    <mergeCell ref="Q745:T745"/>
    <mergeCell ref="X745:AC745"/>
    <mergeCell ref="B742:L742"/>
    <mergeCell ref="Q742:T742"/>
    <mergeCell ref="X742:AC742"/>
    <mergeCell ref="B743:L743"/>
    <mergeCell ref="Q743:T743"/>
    <mergeCell ref="X743:AC743"/>
    <mergeCell ref="B740:L740"/>
    <mergeCell ref="Q740:T740"/>
    <mergeCell ref="X740:AC740"/>
    <mergeCell ref="B741:L741"/>
    <mergeCell ref="Q741:T741"/>
    <mergeCell ref="X741:AC741"/>
    <mergeCell ref="B738:L738"/>
    <mergeCell ref="Q738:T738"/>
    <mergeCell ref="X738:AC738"/>
    <mergeCell ref="B739:L739"/>
    <mergeCell ref="Q739:T739"/>
    <mergeCell ref="X739:AC739"/>
    <mergeCell ref="B736:L736"/>
    <mergeCell ref="Q736:T736"/>
    <mergeCell ref="X736:AC736"/>
    <mergeCell ref="B737:L737"/>
    <mergeCell ref="Q737:T737"/>
    <mergeCell ref="X737:AC737"/>
    <mergeCell ref="B734:L734"/>
    <mergeCell ref="Q734:T734"/>
    <mergeCell ref="X734:AC734"/>
    <mergeCell ref="B735:L735"/>
    <mergeCell ref="Q735:T735"/>
    <mergeCell ref="X735:AC735"/>
    <mergeCell ref="B732:L732"/>
    <mergeCell ref="Q732:T732"/>
    <mergeCell ref="X732:AC732"/>
    <mergeCell ref="B733:L733"/>
    <mergeCell ref="Q733:T733"/>
    <mergeCell ref="X733:AC733"/>
    <mergeCell ref="B730:L730"/>
    <mergeCell ref="Q730:T730"/>
    <mergeCell ref="X730:AC730"/>
    <mergeCell ref="B731:L731"/>
    <mergeCell ref="Q731:T731"/>
    <mergeCell ref="X731:AC731"/>
    <mergeCell ref="B728:L728"/>
    <mergeCell ref="Q728:T728"/>
    <mergeCell ref="X728:AC728"/>
    <mergeCell ref="B729:L729"/>
    <mergeCell ref="Q729:T729"/>
    <mergeCell ref="X729:AC729"/>
    <mergeCell ref="B726:L726"/>
    <mergeCell ref="Q726:T726"/>
    <mergeCell ref="X726:AC726"/>
    <mergeCell ref="B727:L727"/>
    <mergeCell ref="Q727:T727"/>
    <mergeCell ref="X727:AC727"/>
    <mergeCell ref="B724:L724"/>
    <mergeCell ref="Q724:T724"/>
    <mergeCell ref="X724:AC724"/>
    <mergeCell ref="B725:L725"/>
    <mergeCell ref="Q725:T725"/>
    <mergeCell ref="X725:AC725"/>
    <mergeCell ref="B722:L722"/>
    <mergeCell ref="Q722:T722"/>
    <mergeCell ref="X722:AC722"/>
    <mergeCell ref="B723:L723"/>
    <mergeCell ref="Q723:T723"/>
    <mergeCell ref="X723:AC723"/>
    <mergeCell ref="B720:L720"/>
    <mergeCell ref="Q720:T720"/>
    <mergeCell ref="X720:AC720"/>
    <mergeCell ref="B721:L721"/>
    <mergeCell ref="Q721:T721"/>
    <mergeCell ref="X721:AC721"/>
    <mergeCell ref="B718:L718"/>
    <mergeCell ref="Q718:T718"/>
    <mergeCell ref="X718:AC718"/>
    <mergeCell ref="B719:L719"/>
    <mergeCell ref="Q719:T719"/>
    <mergeCell ref="X719:AC719"/>
    <mergeCell ref="B716:L716"/>
    <mergeCell ref="Q716:T716"/>
    <mergeCell ref="X716:AC716"/>
    <mergeCell ref="B717:L717"/>
    <mergeCell ref="Q717:T717"/>
    <mergeCell ref="X717:AC717"/>
    <mergeCell ref="B714:L714"/>
    <mergeCell ref="Q714:T714"/>
    <mergeCell ref="X714:AC714"/>
    <mergeCell ref="B715:L715"/>
    <mergeCell ref="Q715:T715"/>
    <mergeCell ref="X715:AC715"/>
    <mergeCell ref="B712:L712"/>
    <mergeCell ref="Q712:T712"/>
    <mergeCell ref="X712:AC712"/>
    <mergeCell ref="B713:L713"/>
    <mergeCell ref="Q713:T713"/>
    <mergeCell ref="X713:AC713"/>
    <mergeCell ref="B710:L710"/>
    <mergeCell ref="Q710:T710"/>
    <mergeCell ref="X710:AC710"/>
    <mergeCell ref="B711:L711"/>
    <mergeCell ref="Q711:T711"/>
    <mergeCell ref="X711:AC711"/>
    <mergeCell ref="B708:L708"/>
    <mergeCell ref="Q708:T708"/>
    <mergeCell ref="X708:AC708"/>
    <mergeCell ref="B709:L709"/>
    <mergeCell ref="Q709:T709"/>
    <mergeCell ref="X709:AC709"/>
    <mergeCell ref="B706:L706"/>
    <mergeCell ref="Q706:T706"/>
    <mergeCell ref="X706:AC706"/>
    <mergeCell ref="B707:L707"/>
    <mergeCell ref="Q707:T707"/>
    <mergeCell ref="X707:AC707"/>
    <mergeCell ref="B704:L704"/>
    <mergeCell ref="Q704:T704"/>
    <mergeCell ref="X704:AC704"/>
    <mergeCell ref="B705:L705"/>
    <mergeCell ref="Q705:T705"/>
    <mergeCell ref="X705:AC705"/>
    <mergeCell ref="B702:L702"/>
    <mergeCell ref="Q702:T702"/>
    <mergeCell ref="X702:AC702"/>
    <mergeCell ref="B703:L703"/>
    <mergeCell ref="Q703:T703"/>
    <mergeCell ref="X703:AC703"/>
    <mergeCell ref="B700:L700"/>
    <mergeCell ref="Q700:T700"/>
    <mergeCell ref="X700:AC700"/>
    <mergeCell ref="B701:L701"/>
    <mergeCell ref="Q701:T701"/>
    <mergeCell ref="X701:AC701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B697:L697"/>
    <mergeCell ref="Q697:T697"/>
    <mergeCell ref="X697:AC697"/>
    <mergeCell ref="B694:L694"/>
    <mergeCell ref="Q694:T694"/>
    <mergeCell ref="X694:AC694"/>
    <mergeCell ref="B695:L695"/>
    <mergeCell ref="Q695:T695"/>
    <mergeCell ref="X695:AC695"/>
    <mergeCell ref="B692:L692"/>
    <mergeCell ref="Q692:T692"/>
    <mergeCell ref="X692:AC692"/>
    <mergeCell ref="B693:L693"/>
    <mergeCell ref="Q693:T693"/>
    <mergeCell ref="X693:AC693"/>
    <mergeCell ref="B690:L690"/>
    <mergeCell ref="Q690:T690"/>
    <mergeCell ref="X690:AC690"/>
    <mergeCell ref="B691:L691"/>
    <mergeCell ref="Q691:T691"/>
    <mergeCell ref="X691:AC691"/>
    <mergeCell ref="B688:L688"/>
    <mergeCell ref="Q688:T688"/>
    <mergeCell ref="X688:AC688"/>
    <mergeCell ref="B689:L689"/>
    <mergeCell ref="Q689:T689"/>
    <mergeCell ref="X689:AC689"/>
    <mergeCell ref="B686:L686"/>
    <mergeCell ref="Q686:T686"/>
    <mergeCell ref="X686:AC686"/>
    <mergeCell ref="B687:L687"/>
    <mergeCell ref="Q687:T687"/>
    <mergeCell ref="X687:AC687"/>
    <mergeCell ref="B684:L684"/>
    <mergeCell ref="Q684:T684"/>
    <mergeCell ref="X684:AC684"/>
    <mergeCell ref="B685:L685"/>
    <mergeCell ref="Q685:T685"/>
    <mergeCell ref="X685:AC685"/>
    <mergeCell ref="B682:L682"/>
    <mergeCell ref="Q682:T682"/>
    <mergeCell ref="X682:AC682"/>
    <mergeCell ref="B683:L683"/>
    <mergeCell ref="Q683:T683"/>
    <mergeCell ref="X683:AC683"/>
    <mergeCell ref="B680:L680"/>
    <mergeCell ref="Q680:T680"/>
    <mergeCell ref="X680:AC680"/>
    <mergeCell ref="B681:L681"/>
    <mergeCell ref="Q681:T681"/>
    <mergeCell ref="X681:AC681"/>
    <mergeCell ref="B678:L678"/>
    <mergeCell ref="Q678:T678"/>
    <mergeCell ref="X678:AC678"/>
    <mergeCell ref="B679:L679"/>
    <mergeCell ref="Q679:T679"/>
    <mergeCell ref="X679:AC679"/>
    <mergeCell ref="B676:L676"/>
    <mergeCell ref="Q676:T676"/>
    <mergeCell ref="X676:AC676"/>
    <mergeCell ref="B677:L677"/>
    <mergeCell ref="Q677:T677"/>
    <mergeCell ref="X677:AC677"/>
    <mergeCell ref="B674:L674"/>
    <mergeCell ref="Q674:T674"/>
    <mergeCell ref="X674:AC674"/>
    <mergeCell ref="B675:L675"/>
    <mergeCell ref="Q675:T675"/>
    <mergeCell ref="X675:AC675"/>
    <mergeCell ref="B672:L672"/>
    <mergeCell ref="Q672:T672"/>
    <mergeCell ref="X672:AC672"/>
    <mergeCell ref="B673:L673"/>
    <mergeCell ref="Q673:T673"/>
    <mergeCell ref="X673:AC673"/>
    <mergeCell ref="B670:L670"/>
    <mergeCell ref="Q670:T670"/>
    <mergeCell ref="X670:AC670"/>
    <mergeCell ref="B671:L671"/>
    <mergeCell ref="Q671:T671"/>
    <mergeCell ref="X671:AC671"/>
    <mergeCell ref="B668:L668"/>
    <mergeCell ref="Q668:T668"/>
    <mergeCell ref="X668:AC668"/>
    <mergeCell ref="B669:L669"/>
    <mergeCell ref="Q669:T669"/>
    <mergeCell ref="X669:AC669"/>
    <mergeCell ref="B666:L666"/>
    <mergeCell ref="Q666:T666"/>
    <mergeCell ref="X666:AC666"/>
    <mergeCell ref="B667:L667"/>
    <mergeCell ref="Q667:T667"/>
    <mergeCell ref="X667:AC667"/>
    <mergeCell ref="B664:L664"/>
    <mergeCell ref="Q664:T664"/>
    <mergeCell ref="X664:AC664"/>
    <mergeCell ref="B665:L665"/>
    <mergeCell ref="Q665:T665"/>
    <mergeCell ref="X665:AC665"/>
    <mergeCell ref="B662:L662"/>
    <mergeCell ref="Q662:T662"/>
    <mergeCell ref="X662:AC662"/>
    <mergeCell ref="B663:L663"/>
    <mergeCell ref="Q663:T663"/>
    <mergeCell ref="X663:AC663"/>
    <mergeCell ref="B660:L660"/>
    <mergeCell ref="Q660:T660"/>
    <mergeCell ref="X660:AC660"/>
    <mergeCell ref="B661:L661"/>
    <mergeCell ref="Q661:T661"/>
    <mergeCell ref="X661:AC661"/>
    <mergeCell ref="B658:L658"/>
    <mergeCell ref="Q658:T658"/>
    <mergeCell ref="X658:AC658"/>
    <mergeCell ref="B659:L659"/>
    <mergeCell ref="Q659:T659"/>
    <mergeCell ref="X659:AC659"/>
    <mergeCell ref="B656:L656"/>
    <mergeCell ref="Q656:T656"/>
    <mergeCell ref="X656:AC656"/>
    <mergeCell ref="B657:L657"/>
    <mergeCell ref="Q657:T657"/>
    <mergeCell ref="X657:AC657"/>
    <mergeCell ref="B654:L654"/>
    <mergeCell ref="Q654:T654"/>
    <mergeCell ref="X654:AC654"/>
    <mergeCell ref="B655:L655"/>
    <mergeCell ref="Q655:T655"/>
    <mergeCell ref="X655:AC655"/>
    <mergeCell ref="B652:L652"/>
    <mergeCell ref="Q652:T652"/>
    <mergeCell ref="X652:AC652"/>
    <mergeCell ref="B653:L653"/>
    <mergeCell ref="Q653:T653"/>
    <mergeCell ref="X653:AC653"/>
    <mergeCell ref="B650:L650"/>
    <mergeCell ref="Q650:T650"/>
    <mergeCell ref="X650:AC650"/>
    <mergeCell ref="B651:L651"/>
    <mergeCell ref="Q651:T651"/>
    <mergeCell ref="X651:AC651"/>
    <mergeCell ref="B648:L648"/>
    <mergeCell ref="Q648:T648"/>
    <mergeCell ref="X648:AC648"/>
    <mergeCell ref="B649:L649"/>
    <mergeCell ref="Q649:T649"/>
    <mergeCell ref="X649:AC649"/>
    <mergeCell ref="B646:L646"/>
    <mergeCell ref="Q646:T646"/>
    <mergeCell ref="X646:AC646"/>
    <mergeCell ref="B647:L647"/>
    <mergeCell ref="Q647:T647"/>
    <mergeCell ref="X647:AC647"/>
    <mergeCell ref="B644:L644"/>
    <mergeCell ref="Q644:T644"/>
    <mergeCell ref="X644:AC644"/>
    <mergeCell ref="B645:L645"/>
    <mergeCell ref="Q645:T645"/>
    <mergeCell ref="X645:AC645"/>
    <mergeCell ref="B642:L642"/>
    <mergeCell ref="Q642:T642"/>
    <mergeCell ref="X642:AC642"/>
    <mergeCell ref="B643:L643"/>
    <mergeCell ref="Q643:T643"/>
    <mergeCell ref="X643:AC643"/>
    <mergeCell ref="B640:L640"/>
    <mergeCell ref="Q640:T640"/>
    <mergeCell ref="X640:AC640"/>
    <mergeCell ref="B641:L641"/>
    <mergeCell ref="Q641:T641"/>
    <mergeCell ref="X641:AC641"/>
    <mergeCell ref="B638:L638"/>
    <mergeCell ref="Q638:T638"/>
    <mergeCell ref="X638:AC638"/>
    <mergeCell ref="B639:L639"/>
    <mergeCell ref="Q639:T639"/>
    <mergeCell ref="X639:AC639"/>
    <mergeCell ref="B636:L636"/>
    <mergeCell ref="Q636:T636"/>
    <mergeCell ref="X636:AC636"/>
    <mergeCell ref="B637:L637"/>
    <mergeCell ref="Q637:T637"/>
    <mergeCell ref="X637:AC637"/>
    <mergeCell ref="B634:L634"/>
    <mergeCell ref="Q634:T634"/>
    <mergeCell ref="X634:AC634"/>
    <mergeCell ref="B635:L635"/>
    <mergeCell ref="Q635:T635"/>
    <mergeCell ref="X635:AC635"/>
    <mergeCell ref="B632:L632"/>
    <mergeCell ref="Q632:T632"/>
    <mergeCell ref="X632:AC632"/>
    <mergeCell ref="B633:L633"/>
    <mergeCell ref="Q633:T633"/>
    <mergeCell ref="X633:AC633"/>
    <mergeCell ref="B630:L630"/>
    <mergeCell ref="Q630:T630"/>
    <mergeCell ref="X630:AC630"/>
    <mergeCell ref="B631:L631"/>
    <mergeCell ref="Q631:T631"/>
    <mergeCell ref="X631:AC631"/>
    <mergeCell ref="B628:L628"/>
    <mergeCell ref="Q628:T628"/>
    <mergeCell ref="X628:AC628"/>
    <mergeCell ref="B629:L629"/>
    <mergeCell ref="Q629:T629"/>
    <mergeCell ref="X629:AC629"/>
    <mergeCell ref="B626:L626"/>
    <mergeCell ref="Q626:T626"/>
    <mergeCell ref="X626:AC626"/>
    <mergeCell ref="B627:L627"/>
    <mergeCell ref="Q627:T627"/>
    <mergeCell ref="X627:AC627"/>
    <mergeCell ref="B624:L624"/>
    <mergeCell ref="Q624:T624"/>
    <mergeCell ref="X624:AC624"/>
    <mergeCell ref="B625:L625"/>
    <mergeCell ref="Q625:T625"/>
    <mergeCell ref="X625:AC625"/>
    <mergeCell ref="B622:L622"/>
    <mergeCell ref="Q622:T622"/>
    <mergeCell ref="X622:AC622"/>
    <mergeCell ref="B623:L623"/>
    <mergeCell ref="Q623:T623"/>
    <mergeCell ref="X623:AC623"/>
    <mergeCell ref="B620:L620"/>
    <mergeCell ref="Q620:T620"/>
    <mergeCell ref="X620:AC620"/>
    <mergeCell ref="B621:L621"/>
    <mergeCell ref="Q621:T621"/>
    <mergeCell ref="X621:AC621"/>
    <mergeCell ref="B618:L618"/>
    <mergeCell ref="Q618:T618"/>
    <mergeCell ref="X618:AC618"/>
    <mergeCell ref="B619:L619"/>
    <mergeCell ref="Q619:T619"/>
    <mergeCell ref="X619:AC619"/>
    <mergeCell ref="B616:L616"/>
    <mergeCell ref="Q616:T616"/>
    <mergeCell ref="X616:AC616"/>
    <mergeCell ref="B617:L617"/>
    <mergeCell ref="Q617:T617"/>
    <mergeCell ref="X617:AC617"/>
    <mergeCell ref="B614:L614"/>
    <mergeCell ref="Q614:T614"/>
    <mergeCell ref="X614:AC614"/>
    <mergeCell ref="B615:L615"/>
    <mergeCell ref="Q615:T615"/>
    <mergeCell ref="X615:AC615"/>
    <mergeCell ref="B612:L612"/>
    <mergeCell ref="Q612:T612"/>
    <mergeCell ref="X612:AC612"/>
    <mergeCell ref="B613:L613"/>
    <mergeCell ref="Q613:T613"/>
    <mergeCell ref="X613:AC613"/>
    <mergeCell ref="B610:L610"/>
    <mergeCell ref="Q610:T610"/>
    <mergeCell ref="X610:AC610"/>
    <mergeCell ref="B611:L611"/>
    <mergeCell ref="Q611:T611"/>
    <mergeCell ref="X611:AC611"/>
    <mergeCell ref="B608:L608"/>
    <mergeCell ref="Q608:T608"/>
    <mergeCell ref="X608:AC608"/>
    <mergeCell ref="B609:L609"/>
    <mergeCell ref="Q609:T609"/>
    <mergeCell ref="X609:AC609"/>
    <mergeCell ref="B606:L606"/>
    <mergeCell ref="Q606:T606"/>
    <mergeCell ref="X606:AC606"/>
    <mergeCell ref="B607:L607"/>
    <mergeCell ref="Q607:T607"/>
    <mergeCell ref="X607:AC607"/>
    <mergeCell ref="B604:L604"/>
    <mergeCell ref="Q604:T604"/>
    <mergeCell ref="X604:AC604"/>
    <mergeCell ref="B605:L605"/>
    <mergeCell ref="Q605:T605"/>
    <mergeCell ref="X605:AC605"/>
    <mergeCell ref="B602:L602"/>
    <mergeCell ref="Q602:T602"/>
    <mergeCell ref="X602:AC602"/>
    <mergeCell ref="B603:L603"/>
    <mergeCell ref="Q603:T603"/>
    <mergeCell ref="X603:AC603"/>
    <mergeCell ref="B600:L600"/>
    <mergeCell ref="Q600:T600"/>
    <mergeCell ref="X600:AC600"/>
    <mergeCell ref="B601:L601"/>
    <mergeCell ref="Q601:T601"/>
    <mergeCell ref="X601:AC601"/>
    <mergeCell ref="B598:L598"/>
    <mergeCell ref="Q598:T598"/>
    <mergeCell ref="X598:AC598"/>
    <mergeCell ref="B599:L599"/>
    <mergeCell ref="Q599:T599"/>
    <mergeCell ref="X599:AC599"/>
    <mergeCell ref="B596:L596"/>
    <mergeCell ref="Q596:T596"/>
    <mergeCell ref="X596:AC596"/>
    <mergeCell ref="B597:L597"/>
    <mergeCell ref="Q597:T597"/>
    <mergeCell ref="X597:AC597"/>
    <mergeCell ref="B594:L594"/>
    <mergeCell ref="Q594:T594"/>
    <mergeCell ref="X594:AC594"/>
    <mergeCell ref="B595:L595"/>
    <mergeCell ref="Q595:T595"/>
    <mergeCell ref="X595:AC595"/>
    <mergeCell ref="B592:L592"/>
    <mergeCell ref="Q592:T592"/>
    <mergeCell ref="X592:AC592"/>
    <mergeCell ref="B593:L593"/>
    <mergeCell ref="Q593:T593"/>
    <mergeCell ref="X593:AC593"/>
    <mergeCell ref="B590:L590"/>
    <mergeCell ref="Q590:T590"/>
    <mergeCell ref="X590:AC590"/>
    <mergeCell ref="B591:L591"/>
    <mergeCell ref="Q591:T591"/>
    <mergeCell ref="X591:AC591"/>
    <mergeCell ref="B588:L588"/>
    <mergeCell ref="Q588:T588"/>
    <mergeCell ref="X588:AC588"/>
    <mergeCell ref="B589:L589"/>
    <mergeCell ref="Q589:T589"/>
    <mergeCell ref="X589:AC589"/>
    <mergeCell ref="B586:L586"/>
    <mergeCell ref="Q586:T586"/>
    <mergeCell ref="X586:AC586"/>
    <mergeCell ref="B587:L587"/>
    <mergeCell ref="Q587:T587"/>
    <mergeCell ref="X587:AC587"/>
    <mergeCell ref="B584:L584"/>
    <mergeCell ref="Q584:T584"/>
    <mergeCell ref="X584:AC584"/>
    <mergeCell ref="B585:L585"/>
    <mergeCell ref="Q585:T585"/>
    <mergeCell ref="X585:AC585"/>
    <mergeCell ref="B582:L582"/>
    <mergeCell ref="Q582:T582"/>
    <mergeCell ref="X582:AC582"/>
    <mergeCell ref="B583:L583"/>
    <mergeCell ref="Q583:T583"/>
    <mergeCell ref="X583:AC583"/>
    <mergeCell ref="B580:L580"/>
    <mergeCell ref="Q580:T580"/>
    <mergeCell ref="X580:AC580"/>
    <mergeCell ref="B581:L581"/>
    <mergeCell ref="Q581:T581"/>
    <mergeCell ref="X581:AC581"/>
    <mergeCell ref="B578:L578"/>
    <mergeCell ref="Q578:T578"/>
    <mergeCell ref="X578:AC578"/>
    <mergeCell ref="B579:L579"/>
    <mergeCell ref="Q579:T579"/>
    <mergeCell ref="X579:AC579"/>
    <mergeCell ref="B576:L576"/>
    <mergeCell ref="Q576:T576"/>
    <mergeCell ref="X576:AC576"/>
    <mergeCell ref="B577:L577"/>
    <mergeCell ref="Q577:T577"/>
    <mergeCell ref="X577:AC577"/>
    <mergeCell ref="B574:L574"/>
    <mergeCell ref="Q574:T574"/>
    <mergeCell ref="X574:AC574"/>
    <mergeCell ref="B575:L575"/>
    <mergeCell ref="Q575:T575"/>
    <mergeCell ref="X575:AC575"/>
    <mergeCell ref="B572:L572"/>
    <mergeCell ref="Q572:T572"/>
    <mergeCell ref="X572:AC572"/>
    <mergeCell ref="B573:L573"/>
    <mergeCell ref="Q573:T573"/>
    <mergeCell ref="X573:AC573"/>
    <mergeCell ref="B570:L570"/>
    <mergeCell ref="Q570:T570"/>
    <mergeCell ref="X570:AC570"/>
    <mergeCell ref="B571:L571"/>
    <mergeCell ref="Q571:T571"/>
    <mergeCell ref="X571:AC571"/>
    <mergeCell ref="B568:L568"/>
    <mergeCell ref="Q568:T568"/>
    <mergeCell ref="X568:AC568"/>
    <mergeCell ref="B569:L569"/>
    <mergeCell ref="Q569:T569"/>
    <mergeCell ref="X569:AC569"/>
    <mergeCell ref="B566:L566"/>
    <mergeCell ref="Q566:T566"/>
    <mergeCell ref="X566:AC566"/>
    <mergeCell ref="B567:L567"/>
    <mergeCell ref="Q567:T567"/>
    <mergeCell ref="X567:AC567"/>
    <mergeCell ref="B564:L564"/>
    <mergeCell ref="Q564:T564"/>
    <mergeCell ref="X564:AC564"/>
    <mergeCell ref="B565:L565"/>
    <mergeCell ref="Q565:T565"/>
    <mergeCell ref="X565:AC565"/>
    <mergeCell ref="B562:L562"/>
    <mergeCell ref="Q562:T562"/>
    <mergeCell ref="X562:AC562"/>
    <mergeCell ref="B563:L563"/>
    <mergeCell ref="Q563:T563"/>
    <mergeCell ref="X563:AC563"/>
    <mergeCell ref="B560:L560"/>
    <mergeCell ref="Q560:T560"/>
    <mergeCell ref="X560:AC560"/>
    <mergeCell ref="B561:L561"/>
    <mergeCell ref="Q561:T561"/>
    <mergeCell ref="X561:AC561"/>
    <mergeCell ref="B558:L558"/>
    <mergeCell ref="Q558:T558"/>
    <mergeCell ref="X558:AC558"/>
    <mergeCell ref="B559:L559"/>
    <mergeCell ref="Q559:T559"/>
    <mergeCell ref="X559:AC559"/>
    <mergeCell ref="B556:L556"/>
    <mergeCell ref="Q556:T556"/>
    <mergeCell ref="X556:AC556"/>
    <mergeCell ref="B557:L557"/>
    <mergeCell ref="Q557:T557"/>
    <mergeCell ref="X557:AC557"/>
    <mergeCell ref="B554:L554"/>
    <mergeCell ref="Q554:T554"/>
    <mergeCell ref="X554:AC554"/>
    <mergeCell ref="B555:L555"/>
    <mergeCell ref="Q555:T555"/>
    <mergeCell ref="X555:AC555"/>
    <mergeCell ref="B552:L552"/>
    <mergeCell ref="Q552:T552"/>
    <mergeCell ref="X552:AC552"/>
    <mergeCell ref="B553:L553"/>
    <mergeCell ref="Q553:T553"/>
    <mergeCell ref="X553:AC553"/>
    <mergeCell ref="B550:L550"/>
    <mergeCell ref="Q550:T550"/>
    <mergeCell ref="X550:AC550"/>
    <mergeCell ref="B551:L551"/>
    <mergeCell ref="Q551:T551"/>
    <mergeCell ref="X551:AC551"/>
    <mergeCell ref="B548:L548"/>
    <mergeCell ref="Q548:T548"/>
    <mergeCell ref="X548:AC548"/>
    <mergeCell ref="B549:L549"/>
    <mergeCell ref="Q549:T549"/>
    <mergeCell ref="X549:AC549"/>
    <mergeCell ref="B546:L546"/>
    <mergeCell ref="Q546:T546"/>
    <mergeCell ref="X546:AC546"/>
    <mergeCell ref="B547:L547"/>
    <mergeCell ref="Q547:T547"/>
    <mergeCell ref="X547:AC547"/>
    <mergeCell ref="B544:L544"/>
    <mergeCell ref="Q544:T544"/>
    <mergeCell ref="X544:AC544"/>
    <mergeCell ref="B545:L545"/>
    <mergeCell ref="Q545:T545"/>
    <mergeCell ref="X545:AC545"/>
    <mergeCell ref="B542:L542"/>
    <mergeCell ref="Q542:T542"/>
    <mergeCell ref="X542:AC542"/>
    <mergeCell ref="B543:L543"/>
    <mergeCell ref="Q543:T543"/>
    <mergeCell ref="X543:AC543"/>
    <mergeCell ref="B540:L540"/>
    <mergeCell ref="Q540:T540"/>
    <mergeCell ref="X540:AC540"/>
    <mergeCell ref="B541:L541"/>
    <mergeCell ref="Q541:T541"/>
    <mergeCell ref="X541:AC541"/>
    <mergeCell ref="B538:L538"/>
    <mergeCell ref="Q538:T538"/>
    <mergeCell ref="X538:AC538"/>
    <mergeCell ref="B539:L539"/>
    <mergeCell ref="Q539:T539"/>
    <mergeCell ref="X539:AC539"/>
    <mergeCell ref="B536:L536"/>
    <mergeCell ref="Q536:T536"/>
    <mergeCell ref="X536:AC536"/>
    <mergeCell ref="B537:L537"/>
    <mergeCell ref="Q537:T537"/>
    <mergeCell ref="X537:AC537"/>
    <mergeCell ref="B534:L534"/>
    <mergeCell ref="Q534:T534"/>
    <mergeCell ref="X534:AC534"/>
    <mergeCell ref="B535:L535"/>
    <mergeCell ref="Q535:T535"/>
    <mergeCell ref="X535:AC535"/>
    <mergeCell ref="B532:L532"/>
    <mergeCell ref="Q532:T532"/>
    <mergeCell ref="X532:AC532"/>
    <mergeCell ref="B533:L533"/>
    <mergeCell ref="Q533:T533"/>
    <mergeCell ref="X533:AC533"/>
    <mergeCell ref="B530:L530"/>
    <mergeCell ref="Q530:T530"/>
    <mergeCell ref="X530:AC530"/>
    <mergeCell ref="B531:L531"/>
    <mergeCell ref="Q531:T531"/>
    <mergeCell ref="X531:AC531"/>
    <mergeCell ref="B528:L528"/>
    <mergeCell ref="Q528:T528"/>
    <mergeCell ref="X528:AC528"/>
    <mergeCell ref="B529:L529"/>
    <mergeCell ref="Q529:T529"/>
    <mergeCell ref="X529:AC529"/>
    <mergeCell ref="B526:L526"/>
    <mergeCell ref="Q526:T526"/>
    <mergeCell ref="X526:AC526"/>
    <mergeCell ref="B527:L527"/>
    <mergeCell ref="Q527:T527"/>
    <mergeCell ref="X527:AC527"/>
    <mergeCell ref="B524:L524"/>
    <mergeCell ref="Q524:T524"/>
    <mergeCell ref="X524:AC524"/>
    <mergeCell ref="B525:L525"/>
    <mergeCell ref="Q525:T525"/>
    <mergeCell ref="X525:AC525"/>
    <mergeCell ref="B522:L522"/>
    <mergeCell ref="Q522:T522"/>
    <mergeCell ref="X522:AC522"/>
    <mergeCell ref="B523:L523"/>
    <mergeCell ref="Q523:T523"/>
    <mergeCell ref="X523:AC523"/>
    <mergeCell ref="B520:L520"/>
    <mergeCell ref="Q520:T520"/>
    <mergeCell ref="X520:AC520"/>
    <mergeCell ref="B521:L521"/>
    <mergeCell ref="Q521:T521"/>
    <mergeCell ref="X521:AC521"/>
    <mergeCell ref="B518:L518"/>
    <mergeCell ref="Q518:T518"/>
    <mergeCell ref="X518:AC518"/>
    <mergeCell ref="B519:L519"/>
    <mergeCell ref="Q519:T519"/>
    <mergeCell ref="X519:AC519"/>
    <mergeCell ref="B516:L516"/>
    <mergeCell ref="Q516:T516"/>
    <mergeCell ref="X516:AC516"/>
    <mergeCell ref="B517:L517"/>
    <mergeCell ref="Q517:T517"/>
    <mergeCell ref="X517:AC517"/>
    <mergeCell ref="B514:L514"/>
    <mergeCell ref="Q514:T514"/>
    <mergeCell ref="X514:AC514"/>
    <mergeCell ref="B515:L515"/>
    <mergeCell ref="Q515:T515"/>
    <mergeCell ref="X515:AC515"/>
    <mergeCell ref="B512:L512"/>
    <mergeCell ref="Q512:T512"/>
    <mergeCell ref="X512:AC512"/>
    <mergeCell ref="B513:L513"/>
    <mergeCell ref="Q513:T513"/>
    <mergeCell ref="X513:AC513"/>
    <mergeCell ref="B510:L510"/>
    <mergeCell ref="Q510:T510"/>
    <mergeCell ref="X510:AC510"/>
    <mergeCell ref="B511:L511"/>
    <mergeCell ref="Q511:T511"/>
    <mergeCell ref="X511:AC511"/>
    <mergeCell ref="B508:L508"/>
    <mergeCell ref="Q508:T508"/>
    <mergeCell ref="X508:AC508"/>
    <mergeCell ref="B509:L509"/>
    <mergeCell ref="Q509:T509"/>
    <mergeCell ref="X509:AC509"/>
    <mergeCell ref="B506:L506"/>
    <mergeCell ref="Q506:T506"/>
    <mergeCell ref="X506:AC506"/>
    <mergeCell ref="B507:L507"/>
    <mergeCell ref="Q507:T507"/>
    <mergeCell ref="X507:AC507"/>
    <mergeCell ref="B504:L504"/>
    <mergeCell ref="Q504:T504"/>
    <mergeCell ref="X504:AC504"/>
    <mergeCell ref="B505:L505"/>
    <mergeCell ref="Q505:T505"/>
    <mergeCell ref="X505:AC505"/>
    <mergeCell ref="B502:L502"/>
    <mergeCell ref="Q502:T502"/>
    <mergeCell ref="X502:AC502"/>
    <mergeCell ref="B503:L503"/>
    <mergeCell ref="Q503:T503"/>
    <mergeCell ref="X503:AC503"/>
    <mergeCell ref="B500:L500"/>
    <mergeCell ref="Q500:T500"/>
    <mergeCell ref="X500:AC500"/>
    <mergeCell ref="B501:L501"/>
    <mergeCell ref="Q501:T501"/>
    <mergeCell ref="X501:AC501"/>
    <mergeCell ref="B498:L498"/>
    <mergeCell ref="Q498:T498"/>
    <mergeCell ref="X498:AC498"/>
    <mergeCell ref="B499:L499"/>
    <mergeCell ref="Q499:T499"/>
    <mergeCell ref="X499:AC499"/>
    <mergeCell ref="B496:L496"/>
    <mergeCell ref="Q496:T496"/>
    <mergeCell ref="X496:AC496"/>
    <mergeCell ref="B497:L497"/>
    <mergeCell ref="Q497:T497"/>
    <mergeCell ref="X497:AC497"/>
    <mergeCell ref="B494:L494"/>
    <mergeCell ref="Q494:T494"/>
    <mergeCell ref="X494:AC494"/>
    <mergeCell ref="B495:L495"/>
    <mergeCell ref="Q495:T495"/>
    <mergeCell ref="X495:AC495"/>
    <mergeCell ref="B492:L492"/>
    <mergeCell ref="Q492:T492"/>
    <mergeCell ref="X492:AC492"/>
    <mergeCell ref="B493:L493"/>
    <mergeCell ref="Q493:T493"/>
    <mergeCell ref="X493:AC493"/>
    <mergeCell ref="B490:L490"/>
    <mergeCell ref="Q490:T490"/>
    <mergeCell ref="X490:AC490"/>
    <mergeCell ref="B491:L491"/>
    <mergeCell ref="Q491:T491"/>
    <mergeCell ref="X491:AC491"/>
    <mergeCell ref="B488:L488"/>
    <mergeCell ref="Q488:T488"/>
    <mergeCell ref="X488:AC488"/>
    <mergeCell ref="B489:L489"/>
    <mergeCell ref="Q489:T489"/>
    <mergeCell ref="X489:AC489"/>
    <mergeCell ref="B486:L486"/>
    <mergeCell ref="Q486:T486"/>
    <mergeCell ref="X486:AC486"/>
    <mergeCell ref="B487:L487"/>
    <mergeCell ref="Q487:T487"/>
    <mergeCell ref="X487:AC487"/>
    <mergeCell ref="B484:L484"/>
    <mergeCell ref="Q484:T484"/>
    <mergeCell ref="X484:AC484"/>
    <mergeCell ref="B485:L485"/>
    <mergeCell ref="Q485:T485"/>
    <mergeCell ref="X485:AC485"/>
    <mergeCell ref="B482:L482"/>
    <mergeCell ref="Q482:T482"/>
    <mergeCell ref="X482:AC482"/>
    <mergeCell ref="B483:L483"/>
    <mergeCell ref="Q483:T483"/>
    <mergeCell ref="X483:AC483"/>
    <mergeCell ref="B480:L480"/>
    <mergeCell ref="Q480:T480"/>
    <mergeCell ref="X480:AC480"/>
    <mergeCell ref="B481:L481"/>
    <mergeCell ref="Q481:T481"/>
    <mergeCell ref="X481:AC481"/>
    <mergeCell ref="B478:L478"/>
    <mergeCell ref="Q478:T478"/>
    <mergeCell ref="X478:AC478"/>
    <mergeCell ref="B479:L479"/>
    <mergeCell ref="Q479:T479"/>
    <mergeCell ref="X479:AC479"/>
    <mergeCell ref="B476:L476"/>
    <mergeCell ref="Q476:T476"/>
    <mergeCell ref="X476:AC476"/>
    <mergeCell ref="B477:L477"/>
    <mergeCell ref="Q477:T477"/>
    <mergeCell ref="X477:AC477"/>
    <mergeCell ref="B474:L474"/>
    <mergeCell ref="Q474:T474"/>
    <mergeCell ref="X474:AC474"/>
    <mergeCell ref="B475:L475"/>
    <mergeCell ref="Q475:T475"/>
    <mergeCell ref="X475:AC475"/>
    <mergeCell ref="B472:L472"/>
    <mergeCell ref="Q472:T472"/>
    <mergeCell ref="X472:AC472"/>
    <mergeCell ref="B473:L473"/>
    <mergeCell ref="Q473:T473"/>
    <mergeCell ref="X473:AC473"/>
    <mergeCell ref="B470:L470"/>
    <mergeCell ref="Q470:T470"/>
    <mergeCell ref="X470:AC470"/>
    <mergeCell ref="B471:L471"/>
    <mergeCell ref="Q471:T471"/>
    <mergeCell ref="X471:AC471"/>
    <mergeCell ref="B468:L468"/>
    <mergeCell ref="Q468:T468"/>
    <mergeCell ref="X468:AC468"/>
    <mergeCell ref="B469:L469"/>
    <mergeCell ref="Q469:T469"/>
    <mergeCell ref="X469:AC469"/>
    <mergeCell ref="B466:L466"/>
    <mergeCell ref="Q466:T466"/>
    <mergeCell ref="X466:AC466"/>
    <mergeCell ref="B467:L467"/>
    <mergeCell ref="Q467:T467"/>
    <mergeCell ref="X467:AC467"/>
    <mergeCell ref="B464:L464"/>
    <mergeCell ref="Q464:T464"/>
    <mergeCell ref="X464:AC464"/>
    <mergeCell ref="B465:L465"/>
    <mergeCell ref="Q465:T465"/>
    <mergeCell ref="X465:AC465"/>
    <mergeCell ref="B462:L462"/>
    <mergeCell ref="Q462:T462"/>
    <mergeCell ref="X462:AC462"/>
    <mergeCell ref="B463:L463"/>
    <mergeCell ref="Q463:T463"/>
    <mergeCell ref="X463:AC463"/>
    <mergeCell ref="B460:L460"/>
    <mergeCell ref="Q460:T460"/>
    <mergeCell ref="X460:AC460"/>
    <mergeCell ref="B461:L461"/>
    <mergeCell ref="Q461:T461"/>
    <mergeCell ref="X461:AC461"/>
    <mergeCell ref="B458:L458"/>
    <mergeCell ref="Q458:T458"/>
    <mergeCell ref="X458:AC458"/>
    <mergeCell ref="B459:L459"/>
    <mergeCell ref="Q459:T459"/>
    <mergeCell ref="X459:AC459"/>
    <mergeCell ref="B456:L456"/>
    <mergeCell ref="Q456:T456"/>
    <mergeCell ref="X456:AC456"/>
    <mergeCell ref="B457:L457"/>
    <mergeCell ref="Q457:T457"/>
    <mergeCell ref="X457:AC457"/>
    <mergeCell ref="B454:L454"/>
    <mergeCell ref="Q454:T454"/>
    <mergeCell ref="X454:AC454"/>
    <mergeCell ref="B455:L455"/>
    <mergeCell ref="Q455:T455"/>
    <mergeCell ref="X455:AC455"/>
    <mergeCell ref="B452:L452"/>
    <mergeCell ref="Q452:T452"/>
    <mergeCell ref="X452:AC452"/>
    <mergeCell ref="B453:L453"/>
    <mergeCell ref="Q453:T453"/>
    <mergeCell ref="X453:AC453"/>
    <mergeCell ref="B450:L450"/>
    <mergeCell ref="Q450:T450"/>
    <mergeCell ref="X450:AC450"/>
    <mergeCell ref="B451:L451"/>
    <mergeCell ref="Q451:T451"/>
    <mergeCell ref="X451:AC451"/>
    <mergeCell ref="B448:L448"/>
    <mergeCell ref="Q448:T448"/>
    <mergeCell ref="X448:AC448"/>
    <mergeCell ref="B449:L449"/>
    <mergeCell ref="Q449:T449"/>
    <mergeCell ref="X449:AC449"/>
    <mergeCell ref="B446:L446"/>
    <mergeCell ref="Q446:T446"/>
    <mergeCell ref="X446:AC446"/>
    <mergeCell ref="B447:L447"/>
    <mergeCell ref="Q447:T447"/>
    <mergeCell ref="X447:AC447"/>
    <mergeCell ref="B444:L444"/>
    <mergeCell ref="Q444:T444"/>
    <mergeCell ref="X444:AC444"/>
    <mergeCell ref="B445:L445"/>
    <mergeCell ref="Q445:T445"/>
    <mergeCell ref="X445:AC445"/>
    <mergeCell ref="B442:L442"/>
    <mergeCell ref="Q442:T442"/>
    <mergeCell ref="X442:AC442"/>
    <mergeCell ref="B443:L443"/>
    <mergeCell ref="Q443:T443"/>
    <mergeCell ref="X443:AC443"/>
    <mergeCell ref="B440:L440"/>
    <mergeCell ref="Q440:T440"/>
    <mergeCell ref="X440:AC440"/>
    <mergeCell ref="B441:L441"/>
    <mergeCell ref="Q441:T441"/>
    <mergeCell ref="X441:AC441"/>
    <mergeCell ref="B438:L438"/>
    <mergeCell ref="Q438:T438"/>
    <mergeCell ref="X438:AC438"/>
    <mergeCell ref="B439:L439"/>
    <mergeCell ref="Q439:T439"/>
    <mergeCell ref="X439:AC439"/>
    <mergeCell ref="B436:L436"/>
    <mergeCell ref="Q436:T436"/>
    <mergeCell ref="X436:AC436"/>
    <mergeCell ref="B437:L437"/>
    <mergeCell ref="Q437:T437"/>
    <mergeCell ref="X437:AC437"/>
    <mergeCell ref="B434:L434"/>
    <mergeCell ref="Q434:T434"/>
    <mergeCell ref="X434:AC434"/>
    <mergeCell ref="B435:L435"/>
    <mergeCell ref="Q435:T435"/>
    <mergeCell ref="X435:AC435"/>
    <mergeCell ref="B432:L432"/>
    <mergeCell ref="Q432:T432"/>
    <mergeCell ref="X432:AC432"/>
    <mergeCell ref="B433:L433"/>
    <mergeCell ref="Q433:T433"/>
    <mergeCell ref="X433:AC433"/>
    <mergeCell ref="B430:L430"/>
    <mergeCell ref="Q430:T430"/>
    <mergeCell ref="X430:AC430"/>
    <mergeCell ref="B431:L431"/>
    <mergeCell ref="Q431:T431"/>
    <mergeCell ref="X431:AC431"/>
    <mergeCell ref="B428:L428"/>
    <mergeCell ref="Q428:T428"/>
    <mergeCell ref="X428:AC428"/>
    <mergeCell ref="B429:L429"/>
    <mergeCell ref="Q429:T429"/>
    <mergeCell ref="X429:AC429"/>
    <mergeCell ref="B426:L426"/>
    <mergeCell ref="Q426:T426"/>
    <mergeCell ref="X426:AC426"/>
    <mergeCell ref="B427:L427"/>
    <mergeCell ref="Q427:T427"/>
    <mergeCell ref="X427:AC427"/>
    <mergeCell ref="B424:L424"/>
    <mergeCell ref="Q424:T424"/>
    <mergeCell ref="X424:AC424"/>
    <mergeCell ref="B425:L425"/>
    <mergeCell ref="Q425:T425"/>
    <mergeCell ref="X425:AC425"/>
    <mergeCell ref="B422:L422"/>
    <mergeCell ref="Q422:T422"/>
    <mergeCell ref="X422:AC422"/>
    <mergeCell ref="B423:L423"/>
    <mergeCell ref="Q423:T423"/>
    <mergeCell ref="X423:AC423"/>
    <mergeCell ref="B420:L420"/>
    <mergeCell ref="Q420:T420"/>
    <mergeCell ref="X420:AC420"/>
    <mergeCell ref="B421:L421"/>
    <mergeCell ref="Q421:T421"/>
    <mergeCell ref="X421:AC421"/>
    <mergeCell ref="B418:L418"/>
    <mergeCell ref="Q418:T418"/>
    <mergeCell ref="X418:AC418"/>
    <mergeCell ref="B419:L419"/>
    <mergeCell ref="Q419:T419"/>
    <mergeCell ref="X419:AC419"/>
    <mergeCell ref="B416:L416"/>
    <mergeCell ref="Q416:T416"/>
    <mergeCell ref="X416:AC416"/>
    <mergeCell ref="B417:L417"/>
    <mergeCell ref="Q417:T417"/>
    <mergeCell ref="X417:AC417"/>
    <mergeCell ref="B414:L414"/>
    <mergeCell ref="Q414:T414"/>
    <mergeCell ref="X414:AC414"/>
    <mergeCell ref="B415:L415"/>
    <mergeCell ref="Q415:T415"/>
    <mergeCell ref="X415:AC415"/>
    <mergeCell ref="B412:L412"/>
    <mergeCell ref="Q412:T412"/>
    <mergeCell ref="X412:AC412"/>
    <mergeCell ref="B413:L413"/>
    <mergeCell ref="Q413:T413"/>
    <mergeCell ref="X413:AC413"/>
    <mergeCell ref="B410:L410"/>
    <mergeCell ref="Q410:T410"/>
    <mergeCell ref="X410:AC410"/>
    <mergeCell ref="B411:L411"/>
    <mergeCell ref="Q411:T411"/>
    <mergeCell ref="X411:AC411"/>
    <mergeCell ref="B408:L408"/>
    <mergeCell ref="Q408:T408"/>
    <mergeCell ref="X408:AC408"/>
    <mergeCell ref="B409:L409"/>
    <mergeCell ref="Q409:T409"/>
    <mergeCell ref="X409:AC409"/>
    <mergeCell ref="B406:L406"/>
    <mergeCell ref="Q406:T406"/>
    <mergeCell ref="X406:AC406"/>
    <mergeCell ref="B407:L407"/>
    <mergeCell ref="Q407:T407"/>
    <mergeCell ref="X407:AC407"/>
    <mergeCell ref="B404:L404"/>
    <mergeCell ref="Q404:T404"/>
    <mergeCell ref="X404:AC404"/>
    <mergeCell ref="B405:L405"/>
    <mergeCell ref="Q405:T405"/>
    <mergeCell ref="X405:AC405"/>
    <mergeCell ref="B402:L402"/>
    <mergeCell ref="Q402:T402"/>
    <mergeCell ref="X402:AC402"/>
    <mergeCell ref="B403:L403"/>
    <mergeCell ref="Q403:T403"/>
    <mergeCell ref="X403:AC403"/>
    <mergeCell ref="B400:L400"/>
    <mergeCell ref="Q400:T400"/>
    <mergeCell ref="X400:AC400"/>
    <mergeCell ref="B401:L401"/>
    <mergeCell ref="Q401:T401"/>
    <mergeCell ref="X401:AC401"/>
    <mergeCell ref="B398:L398"/>
    <mergeCell ref="Q398:T398"/>
    <mergeCell ref="X398:AC398"/>
    <mergeCell ref="B399:L399"/>
    <mergeCell ref="Q399:T399"/>
    <mergeCell ref="X399:AC399"/>
    <mergeCell ref="B396:L396"/>
    <mergeCell ref="Q396:T396"/>
    <mergeCell ref="X396:AC396"/>
    <mergeCell ref="B397:L397"/>
    <mergeCell ref="Q397:T397"/>
    <mergeCell ref="X397:AC397"/>
    <mergeCell ref="B394:L394"/>
    <mergeCell ref="Q394:T394"/>
    <mergeCell ref="X394:AC394"/>
    <mergeCell ref="B395:L395"/>
    <mergeCell ref="Q395:T395"/>
    <mergeCell ref="X395:AC395"/>
    <mergeCell ref="B392:L392"/>
    <mergeCell ref="Q392:T392"/>
    <mergeCell ref="X392:AC392"/>
    <mergeCell ref="B393:L393"/>
    <mergeCell ref="Q393:T393"/>
    <mergeCell ref="X393:AC393"/>
    <mergeCell ref="B390:L390"/>
    <mergeCell ref="Q390:T390"/>
    <mergeCell ref="X390:AC390"/>
    <mergeCell ref="B391:L391"/>
    <mergeCell ref="Q391:T391"/>
    <mergeCell ref="X391:AC391"/>
    <mergeCell ref="B388:L388"/>
    <mergeCell ref="Q388:T388"/>
    <mergeCell ref="X388:AC388"/>
    <mergeCell ref="B389:L389"/>
    <mergeCell ref="Q389:T389"/>
    <mergeCell ref="X389:AC389"/>
    <mergeCell ref="B386:L386"/>
    <mergeCell ref="Q386:T386"/>
    <mergeCell ref="X386:AC386"/>
    <mergeCell ref="B387:L387"/>
    <mergeCell ref="Q387:T387"/>
    <mergeCell ref="X387:AC387"/>
    <mergeCell ref="B384:L384"/>
    <mergeCell ref="Q384:T384"/>
    <mergeCell ref="X384:AC384"/>
    <mergeCell ref="B385:L385"/>
    <mergeCell ref="Q385:T385"/>
    <mergeCell ref="X385:AC385"/>
    <mergeCell ref="B382:L382"/>
    <mergeCell ref="Q382:T382"/>
    <mergeCell ref="X382:AC382"/>
    <mergeCell ref="B383:L383"/>
    <mergeCell ref="Q383:T383"/>
    <mergeCell ref="X383:AC383"/>
    <mergeCell ref="B380:L380"/>
    <mergeCell ref="Q380:T380"/>
    <mergeCell ref="X380:AC380"/>
    <mergeCell ref="B381:L381"/>
    <mergeCell ref="Q381:T381"/>
    <mergeCell ref="X381:AC381"/>
    <mergeCell ref="B378:L378"/>
    <mergeCell ref="Q378:T378"/>
    <mergeCell ref="X378:AC378"/>
    <mergeCell ref="B379:L379"/>
    <mergeCell ref="Q379:T379"/>
    <mergeCell ref="X379:AC379"/>
    <mergeCell ref="B376:L376"/>
    <mergeCell ref="Q376:T376"/>
    <mergeCell ref="X376:AC376"/>
    <mergeCell ref="B377:L377"/>
    <mergeCell ref="Q377:T377"/>
    <mergeCell ref="X377:AC377"/>
    <mergeCell ref="B374:L374"/>
    <mergeCell ref="Q374:T374"/>
    <mergeCell ref="X374:AC374"/>
    <mergeCell ref="B375:L375"/>
    <mergeCell ref="Q375:T375"/>
    <mergeCell ref="X375:AC375"/>
    <mergeCell ref="B372:L372"/>
    <mergeCell ref="Q372:T372"/>
    <mergeCell ref="X372:AC372"/>
    <mergeCell ref="B373:L373"/>
    <mergeCell ref="Q373:T373"/>
    <mergeCell ref="X373:AC373"/>
    <mergeCell ref="B370:L370"/>
    <mergeCell ref="Q370:T370"/>
    <mergeCell ref="X370:AC370"/>
    <mergeCell ref="B371:L371"/>
    <mergeCell ref="Q371:T371"/>
    <mergeCell ref="X371:AC371"/>
    <mergeCell ref="B368:L368"/>
    <mergeCell ref="Q368:T368"/>
    <mergeCell ref="X368:AC368"/>
    <mergeCell ref="B369:L369"/>
    <mergeCell ref="Q369:T369"/>
    <mergeCell ref="X369:AC369"/>
    <mergeCell ref="B366:L366"/>
    <mergeCell ref="Q366:T366"/>
    <mergeCell ref="X366:AC366"/>
    <mergeCell ref="B367:L367"/>
    <mergeCell ref="Q367:T367"/>
    <mergeCell ref="X367:AC367"/>
    <mergeCell ref="B364:L364"/>
    <mergeCell ref="Q364:T364"/>
    <mergeCell ref="X364:AC364"/>
    <mergeCell ref="B365:L365"/>
    <mergeCell ref="Q365:T365"/>
    <mergeCell ref="X365:AC365"/>
    <mergeCell ref="B362:L362"/>
    <mergeCell ref="Q362:T362"/>
    <mergeCell ref="X362:AC362"/>
    <mergeCell ref="B363:L363"/>
    <mergeCell ref="Q363:T363"/>
    <mergeCell ref="X363:AC363"/>
    <mergeCell ref="B360:L360"/>
    <mergeCell ref="Q360:T360"/>
    <mergeCell ref="X360:AC360"/>
    <mergeCell ref="B361:L361"/>
    <mergeCell ref="Q361:T361"/>
    <mergeCell ref="X361:AC361"/>
    <mergeCell ref="B358:L358"/>
    <mergeCell ref="Q358:T358"/>
    <mergeCell ref="X358:AC358"/>
    <mergeCell ref="B359:L359"/>
    <mergeCell ref="Q359:T359"/>
    <mergeCell ref="X359:AC359"/>
    <mergeCell ref="B356:L356"/>
    <mergeCell ref="Q356:T356"/>
    <mergeCell ref="X356:AC356"/>
    <mergeCell ref="B357:L357"/>
    <mergeCell ref="Q357:T357"/>
    <mergeCell ref="X357:AC357"/>
    <mergeCell ref="B354:L354"/>
    <mergeCell ref="Q354:T354"/>
    <mergeCell ref="X354:AC354"/>
    <mergeCell ref="B355:L355"/>
    <mergeCell ref="Q355:T355"/>
    <mergeCell ref="X355:AC355"/>
    <mergeCell ref="B352:L352"/>
    <mergeCell ref="Q352:T352"/>
    <mergeCell ref="X352:AC352"/>
    <mergeCell ref="B353:L353"/>
    <mergeCell ref="Q353:T353"/>
    <mergeCell ref="X353:AC353"/>
    <mergeCell ref="B350:L350"/>
    <mergeCell ref="Q350:T350"/>
    <mergeCell ref="X350:AC350"/>
    <mergeCell ref="B351:L351"/>
    <mergeCell ref="Q351:T351"/>
    <mergeCell ref="X351:AC351"/>
    <mergeCell ref="B348:L348"/>
    <mergeCell ref="Q348:T348"/>
    <mergeCell ref="X348:AC348"/>
    <mergeCell ref="B349:L349"/>
    <mergeCell ref="Q349:T349"/>
    <mergeCell ref="X349:AC349"/>
    <mergeCell ref="B346:L346"/>
    <mergeCell ref="Q346:T346"/>
    <mergeCell ref="X346:AC346"/>
    <mergeCell ref="B347:L347"/>
    <mergeCell ref="Q347:T347"/>
    <mergeCell ref="X347:AC347"/>
    <mergeCell ref="B344:L344"/>
    <mergeCell ref="Q344:T344"/>
    <mergeCell ref="X344:AC344"/>
    <mergeCell ref="B345:L345"/>
    <mergeCell ref="Q345:T345"/>
    <mergeCell ref="X345:AC345"/>
    <mergeCell ref="B342:L342"/>
    <mergeCell ref="Q342:T342"/>
    <mergeCell ref="X342:AC342"/>
    <mergeCell ref="B343:L343"/>
    <mergeCell ref="Q343:T343"/>
    <mergeCell ref="X343:AC343"/>
    <mergeCell ref="B340:L340"/>
    <mergeCell ref="Q340:T340"/>
    <mergeCell ref="X340:AC340"/>
    <mergeCell ref="B341:L341"/>
    <mergeCell ref="Q341:T341"/>
    <mergeCell ref="X341:AC341"/>
    <mergeCell ref="B338:L338"/>
    <mergeCell ref="Q338:T338"/>
    <mergeCell ref="X338:AC338"/>
    <mergeCell ref="B339:L339"/>
    <mergeCell ref="Q339:T339"/>
    <mergeCell ref="X339:AC339"/>
    <mergeCell ref="B336:L336"/>
    <mergeCell ref="Q336:T336"/>
    <mergeCell ref="X336:AC336"/>
    <mergeCell ref="B337:L337"/>
    <mergeCell ref="Q337:T337"/>
    <mergeCell ref="X337:AC337"/>
    <mergeCell ref="B334:L334"/>
    <mergeCell ref="Q334:T334"/>
    <mergeCell ref="X334:AC334"/>
    <mergeCell ref="B335:L335"/>
    <mergeCell ref="Q335:T335"/>
    <mergeCell ref="X335:AC335"/>
    <mergeCell ref="B332:L332"/>
    <mergeCell ref="Q332:T332"/>
    <mergeCell ref="X332:AC332"/>
    <mergeCell ref="B333:L333"/>
    <mergeCell ref="Q333:T333"/>
    <mergeCell ref="X333:AC333"/>
    <mergeCell ref="B330:L330"/>
    <mergeCell ref="Q330:T330"/>
    <mergeCell ref="X330:AC330"/>
    <mergeCell ref="B331:L331"/>
    <mergeCell ref="Q331:T331"/>
    <mergeCell ref="X331:AC331"/>
    <mergeCell ref="B328:L328"/>
    <mergeCell ref="Q328:T328"/>
    <mergeCell ref="X328:AC328"/>
    <mergeCell ref="B329:L329"/>
    <mergeCell ref="Q329:T329"/>
    <mergeCell ref="X329:AC329"/>
    <mergeCell ref="B326:L326"/>
    <mergeCell ref="Q326:T326"/>
    <mergeCell ref="X326:AC326"/>
    <mergeCell ref="B327:L327"/>
    <mergeCell ref="Q327:T327"/>
    <mergeCell ref="X327:AC327"/>
    <mergeCell ref="B324:L324"/>
    <mergeCell ref="Q324:T324"/>
    <mergeCell ref="X324:AC324"/>
    <mergeCell ref="B325:L325"/>
    <mergeCell ref="Q325:T325"/>
    <mergeCell ref="X325:AC325"/>
    <mergeCell ref="B322:L322"/>
    <mergeCell ref="Q322:T322"/>
    <mergeCell ref="X322:AC322"/>
    <mergeCell ref="B323:L323"/>
    <mergeCell ref="Q323:T323"/>
    <mergeCell ref="X323:AC323"/>
    <mergeCell ref="B320:L320"/>
    <mergeCell ref="Q320:T320"/>
    <mergeCell ref="X320:AC320"/>
    <mergeCell ref="B321:L321"/>
    <mergeCell ref="Q321:T321"/>
    <mergeCell ref="X321:AC321"/>
    <mergeCell ref="B318:L318"/>
    <mergeCell ref="Q318:T318"/>
    <mergeCell ref="X318:AC318"/>
    <mergeCell ref="B319:L319"/>
    <mergeCell ref="Q319:T319"/>
    <mergeCell ref="X319:AC319"/>
    <mergeCell ref="B316:L316"/>
    <mergeCell ref="Q316:T316"/>
    <mergeCell ref="X316:AC316"/>
    <mergeCell ref="B317:L317"/>
    <mergeCell ref="Q317:T317"/>
    <mergeCell ref="X317:AC317"/>
    <mergeCell ref="B314:L314"/>
    <mergeCell ref="Q314:T314"/>
    <mergeCell ref="X314:AC314"/>
    <mergeCell ref="B315:L315"/>
    <mergeCell ref="Q315:T315"/>
    <mergeCell ref="X315:AC315"/>
    <mergeCell ref="B312:L312"/>
    <mergeCell ref="Q312:T312"/>
    <mergeCell ref="X312:AC312"/>
    <mergeCell ref="B313:L313"/>
    <mergeCell ref="Q313:T313"/>
    <mergeCell ref="X313:AC313"/>
    <mergeCell ref="B310:L310"/>
    <mergeCell ref="Q310:T310"/>
    <mergeCell ref="X310:AC310"/>
    <mergeCell ref="B311:L311"/>
    <mergeCell ref="Q311:T311"/>
    <mergeCell ref="X311:AC311"/>
    <mergeCell ref="B308:L308"/>
    <mergeCell ref="Q308:T308"/>
    <mergeCell ref="X308:AC308"/>
    <mergeCell ref="B309:L309"/>
    <mergeCell ref="Q309:T309"/>
    <mergeCell ref="X309:AC309"/>
    <mergeCell ref="B306:L306"/>
    <mergeCell ref="Q306:T306"/>
    <mergeCell ref="X306:AC306"/>
    <mergeCell ref="B307:L307"/>
    <mergeCell ref="Q307:T307"/>
    <mergeCell ref="X307:AC307"/>
    <mergeCell ref="B304:L304"/>
    <mergeCell ref="Q304:T304"/>
    <mergeCell ref="X304:AC304"/>
    <mergeCell ref="B305:L305"/>
    <mergeCell ref="Q305:T305"/>
    <mergeCell ref="X305:AC305"/>
    <mergeCell ref="B302:L302"/>
    <mergeCell ref="Q302:T302"/>
    <mergeCell ref="X302:AC302"/>
    <mergeCell ref="B303:L303"/>
    <mergeCell ref="Q303:T303"/>
    <mergeCell ref="X303:AC303"/>
    <mergeCell ref="B300:L300"/>
    <mergeCell ref="Q300:T300"/>
    <mergeCell ref="X300:AC300"/>
    <mergeCell ref="B301:L301"/>
    <mergeCell ref="Q301:T301"/>
    <mergeCell ref="X301:AC301"/>
    <mergeCell ref="B298:L298"/>
    <mergeCell ref="Q298:T298"/>
    <mergeCell ref="X298:AC298"/>
    <mergeCell ref="B299:L299"/>
    <mergeCell ref="Q299:T299"/>
    <mergeCell ref="X299:AC299"/>
    <mergeCell ref="B296:L296"/>
    <mergeCell ref="Q296:T296"/>
    <mergeCell ref="X296:AC296"/>
    <mergeCell ref="B297:L297"/>
    <mergeCell ref="Q297:T297"/>
    <mergeCell ref="X297:AC297"/>
    <mergeCell ref="B294:L294"/>
    <mergeCell ref="Q294:T294"/>
    <mergeCell ref="X294:AC294"/>
    <mergeCell ref="B295:L295"/>
    <mergeCell ref="Q295:T295"/>
    <mergeCell ref="X295:AC295"/>
    <mergeCell ref="B292:L292"/>
    <mergeCell ref="Q292:T292"/>
    <mergeCell ref="X292:AC292"/>
    <mergeCell ref="B293:L293"/>
    <mergeCell ref="Q293:T293"/>
    <mergeCell ref="X293:AC293"/>
    <mergeCell ref="B290:L290"/>
    <mergeCell ref="Q290:T290"/>
    <mergeCell ref="X290:AC290"/>
    <mergeCell ref="B291:L291"/>
    <mergeCell ref="Q291:T291"/>
    <mergeCell ref="X291:AC291"/>
    <mergeCell ref="B288:L288"/>
    <mergeCell ref="Q288:T288"/>
    <mergeCell ref="X288:AC288"/>
    <mergeCell ref="B289:L289"/>
    <mergeCell ref="Q289:T289"/>
    <mergeCell ref="X289:AC289"/>
    <mergeCell ref="B286:L286"/>
    <mergeCell ref="Q286:T286"/>
    <mergeCell ref="X286:AC286"/>
    <mergeCell ref="B287:L287"/>
    <mergeCell ref="Q287:T287"/>
    <mergeCell ref="X287:AC287"/>
    <mergeCell ref="B284:L284"/>
    <mergeCell ref="Q284:T284"/>
    <mergeCell ref="X284:AC284"/>
    <mergeCell ref="B285:L285"/>
    <mergeCell ref="Q285:T285"/>
    <mergeCell ref="X285:AC285"/>
    <mergeCell ref="B282:L282"/>
    <mergeCell ref="Q282:T282"/>
    <mergeCell ref="X282:AC282"/>
    <mergeCell ref="B283:L283"/>
    <mergeCell ref="Q283:T283"/>
    <mergeCell ref="X283:AC283"/>
    <mergeCell ref="B280:L280"/>
    <mergeCell ref="Q280:T280"/>
    <mergeCell ref="X280:AC280"/>
    <mergeCell ref="B281:L281"/>
    <mergeCell ref="Q281:T281"/>
    <mergeCell ref="X281:AC281"/>
    <mergeCell ref="B278:L278"/>
    <mergeCell ref="Q278:T278"/>
    <mergeCell ref="X278:AC278"/>
    <mergeCell ref="B279:L279"/>
    <mergeCell ref="Q279:T279"/>
    <mergeCell ref="X279:AC279"/>
    <mergeCell ref="B276:L276"/>
    <mergeCell ref="Q276:T276"/>
    <mergeCell ref="X276:AC276"/>
    <mergeCell ref="B277:L277"/>
    <mergeCell ref="Q277:T277"/>
    <mergeCell ref="X277:AC277"/>
    <mergeCell ref="B274:L274"/>
    <mergeCell ref="Q274:T274"/>
    <mergeCell ref="X274:AC274"/>
    <mergeCell ref="B275:L275"/>
    <mergeCell ref="Q275:T275"/>
    <mergeCell ref="X275:AC275"/>
    <mergeCell ref="B272:L272"/>
    <mergeCell ref="Q272:T272"/>
    <mergeCell ref="X272:AC272"/>
    <mergeCell ref="B273:L273"/>
    <mergeCell ref="Q273:T273"/>
    <mergeCell ref="X273:AC273"/>
    <mergeCell ref="B270:L270"/>
    <mergeCell ref="Q270:T270"/>
    <mergeCell ref="X270:AC270"/>
    <mergeCell ref="B271:L271"/>
    <mergeCell ref="Q271:T271"/>
    <mergeCell ref="X271:AC271"/>
    <mergeCell ref="B268:L268"/>
    <mergeCell ref="Q268:T268"/>
    <mergeCell ref="X268:AC268"/>
    <mergeCell ref="B269:L269"/>
    <mergeCell ref="Q269:T269"/>
    <mergeCell ref="X269:AC269"/>
    <mergeCell ref="B266:L266"/>
    <mergeCell ref="Q266:T266"/>
    <mergeCell ref="X266:AC266"/>
    <mergeCell ref="B267:L267"/>
    <mergeCell ref="Q267:T267"/>
    <mergeCell ref="X267:AC267"/>
    <mergeCell ref="B264:L264"/>
    <mergeCell ref="Q264:T264"/>
    <mergeCell ref="X264:AC264"/>
    <mergeCell ref="B265:L265"/>
    <mergeCell ref="Q265:T265"/>
    <mergeCell ref="X265:AC265"/>
    <mergeCell ref="B262:L262"/>
    <mergeCell ref="Q262:T262"/>
    <mergeCell ref="X262:AC262"/>
    <mergeCell ref="B263:L263"/>
    <mergeCell ref="Q263:T263"/>
    <mergeCell ref="X263:AC263"/>
    <mergeCell ref="B260:L260"/>
    <mergeCell ref="Q260:T260"/>
    <mergeCell ref="X260:AC260"/>
    <mergeCell ref="B261:L261"/>
    <mergeCell ref="Q261:T261"/>
    <mergeCell ref="X261:AC261"/>
    <mergeCell ref="B258:L258"/>
    <mergeCell ref="Q258:T258"/>
    <mergeCell ref="X258:AC258"/>
    <mergeCell ref="B259:L259"/>
    <mergeCell ref="Q259:T259"/>
    <mergeCell ref="X259:AC259"/>
    <mergeCell ref="B256:L256"/>
    <mergeCell ref="Q256:T256"/>
    <mergeCell ref="X256:AC256"/>
    <mergeCell ref="B257:L257"/>
    <mergeCell ref="Q257:T257"/>
    <mergeCell ref="X257:AC257"/>
    <mergeCell ref="B254:L254"/>
    <mergeCell ref="Q254:T254"/>
    <mergeCell ref="X254:AC254"/>
    <mergeCell ref="B255:L255"/>
    <mergeCell ref="Q255:T255"/>
    <mergeCell ref="X255:AC255"/>
    <mergeCell ref="B252:L252"/>
    <mergeCell ref="Q252:T252"/>
    <mergeCell ref="X252:AC252"/>
    <mergeCell ref="B253:L253"/>
    <mergeCell ref="Q253:T253"/>
    <mergeCell ref="X253:AC253"/>
    <mergeCell ref="B250:L250"/>
    <mergeCell ref="Q250:T250"/>
    <mergeCell ref="X250:AC250"/>
    <mergeCell ref="B251:L251"/>
    <mergeCell ref="Q251:T251"/>
    <mergeCell ref="X251:AC251"/>
    <mergeCell ref="B248:L248"/>
    <mergeCell ref="Q248:T248"/>
    <mergeCell ref="X248:AC248"/>
    <mergeCell ref="B249:L249"/>
    <mergeCell ref="Q249:T249"/>
    <mergeCell ref="X249:AC249"/>
    <mergeCell ref="B246:L246"/>
    <mergeCell ref="Q246:T246"/>
    <mergeCell ref="X246:AC246"/>
    <mergeCell ref="B247:L247"/>
    <mergeCell ref="Q247:T247"/>
    <mergeCell ref="X247:AC247"/>
    <mergeCell ref="B244:L244"/>
    <mergeCell ref="Q244:T244"/>
    <mergeCell ref="X244:AC244"/>
    <mergeCell ref="B245:L245"/>
    <mergeCell ref="Q245:T245"/>
    <mergeCell ref="X245:AC245"/>
    <mergeCell ref="B242:L242"/>
    <mergeCell ref="Q242:T242"/>
    <mergeCell ref="X242:AC242"/>
    <mergeCell ref="B243:L243"/>
    <mergeCell ref="Q243:T243"/>
    <mergeCell ref="X243:AC243"/>
    <mergeCell ref="B240:L240"/>
    <mergeCell ref="Q240:T240"/>
    <mergeCell ref="X240:AC240"/>
    <mergeCell ref="B241:L241"/>
    <mergeCell ref="Q241:T241"/>
    <mergeCell ref="X241:AC241"/>
    <mergeCell ref="B238:L238"/>
    <mergeCell ref="Q238:T238"/>
    <mergeCell ref="X238:AC238"/>
    <mergeCell ref="B239:L239"/>
    <mergeCell ref="Q239:T239"/>
    <mergeCell ref="X239:AC239"/>
    <mergeCell ref="B236:L236"/>
    <mergeCell ref="Q236:T236"/>
    <mergeCell ref="X236:AC236"/>
    <mergeCell ref="B237:L237"/>
    <mergeCell ref="Q237:T237"/>
    <mergeCell ref="X237:AC237"/>
    <mergeCell ref="B234:L234"/>
    <mergeCell ref="Q234:T234"/>
    <mergeCell ref="X234:AC234"/>
    <mergeCell ref="B235:L235"/>
    <mergeCell ref="Q235:T235"/>
    <mergeCell ref="X235:AC235"/>
    <mergeCell ref="B232:L232"/>
    <mergeCell ref="Q232:T232"/>
    <mergeCell ref="X232:AC232"/>
    <mergeCell ref="B233:L233"/>
    <mergeCell ref="Q233:T233"/>
    <mergeCell ref="X233:AC233"/>
    <mergeCell ref="B230:L230"/>
    <mergeCell ref="Q230:T230"/>
    <mergeCell ref="X230:AC230"/>
    <mergeCell ref="B231:L231"/>
    <mergeCell ref="Q231:T231"/>
    <mergeCell ref="X231:AC231"/>
    <mergeCell ref="B228:L228"/>
    <mergeCell ref="Q228:T228"/>
    <mergeCell ref="X228:AC228"/>
    <mergeCell ref="B229:L229"/>
    <mergeCell ref="Q229:T229"/>
    <mergeCell ref="X229:AC229"/>
    <mergeCell ref="B226:L226"/>
    <mergeCell ref="Q226:T226"/>
    <mergeCell ref="X226:AC226"/>
    <mergeCell ref="B227:L227"/>
    <mergeCell ref="Q227:T227"/>
    <mergeCell ref="X227:AC227"/>
    <mergeCell ref="B224:L224"/>
    <mergeCell ref="Q224:T224"/>
    <mergeCell ref="X224:AC224"/>
    <mergeCell ref="B225:L225"/>
    <mergeCell ref="Q225:T225"/>
    <mergeCell ref="X225:AC225"/>
    <mergeCell ref="B222:L222"/>
    <mergeCell ref="Q222:T222"/>
    <mergeCell ref="X222:AC222"/>
    <mergeCell ref="B223:L223"/>
    <mergeCell ref="Q223:T223"/>
    <mergeCell ref="X223:AC223"/>
    <mergeCell ref="B220:L220"/>
    <mergeCell ref="Q220:T220"/>
    <mergeCell ref="X220:AC220"/>
    <mergeCell ref="B221:L221"/>
    <mergeCell ref="Q221:T221"/>
    <mergeCell ref="X221:AC221"/>
    <mergeCell ref="B218:L218"/>
    <mergeCell ref="Q218:T218"/>
    <mergeCell ref="X218:AC218"/>
    <mergeCell ref="B219:L219"/>
    <mergeCell ref="Q219:T219"/>
    <mergeCell ref="X219:AC219"/>
    <mergeCell ref="B216:L216"/>
    <mergeCell ref="Q216:T216"/>
    <mergeCell ref="X216:AC216"/>
    <mergeCell ref="B217:L217"/>
    <mergeCell ref="Q217:T217"/>
    <mergeCell ref="X217:AC217"/>
    <mergeCell ref="B214:L214"/>
    <mergeCell ref="Q214:T214"/>
    <mergeCell ref="X214:AC214"/>
    <mergeCell ref="B215:L215"/>
    <mergeCell ref="Q215:T215"/>
    <mergeCell ref="X215:AC215"/>
    <mergeCell ref="B212:L212"/>
    <mergeCell ref="Q212:T212"/>
    <mergeCell ref="X212:AC212"/>
    <mergeCell ref="B213:L213"/>
    <mergeCell ref="Q213:T213"/>
    <mergeCell ref="X213:AC213"/>
    <mergeCell ref="B210:L210"/>
    <mergeCell ref="Q210:T210"/>
    <mergeCell ref="X210:AC210"/>
    <mergeCell ref="B211:L211"/>
    <mergeCell ref="Q211:T211"/>
    <mergeCell ref="X211:AC211"/>
    <mergeCell ref="B208:L208"/>
    <mergeCell ref="Q208:T208"/>
    <mergeCell ref="X208:AC208"/>
    <mergeCell ref="B209:L209"/>
    <mergeCell ref="Q209:T209"/>
    <mergeCell ref="X209:AC209"/>
    <mergeCell ref="B206:L206"/>
    <mergeCell ref="Q206:T206"/>
    <mergeCell ref="X206:AC206"/>
    <mergeCell ref="B207:L207"/>
    <mergeCell ref="Q207:T207"/>
    <mergeCell ref="X207:AC207"/>
    <mergeCell ref="B204:L204"/>
    <mergeCell ref="Q204:T204"/>
    <mergeCell ref="X204:AC204"/>
    <mergeCell ref="B205:L205"/>
    <mergeCell ref="Q205:T205"/>
    <mergeCell ref="X205:AC205"/>
    <mergeCell ref="B202:L202"/>
    <mergeCell ref="Q202:T202"/>
    <mergeCell ref="X202:AC202"/>
    <mergeCell ref="B203:L203"/>
    <mergeCell ref="Q203:T203"/>
    <mergeCell ref="X203:AC203"/>
    <mergeCell ref="B200:L200"/>
    <mergeCell ref="Q200:T200"/>
    <mergeCell ref="X200:AC200"/>
    <mergeCell ref="B201:L201"/>
    <mergeCell ref="Q201:T201"/>
    <mergeCell ref="X201:AC201"/>
    <mergeCell ref="B198:L198"/>
    <mergeCell ref="Q198:T198"/>
    <mergeCell ref="X198:AC198"/>
    <mergeCell ref="B199:L199"/>
    <mergeCell ref="Q199:T199"/>
    <mergeCell ref="X199:AC199"/>
    <mergeCell ref="B196:L196"/>
    <mergeCell ref="Q196:T196"/>
    <mergeCell ref="X196:AC196"/>
    <mergeCell ref="B197:L197"/>
    <mergeCell ref="Q197:T197"/>
    <mergeCell ref="X197:AC197"/>
    <mergeCell ref="B194:L194"/>
    <mergeCell ref="Q194:T194"/>
    <mergeCell ref="X194:AC194"/>
    <mergeCell ref="B195:L195"/>
    <mergeCell ref="Q195:T195"/>
    <mergeCell ref="X195:AC195"/>
    <mergeCell ref="B192:L192"/>
    <mergeCell ref="Q192:T192"/>
    <mergeCell ref="X192:AC192"/>
    <mergeCell ref="B193:L193"/>
    <mergeCell ref="Q193:T193"/>
    <mergeCell ref="X193:AC193"/>
    <mergeCell ref="B190:L190"/>
    <mergeCell ref="Q190:T190"/>
    <mergeCell ref="X190:AC190"/>
    <mergeCell ref="B191:L191"/>
    <mergeCell ref="Q191:T191"/>
    <mergeCell ref="X191:AC191"/>
    <mergeCell ref="B188:L188"/>
    <mergeCell ref="Q188:T188"/>
    <mergeCell ref="X188:AC188"/>
    <mergeCell ref="B189:L189"/>
    <mergeCell ref="Q189:T189"/>
    <mergeCell ref="X189:AC189"/>
    <mergeCell ref="B186:L186"/>
    <mergeCell ref="Q186:T186"/>
    <mergeCell ref="X186:AC186"/>
    <mergeCell ref="B187:L187"/>
    <mergeCell ref="Q187:T187"/>
    <mergeCell ref="X187:AC187"/>
    <mergeCell ref="B184:L184"/>
    <mergeCell ref="Q184:T184"/>
    <mergeCell ref="X184:AC184"/>
    <mergeCell ref="B185:L185"/>
    <mergeCell ref="Q185:T185"/>
    <mergeCell ref="X185:AC185"/>
    <mergeCell ref="B182:L182"/>
    <mergeCell ref="Q182:T182"/>
    <mergeCell ref="X182:AC182"/>
    <mergeCell ref="B183:L183"/>
    <mergeCell ref="Q183:T183"/>
    <mergeCell ref="X183:AC183"/>
    <mergeCell ref="B180:L180"/>
    <mergeCell ref="Q180:T180"/>
    <mergeCell ref="X180:AC180"/>
    <mergeCell ref="B181:L181"/>
    <mergeCell ref="Q181:T181"/>
    <mergeCell ref="X181:AC181"/>
    <mergeCell ref="B178:L178"/>
    <mergeCell ref="Q178:T178"/>
    <mergeCell ref="X178:AC178"/>
    <mergeCell ref="B179:L179"/>
    <mergeCell ref="Q179:T179"/>
    <mergeCell ref="X179:AC179"/>
    <mergeCell ref="B176:L176"/>
    <mergeCell ref="Q176:T176"/>
    <mergeCell ref="X176:AC176"/>
    <mergeCell ref="B177:L177"/>
    <mergeCell ref="Q177:T177"/>
    <mergeCell ref="X177:AC177"/>
    <mergeCell ref="B174:L174"/>
    <mergeCell ref="Q174:T174"/>
    <mergeCell ref="X174:AC174"/>
    <mergeCell ref="B175:L175"/>
    <mergeCell ref="Q175:T175"/>
    <mergeCell ref="X175:AC175"/>
    <mergeCell ref="B172:L172"/>
    <mergeCell ref="Q172:T172"/>
    <mergeCell ref="X172:AC172"/>
    <mergeCell ref="B173:L173"/>
    <mergeCell ref="Q173:T173"/>
    <mergeCell ref="X173:AC173"/>
    <mergeCell ref="B170:L170"/>
    <mergeCell ref="Q170:T170"/>
    <mergeCell ref="X170:AC170"/>
    <mergeCell ref="B171:L171"/>
    <mergeCell ref="Q171:T171"/>
    <mergeCell ref="X171:AC171"/>
    <mergeCell ref="B168:L168"/>
    <mergeCell ref="Q168:T168"/>
    <mergeCell ref="X168:AC168"/>
    <mergeCell ref="B169:L169"/>
    <mergeCell ref="Q169:T169"/>
    <mergeCell ref="X169:AC169"/>
    <mergeCell ref="B166:L166"/>
    <mergeCell ref="Q166:T166"/>
    <mergeCell ref="X166:AC166"/>
    <mergeCell ref="B167:L167"/>
    <mergeCell ref="Q167:T167"/>
    <mergeCell ref="X167:AC167"/>
    <mergeCell ref="B164:L164"/>
    <mergeCell ref="Q164:T164"/>
    <mergeCell ref="X164:AC164"/>
    <mergeCell ref="B165:L165"/>
    <mergeCell ref="Q165:T165"/>
    <mergeCell ref="X165:AC165"/>
    <mergeCell ref="B162:L162"/>
    <mergeCell ref="Q162:T162"/>
    <mergeCell ref="X162:AC162"/>
    <mergeCell ref="B163:L163"/>
    <mergeCell ref="Q163:T163"/>
    <mergeCell ref="X163:AC163"/>
    <mergeCell ref="B160:L160"/>
    <mergeCell ref="Q160:T160"/>
    <mergeCell ref="X160:AC160"/>
    <mergeCell ref="B161:L161"/>
    <mergeCell ref="Q161:T161"/>
    <mergeCell ref="X161:AC161"/>
    <mergeCell ref="B158:L158"/>
    <mergeCell ref="Q158:T158"/>
    <mergeCell ref="X158:AC158"/>
    <mergeCell ref="B159:L159"/>
    <mergeCell ref="Q159:T159"/>
    <mergeCell ref="X159:AC159"/>
    <mergeCell ref="B156:L156"/>
    <mergeCell ref="Q156:T156"/>
    <mergeCell ref="X156:AC156"/>
    <mergeCell ref="B157:L157"/>
    <mergeCell ref="Q157:T157"/>
    <mergeCell ref="X157:AC157"/>
    <mergeCell ref="B154:L154"/>
    <mergeCell ref="Q154:T154"/>
    <mergeCell ref="X154:AC154"/>
    <mergeCell ref="B155:L155"/>
    <mergeCell ref="Q155:T155"/>
    <mergeCell ref="X155:AC155"/>
    <mergeCell ref="B152:L152"/>
    <mergeCell ref="Q152:T152"/>
    <mergeCell ref="X152:AC152"/>
    <mergeCell ref="B153:L153"/>
    <mergeCell ref="Q153:T153"/>
    <mergeCell ref="X153:AC153"/>
    <mergeCell ref="B150:L150"/>
    <mergeCell ref="Q150:T150"/>
    <mergeCell ref="X150:AC150"/>
    <mergeCell ref="B151:L151"/>
    <mergeCell ref="Q151:T151"/>
    <mergeCell ref="X151:AC151"/>
    <mergeCell ref="B148:L148"/>
    <mergeCell ref="Q148:T148"/>
    <mergeCell ref="X148:AC148"/>
    <mergeCell ref="B149:L149"/>
    <mergeCell ref="Q149:T149"/>
    <mergeCell ref="X149:AC149"/>
    <mergeCell ref="B146:L146"/>
    <mergeCell ref="Q146:T146"/>
    <mergeCell ref="X146:AC146"/>
    <mergeCell ref="B147:L147"/>
    <mergeCell ref="Q147:T147"/>
    <mergeCell ref="X147:AC147"/>
    <mergeCell ref="B144:L144"/>
    <mergeCell ref="Q144:T144"/>
    <mergeCell ref="X144:AC144"/>
    <mergeCell ref="B145:L145"/>
    <mergeCell ref="Q145:T145"/>
    <mergeCell ref="X145:AC145"/>
    <mergeCell ref="B142:L142"/>
    <mergeCell ref="Q142:T142"/>
    <mergeCell ref="X142:AC142"/>
    <mergeCell ref="B143:L143"/>
    <mergeCell ref="Q143:T143"/>
    <mergeCell ref="X143:AC143"/>
    <mergeCell ref="B140:L140"/>
    <mergeCell ref="Q140:T140"/>
    <mergeCell ref="X140:AC140"/>
    <mergeCell ref="B141:L141"/>
    <mergeCell ref="Q141:T141"/>
    <mergeCell ref="X141:AC141"/>
    <mergeCell ref="B138:L138"/>
    <mergeCell ref="Q138:T138"/>
    <mergeCell ref="X138:AC138"/>
    <mergeCell ref="B139:L139"/>
    <mergeCell ref="Q139:T139"/>
    <mergeCell ref="X139:AC139"/>
    <mergeCell ref="B136:L136"/>
    <mergeCell ref="Q136:T136"/>
    <mergeCell ref="X136:AC136"/>
    <mergeCell ref="B137:L137"/>
    <mergeCell ref="Q137:T137"/>
    <mergeCell ref="X137:AC137"/>
    <mergeCell ref="B134:L134"/>
    <mergeCell ref="Q134:T134"/>
    <mergeCell ref="X134:AC134"/>
    <mergeCell ref="B135:L135"/>
    <mergeCell ref="Q135:T135"/>
    <mergeCell ref="X135:AC135"/>
    <mergeCell ref="B132:L132"/>
    <mergeCell ref="Q132:T132"/>
    <mergeCell ref="X132:AC132"/>
    <mergeCell ref="B133:L133"/>
    <mergeCell ref="Q133:T133"/>
    <mergeCell ref="X133:AC133"/>
    <mergeCell ref="B130:L130"/>
    <mergeCell ref="Q130:T130"/>
    <mergeCell ref="X130:AC130"/>
    <mergeCell ref="B131:L131"/>
    <mergeCell ref="Q131:T131"/>
    <mergeCell ref="X131:AC131"/>
    <mergeCell ref="B128:L128"/>
    <mergeCell ref="Q128:T128"/>
    <mergeCell ref="X128:AC128"/>
    <mergeCell ref="B129:L129"/>
    <mergeCell ref="Q129:T129"/>
    <mergeCell ref="X129:AC129"/>
    <mergeCell ref="B126:L126"/>
    <mergeCell ref="Q126:T126"/>
    <mergeCell ref="X126:AC126"/>
    <mergeCell ref="B127:L127"/>
    <mergeCell ref="Q127:T127"/>
    <mergeCell ref="X127:AC127"/>
    <mergeCell ref="B124:L124"/>
    <mergeCell ref="Q124:T124"/>
    <mergeCell ref="X124:AC124"/>
    <mergeCell ref="B125:L125"/>
    <mergeCell ref="Q125:T125"/>
    <mergeCell ref="X125:AC125"/>
    <mergeCell ref="B122:L122"/>
    <mergeCell ref="Q122:T122"/>
    <mergeCell ref="X122:AC122"/>
    <mergeCell ref="B123:L123"/>
    <mergeCell ref="Q123:T123"/>
    <mergeCell ref="X123:AC123"/>
    <mergeCell ref="B120:L120"/>
    <mergeCell ref="Q120:T120"/>
    <mergeCell ref="X120:AC120"/>
    <mergeCell ref="B121:L121"/>
    <mergeCell ref="Q121:T121"/>
    <mergeCell ref="X121:AC121"/>
    <mergeCell ref="B118:L118"/>
    <mergeCell ref="Q118:T118"/>
    <mergeCell ref="X118:AC118"/>
    <mergeCell ref="B119:L119"/>
    <mergeCell ref="Q119:T119"/>
    <mergeCell ref="X119:AC119"/>
    <mergeCell ref="B116:L116"/>
    <mergeCell ref="Q116:T116"/>
    <mergeCell ref="X116:AC116"/>
    <mergeCell ref="B117:L117"/>
    <mergeCell ref="Q117:T117"/>
    <mergeCell ref="X117:AC117"/>
    <mergeCell ref="B114:L114"/>
    <mergeCell ref="Q114:T114"/>
    <mergeCell ref="X114:AC114"/>
    <mergeCell ref="B115:L115"/>
    <mergeCell ref="Q115:T115"/>
    <mergeCell ref="X115:AC115"/>
    <mergeCell ref="B112:L112"/>
    <mergeCell ref="Q112:T112"/>
    <mergeCell ref="X112:AC112"/>
    <mergeCell ref="B113:L113"/>
    <mergeCell ref="Q113:T113"/>
    <mergeCell ref="X113:AC113"/>
    <mergeCell ref="B110:L110"/>
    <mergeCell ref="Q110:T110"/>
    <mergeCell ref="X110:AC110"/>
    <mergeCell ref="B111:L111"/>
    <mergeCell ref="Q111:T111"/>
    <mergeCell ref="X111:AC111"/>
    <mergeCell ref="B108:L108"/>
    <mergeCell ref="Q108:T108"/>
    <mergeCell ref="X108:AC108"/>
    <mergeCell ref="B109:L109"/>
    <mergeCell ref="Q109:T109"/>
    <mergeCell ref="X109:AC109"/>
    <mergeCell ref="B106:L106"/>
    <mergeCell ref="Q106:T106"/>
    <mergeCell ref="X106:AC106"/>
    <mergeCell ref="B107:L107"/>
    <mergeCell ref="Q107:T107"/>
    <mergeCell ref="X107:AC107"/>
    <mergeCell ref="B104:L104"/>
    <mergeCell ref="Q104:T104"/>
    <mergeCell ref="X104:AC104"/>
    <mergeCell ref="B105:L105"/>
    <mergeCell ref="Q105:T105"/>
    <mergeCell ref="X105:AC105"/>
    <mergeCell ref="B102:L102"/>
    <mergeCell ref="Q102:T102"/>
    <mergeCell ref="X102:AC102"/>
    <mergeCell ref="B103:L103"/>
    <mergeCell ref="Q103:T103"/>
    <mergeCell ref="X103:AC103"/>
    <mergeCell ref="B100:L100"/>
    <mergeCell ref="Q100:T100"/>
    <mergeCell ref="X100:AC100"/>
    <mergeCell ref="B101:L101"/>
    <mergeCell ref="Q101:T101"/>
    <mergeCell ref="X101:AC101"/>
    <mergeCell ref="B98:L98"/>
    <mergeCell ref="Q98:T98"/>
    <mergeCell ref="X98:AC98"/>
    <mergeCell ref="B99:L99"/>
    <mergeCell ref="Q99:T99"/>
    <mergeCell ref="X99:AC99"/>
    <mergeCell ref="B96:L96"/>
    <mergeCell ref="Q96:T96"/>
    <mergeCell ref="X96:AC96"/>
    <mergeCell ref="B97:L97"/>
    <mergeCell ref="Q97:T97"/>
    <mergeCell ref="X97:AC97"/>
    <mergeCell ref="B94:L94"/>
    <mergeCell ref="Q94:T94"/>
    <mergeCell ref="X94:AC94"/>
    <mergeCell ref="B95:L95"/>
    <mergeCell ref="Q95:T95"/>
    <mergeCell ref="X95:AC95"/>
    <mergeCell ref="B92:L92"/>
    <mergeCell ref="Q92:T92"/>
    <mergeCell ref="X92:AC92"/>
    <mergeCell ref="B93:L93"/>
    <mergeCell ref="Q93:T93"/>
    <mergeCell ref="X93:AC93"/>
    <mergeCell ref="B90:L90"/>
    <mergeCell ref="Q90:T90"/>
    <mergeCell ref="X90:AC90"/>
    <mergeCell ref="B91:L91"/>
    <mergeCell ref="Q91:T91"/>
    <mergeCell ref="X91:AC91"/>
    <mergeCell ref="B88:L88"/>
    <mergeCell ref="Q88:T88"/>
    <mergeCell ref="X88:AC88"/>
    <mergeCell ref="B89:L89"/>
    <mergeCell ref="Q89:T89"/>
    <mergeCell ref="X89:AC89"/>
    <mergeCell ref="B86:L86"/>
    <mergeCell ref="Q86:T86"/>
    <mergeCell ref="X86:AC86"/>
    <mergeCell ref="B87:L87"/>
    <mergeCell ref="Q87:T87"/>
    <mergeCell ref="X87:AC87"/>
    <mergeCell ref="B84:L84"/>
    <mergeCell ref="Q84:T84"/>
    <mergeCell ref="X84:AC84"/>
    <mergeCell ref="B85:L85"/>
    <mergeCell ref="Q85:T85"/>
    <mergeCell ref="X85:AC85"/>
    <mergeCell ref="B82:L82"/>
    <mergeCell ref="Q82:T82"/>
    <mergeCell ref="X82:AC82"/>
    <mergeCell ref="B83:L83"/>
    <mergeCell ref="Q83:T83"/>
    <mergeCell ref="X83:AC83"/>
    <mergeCell ref="B80:L80"/>
    <mergeCell ref="Q80:T80"/>
    <mergeCell ref="X80:AC80"/>
    <mergeCell ref="B81:L81"/>
    <mergeCell ref="Q81:T81"/>
    <mergeCell ref="X81:AC81"/>
    <mergeCell ref="B78:L78"/>
    <mergeCell ref="Q78:T78"/>
    <mergeCell ref="X78:AC78"/>
    <mergeCell ref="B79:L79"/>
    <mergeCell ref="Q79:T79"/>
    <mergeCell ref="X79:AC79"/>
    <mergeCell ref="B76:L76"/>
    <mergeCell ref="Q76:T76"/>
    <mergeCell ref="X76:AC76"/>
    <mergeCell ref="B77:L77"/>
    <mergeCell ref="Q77:T77"/>
    <mergeCell ref="X77:AC77"/>
    <mergeCell ref="B74:L74"/>
    <mergeCell ref="Q74:T74"/>
    <mergeCell ref="X74:AC74"/>
    <mergeCell ref="B75:L75"/>
    <mergeCell ref="Q75:T75"/>
    <mergeCell ref="X75:AC75"/>
    <mergeCell ref="B72:L72"/>
    <mergeCell ref="Q72:T72"/>
    <mergeCell ref="X72:AC72"/>
    <mergeCell ref="B73:L73"/>
    <mergeCell ref="Q73:T73"/>
    <mergeCell ref="X73:AC73"/>
    <mergeCell ref="B70:L70"/>
    <mergeCell ref="Q70:T70"/>
    <mergeCell ref="X70:AC70"/>
    <mergeCell ref="B71:L71"/>
    <mergeCell ref="Q71:T71"/>
    <mergeCell ref="X71:AC71"/>
    <mergeCell ref="B68:L68"/>
    <mergeCell ref="Q68:T68"/>
    <mergeCell ref="X68:AC68"/>
    <mergeCell ref="B69:L69"/>
    <mergeCell ref="Q69:T69"/>
    <mergeCell ref="X69:AC69"/>
    <mergeCell ref="B66:L66"/>
    <mergeCell ref="Q66:T66"/>
    <mergeCell ref="X66:AC66"/>
    <mergeCell ref="B67:L67"/>
    <mergeCell ref="Q67:T67"/>
    <mergeCell ref="X67:AC67"/>
    <mergeCell ref="B64:L64"/>
    <mergeCell ref="Q64:T64"/>
    <mergeCell ref="X64:AC64"/>
    <mergeCell ref="B65:L65"/>
    <mergeCell ref="Q65:T65"/>
    <mergeCell ref="X65:AC65"/>
    <mergeCell ref="B62:L62"/>
    <mergeCell ref="Q62:T62"/>
    <mergeCell ref="X62:AC62"/>
    <mergeCell ref="B63:L63"/>
    <mergeCell ref="Q63:T63"/>
    <mergeCell ref="X63:AC63"/>
    <mergeCell ref="B60:L60"/>
    <mergeCell ref="Q60:T60"/>
    <mergeCell ref="X60:AC60"/>
    <mergeCell ref="B61:L61"/>
    <mergeCell ref="Q61:T61"/>
    <mergeCell ref="X61:AC61"/>
    <mergeCell ref="B58:L58"/>
    <mergeCell ref="Q58:T58"/>
    <mergeCell ref="X58:AC58"/>
    <mergeCell ref="B59:L59"/>
    <mergeCell ref="Q59:T59"/>
    <mergeCell ref="X59:AC59"/>
    <mergeCell ref="B56:L56"/>
    <mergeCell ref="Q56:T56"/>
    <mergeCell ref="X56:AC56"/>
    <mergeCell ref="B57:L57"/>
    <mergeCell ref="Q57:T57"/>
    <mergeCell ref="X57:AC57"/>
    <mergeCell ref="B54:L54"/>
    <mergeCell ref="Q54:T54"/>
    <mergeCell ref="X54:AC54"/>
    <mergeCell ref="B55:L55"/>
    <mergeCell ref="Q55:T55"/>
    <mergeCell ref="X55:AC55"/>
    <mergeCell ref="B52:L52"/>
    <mergeCell ref="Q52:T52"/>
    <mergeCell ref="X52:AC52"/>
    <mergeCell ref="B53:L53"/>
    <mergeCell ref="Q53:T53"/>
    <mergeCell ref="X53:AC53"/>
    <mergeCell ref="B50:L50"/>
    <mergeCell ref="Q50:T50"/>
    <mergeCell ref="X50:AC50"/>
    <mergeCell ref="B51:L51"/>
    <mergeCell ref="Q51:T51"/>
    <mergeCell ref="X51:AC51"/>
    <mergeCell ref="B48:L48"/>
    <mergeCell ref="Q48:T48"/>
    <mergeCell ref="X48:AC48"/>
    <mergeCell ref="B49:L49"/>
    <mergeCell ref="Q49:T49"/>
    <mergeCell ref="X49:AC49"/>
    <mergeCell ref="B46:L46"/>
    <mergeCell ref="Q46:T46"/>
    <mergeCell ref="X46:AC46"/>
    <mergeCell ref="B47:L47"/>
    <mergeCell ref="Q47:T47"/>
    <mergeCell ref="X47:AC47"/>
    <mergeCell ref="B44:L44"/>
    <mergeCell ref="Q44:T44"/>
    <mergeCell ref="X44:AC44"/>
    <mergeCell ref="B45:L45"/>
    <mergeCell ref="Q45:T45"/>
    <mergeCell ref="X45:AC45"/>
    <mergeCell ref="B42:L42"/>
    <mergeCell ref="Q42:T42"/>
    <mergeCell ref="X42:AC42"/>
    <mergeCell ref="B43:L43"/>
    <mergeCell ref="Q43:T43"/>
    <mergeCell ref="X43:AC43"/>
    <mergeCell ref="B40:L40"/>
    <mergeCell ref="Q40:T40"/>
    <mergeCell ref="X40:AC40"/>
    <mergeCell ref="B41:L41"/>
    <mergeCell ref="Q41:T41"/>
    <mergeCell ref="X41:AC41"/>
    <mergeCell ref="B38:L38"/>
    <mergeCell ref="Q38:T38"/>
    <mergeCell ref="X38:AC38"/>
    <mergeCell ref="B39:L39"/>
    <mergeCell ref="Q39:T39"/>
    <mergeCell ref="X39:AC39"/>
    <mergeCell ref="B36:L36"/>
    <mergeCell ref="Q36:T36"/>
    <mergeCell ref="X36:AC36"/>
    <mergeCell ref="B37:L37"/>
    <mergeCell ref="Q37:T37"/>
    <mergeCell ref="X37:AC37"/>
    <mergeCell ref="B34:L34"/>
    <mergeCell ref="Q34:T34"/>
    <mergeCell ref="X34:AC34"/>
    <mergeCell ref="B35:L35"/>
    <mergeCell ref="Q35:T35"/>
    <mergeCell ref="X35:AC35"/>
    <mergeCell ref="B32:L32"/>
    <mergeCell ref="Q32:T32"/>
    <mergeCell ref="X32:AC32"/>
    <mergeCell ref="B33:L33"/>
    <mergeCell ref="Q33:T33"/>
    <mergeCell ref="X33:AC33"/>
    <mergeCell ref="B30:L30"/>
    <mergeCell ref="Q30:T30"/>
    <mergeCell ref="X30:AC30"/>
    <mergeCell ref="B31:L31"/>
    <mergeCell ref="Q31:T31"/>
    <mergeCell ref="X31:AC31"/>
    <mergeCell ref="B28:L28"/>
    <mergeCell ref="Q28:T28"/>
    <mergeCell ref="X28:AC28"/>
    <mergeCell ref="B29:L29"/>
    <mergeCell ref="Q29:T29"/>
    <mergeCell ref="X29:AC29"/>
    <mergeCell ref="B26:L26"/>
    <mergeCell ref="Q26:T26"/>
    <mergeCell ref="X26:AC26"/>
    <mergeCell ref="B27:L27"/>
    <mergeCell ref="Q27:T27"/>
    <mergeCell ref="X27:AC27"/>
    <mergeCell ref="B24:L24"/>
    <mergeCell ref="Q24:T24"/>
    <mergeCell ref="X24:AC24"/>
    <mergeCell ref="B25:L25"/>
    <mergeCell ref="Q25:T25"/>
    <mergeCell ref="X25:AC25"/>
    <mergeCell ref="B16:L16"/>
    <mergeCell ref="Q16:T16"/>
    <mergeCell ref="X16:AC16"/>
    <mergeCell ref="B17:L17"/>
    <mergeCell ref="Q17:T17"/>
    <mergeCell ref="X17:AC17"/>
    <mergeCell ref="P1:T1"/>
    <mergeCell ref="P7:T7"/>
    <mergeCell ref="U7:W7"/>
    <mergeCell ref="B9:I9"/>
    <mergeCell ref="L9:W9"/>
    <mergeCell ref="B10:I10"/>
    <mergeCell ref="L10:W10"/>
    <mergeCell ref="B22:L22"/>
    <mergeCell ref="Q22:T22"/>
    <mergeCell ref="X22:AC22"/>
    <mergeCell ref="B23:L23"/>
    <mergeCell ref="Q23:T23"/>
    <mergeCell ref="X23:AC23"/>
    <mergeCell ref="B20:L20"/>
    <mergeCell ref="Q20:T20"/>
    <mergeCell ref="X20:AC20"/>
    <mergeCell ref="B21:L21"/>
    <mergeCell ref="Q21:T21"/>
    <mergeCell ref="X21:AC21"/>
    <mergeCell ref="B18:L18"/>
    <mergeCell ref="Q18:T18"/>
    <mergeCell ref="X18:AC18"/>
    <mergeCell ref="B19:L19"/>
    <mergeCell ref="Q19:T19"/>
    <mergeCell ref="X19:AC19"/>
  </mergeCells>
  <pageMargins left="0.39370078740157483" right="0.3937007874015748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165"/>
  <sheetViews>
    <sheetView showGridLines="0" workbookViewId="0">
      <selection activeCell="AI8" sqref="AI8"/>
    </sheetView>
  </sheetViews>
  <sheetFormatPr defaultColWidth="9.140625" defaultRowHeight="12.75" x14ac:dyDescent="0.2"/>
  <cols>
    <col min="1" max="1" width="1.7109375" style="144" customWidth="1"/>
    <col min="2" max="12" width="0" style="144" hidden="1" customWidth="1"/>
    <col min="13" max="13" width="44" style="144" customWidth="1"/>
    <col min="14" max="14" width="6.28515625" style="144" customWidth="1"/>
    <col min="15" max="16" width="5.7109375" style="144" customWidth="1"/>
    <col min="17" max="17" width="9.7109375" style="144" customWidth="1"/>
    <col min="18" max="18" width="5.7109375" style="144" customWidth="1"/>
    <col min="19" max="22" width="0" style="144" hidden="1" customWidth="1"/>
    <col min="23" max="23" width="12.140625" style="144" customWidth="1"/>
    <col min="24" max="25" width="9.140625" style="144" customWidth="1"/>
    <col min="26" max="33" width="0" style="144" hidden="1" customWidth="1"/>
    <col min="34" max="256" width="9.140625" style="144" customWidth="1"/>
    <col min="257" max="16384" width="9.140625" style="144"/>
  </cols>
  <sheetData>
    <row r="1" spans="1:33" s="211" customFormat="1" ht="12.75" customHeight="1" x14ac:dyDescent="0.2">
      <c r="A1" s="205"/>
      <c r="B1" s="206"/>
      <c r="C1" s="206"/>
      <c r="D1" s="206"/>
      <c r="E1" s="206"/>
      <c r="F1" s="206"/>
      <c r="G1" s="207"/>
      <c r="H1" s="208"/>
      <c r="I1" s="208"/>
      <c r="J1" s="208"/>
      <c r="K1" s="208"/>
      <c r="L1" s="208"/>
      <c r="M1" s="208"/>
      <c r="N1" s="208"/>
      <c r="O1" s="208"/>
      <c r="P1" s="209"/>
      <c r="Q1" s="209"/>
      <c r="R1" s="208"/>
      <c r="S1" s="208"/>
      <c r="T1" s="208"/>
      <c r="U1" s="208"/>
      <c r="V1" s="208"/>
      <c r="W1" s="210"/>
      <c r="X1" s="208"/>
      <c r="Y1" s="180" t="s">
        <v>590</v>
      </c>
      <c r="Z1" s="208"/>
      <c r="AA1" s="208"/>
      <c r="AB1" s="208"/>
      <c r="AC1" s="208"/>
      <c r="AD1" s="208"/>
      <c r="AE1" s="208"/>
      <c r="AF1" s="208"/>
      <c r="AG1" s="208"/>
    </row>
    <row r="2" spans="1:33" s="211" customFormat="1" ht="13.5" customHeight="1" x14ac:dyDescent="0.2">
      <c r="A2" s="212"/>
      <c r="B2" s="213"/>
      <c r="C2" s="213"/>
      <c r="D2" s="213"/>
      <c r="E2" s="213"/>
      <c r="F2" s="213"/>
      <c r="G2" s="207"/>
      <c r="H2" s="208"/>
      <c r="I2" s="208"/>
      <c r="J2" s="208"/>
      <c r="K2" s="208"/>
      <c r="L2" s="208"/>
      <c r="M2" s="208"/>
      <c r="N2" s="208"/>
      <c r="O2" s="208"/>
      <c r="P2" s="214"/>
      <c r="Q2" s="214" t="s">
        <v>591</v>
      </c>
      <c r="R2" s="208"/>
      <c r="S2" s="214"/>
      <c r="T2" s="214"/>
      <c r="U2" s="214"/>
      <c r="V2" s="214"/>
      <c r="W2" s="214"/>
      <c r="X2" s="208"/>
      <c r="Y2" s="186" t="s">
        <v>599</v>
      </c>
      <c r="Z2" s="208"/>
      <c r="AA2" s="208"/>
      <c r="AB2" s="208"/>
      <c r="AC2" s="208"/>
      <c r="AD2" s="208"/>
      <c r="AE2" s="208"/>
      <c r="AF2" s="208"/>
      <c r="AG2" s="208"/>
    </row>
    <row r="3" spans="1:33" s="211" customFormat="1" ht="13.5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4"/>
      <c r="Q3" s="214"/>
      <c r="R3" s="215"/>
      <c r="S3" s="214"/>
      <c r="T3" s="214"/>
      <c r="U3" s="214"/>
      <c r="V3" s="214"/>
      <c r="W3" s="214"/>
      <c r="X3" s="208"/>
      <c r="Y3" s="186" t="s">
        <v>109</v>
      </c>
      <c r="Z3" s="208"/>
      <c r="AA3" s="208"/>
      <c r="AB3" s="208"/>
      <c r="AC3" s="208"/>
      <c r="AD3" s="208"/>
      <c r="AE3" s="208"/>
      <c r="AF3" s="208"/>
      <c r="AG3" s="208"/>
    </row>
    <row r="4" spans="1:33" s="211" customFormat="1" ht="13.5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4"/>
      <c r="N4" s="214" t="s">
        <v>591</v>
      </c>
      <c r="O4" s="214"/>
      <c r="P4" s="214"/>
      <c r="Q4" s="214"/>
      <c r="R4" s="215"/>
      <c r="S4" s="214"/>
      <c r="T4" s="214"/>
      <c r="U4" s="214"/>
      <c r="V4" s="214"/>
      <c r="W4" s="214"/>
      <c r="X4" s="208"/>
      <c r="Y4" s="186" t="s">
        <v>579</v>
      </c>
      <c r="Z4" s="208"/>
      <c r="AA4" s="208"/>
      <c r="AB4" s="208"/>
      <c r="AC4" s="208"/>
      <c r="AD4" s="208"/>
      <c r="AE4" s="208"/>
      <c r="AF4" s="208"/>
      <c r="AG4" s="208"/>
    </row>
    <row r="5" spans="1:33" s="211" customFormat="1" ht="12.75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4"/>
      <c r="N5" s="214" t="s">
        <v>591</v>
      </c>
      <c r="O5" s="214"/>
      <c r="P5" s="214"/>
      <c r="Q5" s="214"/>
      <c r="R5" s="215"/>
      <c r="S5" s="214"/>
      <c r="T5" s="214"/>
      <c r="U5" s="214"/>
      <c r="V5" s="214"/>
      <c r="W5" s="214"/>
      <c r="X5" s="208"/>
      <c r="Y5" s="186" t="s">
        <v>580</v>
      </c>
      <c r="Z5" s="208"/>
      <c r="AA5" s="208"/>
      <c r="AB5" s="208"/>
      <c r="AC5" s="208"/>
      <c r="AD5" s="208"/>
      <c r="AE5" s="208"/>
      <c r="AF5" s="208"/>
      <c r="AG5" s="208"/>
    </row>
    <row r="6" spans="1:33" s="211" customFormat="1" ht="12.75" customHeight="1" x14ac:dyDescent="0.2">
      <c r="A6" s="208"/>
      <c r="B6" s="208"/>
      <c r="C6" s="208"/>
      <c r="D6" s="208"/>
      <c r="E6" s="208" t="s">
        <v>712</v>
      </c>
      <c r="F6" s="208"/>
      <c r="G6" s="208"/>
      <c r="H6" s="208"/>
      <c r="I6" s="208"/>
      <c r="J6" s="208"/>
      <c r="K6" s="208"/>
      <c r="L6" s="208"/>
      <c r="M6" s="208"/>
      <c r="N6" s="210"/>
      <c r="O6" s="210"/>
      <c r="P6" s="210"/>
      <c r="Q6" s="210"/>
      <c r="R6" s="208"/>
      <c r="S6" s="210"/>
      <c r="T6" s="210"/>
      <c r="U6" s="210"/>
      <c r="V6" s="210"/>
      <c r="W6" s="210"/>
      <c r="X6" s="208"/>
      <c r="Y6" s="186" t="s">
        <v>722</v>
      </c>
      <c r="Z6" s="208"/>
      <c r="AA6" s="208"/>
      <c r="AB6" s="208"/>
      <c r="AC6" s="208"/>
      <c r="AD6" s="208"/>
      <c r="AE6" s="208"/>
      <c r="AF6" s="208"/>
      <c r="AG6" s="208"/>
    </row>
    <row r="7" spans="1:33" s="211" customFormat="1" ht="12.75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180" t="s">
        <v>605</v>
      </c>
      <c r="Z7" s="208"/>
      <c r="AA7" s="208"/>
      <c r="AB7" s="208"/>
      <c r="AC7" s="208"/>
      <c r="AD7" s="208"/>
      <c r="AE7" s="208"/>
      <c r="AF7" s="208"/>
      <c r="AG7" s="208"/>
    </row>
    <row r="8" spans="1:33" s="211" customFormat="1" ht="12.7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08"/>
      <c r="Y8" s="208"/>
      <c r="Z8" s="208"/>
      <c r="AA8" s="208"/>
      <c r="AB8" s="208"/>
      <c r="AC8" s="208"/>
      <c r="AD8" s="208"/>
      <c r="AE8" s="208"/>
      <c r="AF8" s="208"/>
      <c r="AG8" s="208"/>
    </row>
    <row r="9" spans="1:33" s="211" customFormat="1" ht="56.25" customHeight="1" x14ac:dyDescent="0.2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386" t="s">
        <v>724</v>
      </c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208"/>
      <c r="AA9" s="208"/>
      <c r="AB9" s="208"/>
      <c r="AC9" s="208"/>
      <c r="AD9" s="208"/>
      <c r="AE9" s="208"/>
      <c r="AF9" s="208"/>
      <c r="AG9" s="208"/>
    </row>
    <row r="10" spans="1:33" s="211" customFormat="1" ht="12.75" customHeight="1" thickBot="1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8"/>
      <c r="N10" s="217"/>
      <c r="O10" s="217"/>
      <c r="P10" s="217"/>
      <c r="Q10" s="217"/>
      <c r="R10" s="217"/>
      <c r="S10" s="217"/>
      <c r="T10" s="217"/>
      <c r="U10" s="217"/>
      <c r="V10" s="219"/>
      <c r="W10" s="220"/>
      <c r="X10" s="220"/>
      <c r="Y10" s="201" t="s">
        <v>90</v>
      </c>
      <c r="Z10" s="221"/>
      <c r="AA10" s="213"/>
      <c r="AB10" s="213"/>
      <c r="AC10" s="222"/>
      <c r="AD10" s="221"/>
      <c r="AE10" s="208"/>
      <c r="AF10" s="208"/>
      <c r="AG10" s="208"/>
    </row>
    <row r="11" spans="1:33" ht="12.75" customHeight="1" thickBot="1" x14ac:dyDescent="0.25">
      <c r="A11" s="268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69"/>
      <c r="N11" s="270" t="s">
        <v>690</v>
      </c>
      <c r="O11" s="271"/>
      <c r="P11" s="271"/>
      <c r="Q11" s="271"/>
      <c r="R11" s="272"/>
      <c r="S11" s="271"/>
      <c r="T11" s="272"/>
      <c r="U11" s="272" t="s">
        <v>129</v>
      </c>
      <c r="V11" s="273"/>
      <c r="W11" s="242"/>
      <c r="X11" s="241"/>
      <c r="Y11" s="242"/>
      <c r="Z11" s="243"/>
      <c r="AA11" s="244" t="s">
        <v>482</v>
      </c>
      <c r="AB11" s="245"/>
      <c r="AC11" s="246"/>
      <c r="AD11" s="247"/>
      <c r="AE11" s="248"/>
      <c r="AF11" s="248"/>
      <c r="AG11" s="248"/>
    </row>
    <row r="12" spans="1:33" ht="41.25" customHeight="1" thickBot="1" x14ac:dyDescent="0.25">
      <c r="A12" s="249"/>
      <c r="B12" s="250" t="s">
        <v>30</v>
      </c>
      <c r="C12" s="274" t="s">
        <v>481</v>
      </c>
      <c r="D12" s="251" t="s">
        <v>480</v>
      </c>
      <c r="E12" s="251"/>
      <c r="F12" s="251"/>
      <c r="G12" s="251"/>
      <c r="H12" s="251" t="s">
        <v>474</v>
      </c>
      <c r="I12" s="251"/>
      <c r="J12" s="251"/>
      <c r="K12" s="251" t="s">
        <v>479</v>
      </c>
      <c r="L12" s="251" t="s">
        <v>478</v>
      </c>
      <c r="M12" s="253" t="s">
        <v>0</v>
      </c>
      <c r="N12" s="253" t="s">
        <v>493</v>
      </c>
      <c r="O12" s="253" t="s">
        <v>477</v>
      </c>
      <c r="P12" s="253" t="s">
        <v>476</v>
      </c>
      <c r="Q12" s="252" t="s">
        <v>475</v>
      </c>
      <c r="R12" s="256" t="s">
        <v>474</v>
      </c>
      <c r="S12" s="255" t="s">
        <v>473</v>
      </c>
      <c r="T12" s="275" t="s">
        <v>492</v>
      </c>
      <c r="U12" s="276" t="s">
        <v>1</v>
      </c>
      <c r="V12" s="255" t="s">
        <v>502</v>
      </c>
      <c r="W12" s="253" t="s">
        <v>587</v>
      </c>
      <c r="X12" s="254" t="s">
        <v>573</v>
      </c>
      <c r="Y12" s="254" t="s">
        <v>574</v>
      </c>
      <c r="Z12" s="254" t="s">
        <v>472</v>
      </c>
      <c r="AA12" s="253" t="s">
        <v>471</v>
      </c>
      <c r="AB12" s="256"/>
      <c r="AC12" s="253" t="s">
        <v>470</v>
      </c>
      <c r="AD12" s="257" t="s">
        <v>469</v>
      </c>
      <c r="AE12" s="258" t="s">
        <v>468</v>
      </c>
      <c r="AF12" s="259" t="s">
        <v>467</v>
      </c>
      <c r="AG12" s="260"/>
    </row>
    <row r="13" spans="1:33" ht="12.75" customHeight="1" x14ac:dyDescent="0.2">
      <c r="A13" s="249"/>
      <c r="B13" s="261"/>
      <c r="C13" s="262"/>
      <c r="D13" s="262"/>
      <c r="E13" s="262"/>
      <c r="F13" s="262"/>
      <c r="G13" s="262"/>
      <c r="H13" s="262"/>
      <c r="I13" s="262"/>
      <c r="J13" s="262"/>
      <c r="K13" s="262"/>
      <c r="L13" s="263"/>
      <c r="M13" s="264">
        <v>1</v>
      </c>
      <c r="N13" s="264">
        <v>2</v>
      </c>
      <c r="O13" s="264">
        <v>3</v>
      </c>
      <c r="P13" s="264">
        <v>4</v>
      </c>
      <c r="Q13" s="264">
        <v>5</v>
      </c>
      <c r="R13" s="265">
        <v>6</v>
      </c>
      <c r="S13" s="264">
        <v>7</v>
      </c>
      <c r="T13" s="263"/>
      <c r="U13" s="264">
        <v>7</v>
      </c>
      <c r="V13" s="277">
        <v>8</v>
      </c>
      <c r="W13" s="264">
        <v>9</v>
      </c>
      <c r="X13" s="278">
        <v>10</v>
      </c>
      <c r="Y13" s="278">
        <v>11</v>
      </c>
      <c r="Z13" s="278">
        <v>9</v>
      </c>
      <c r="AA13" s="264">
        <v>10</v>
      </c>
      <c r="AB13" s="264"/>
      <c r="AC13" s="279">
        <v>9</v>
      </c>
      <c r="AD13" s="279">
        <v>10</v>
      </c>
      <c r="AE13" s="264">
        <v>11</v>
      </c>
      <c r="AF13" s="266">
        <v>12</v>
      </c>
      <c r="AG13" s="260"/>
    </row>
    <row r="14" spans="1:33" s="299" customFormat="1" ht="12.75" customHeight="1" x14ac:dyDescent="0.2">
      <c r="A14" s="300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 t="s">
        <v>768</v>
      </c>
      <c r="R14" s="363"/>
      <c r="S14" s="363"/>
      <c r="T14" s="363"/>
      <c r="U14" s="363">
        <v>0</v>
      </c>
      <c r="V14" s="363">
        <v>0</v>
      </c>
      <c r="W14" s="363">
        <v>1663927.78</v>
      </c>
      <c r="X14" s="363">
        <v>835821.33</v>
      </c>
      <c r="Y14" s="364">
        <v>0.50231999999999999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369882.24</v>
      </c>
      <c r="AG14" s="305"/>
    </row>
    <row r="15" spans="1:33" s="299" customFormat="1" ht="12" customHeight="1" x14ac:dyDescent="0.2">
      <c r="A15" s="300"/>
      <c r="B15" s="385" t="s">
        <v>491</v>
      </c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41">
        <v>901</v>
      </c>
      <c r="O15" s="343">
        <v>0</v>
      </c>
      <c r="P15" s="343">
        <v>0</v>
      </c>
      <c r="Q15" s="344">
        <v>0</v>
      </c>
      <c r="R15" s="345">
        <v>0</v>
      </c>
      <c r="S15" s="383"/>
      <c r="T15" s="383"/>
      <c r="U15" s="383"/>
      <c r="V15" s="383"/>
      <c r="W15" s="365">
        <v>5027.4369999999999</v>
      </c>
      <c r="X15" s="359">
        <v>2067.15</v>
      </c>
      <c r="Y15" s="360">
        <v>0.41116999999999998</v>
      </c>
      <c r="Z15" s="384"/>
      <c r="AA15" s="384"/>
      <c r="AB15" s="384"/>
      <c r="AC15" s="384"/>
      <c r="AD15" s="384"/>
      <c r="AE15" s="384"/>
      <c r="AF15" s="302">
        <v>855.32</v>
      </c>
      <c r="AG15" s="300"/>
    </row>
    <row r="16" spans="1:33" s="299" customFormat="1" ht="12" customHeight="1" x14ac:dyDescent="0.2">
      <c r="A16" s="300"/>
      <c r="B16" s="385" t="s">
        <v>465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41">
        <v>901</v>
      </c>
      <c r="O16" s="343">
        <v>1</v>
      </c>
      <c r="P16" s="343">
        <v>0</v>
      </c>
      <c r="Q16" s="344">
        <v>0</v>
      </c>
      <c r="R16" s="345">
        <v>0</v>
      </c>
      <c r="S16" s="383"/>
      <c r="T16" s="383"/>
      <c r="U16" s="383"/>
      <c r="V16" s="383"/>
      <c r="W16" s="365">
        <v>5027.4369999999999</v>
      </c>
      <c r="X16" s="359">
        <v>2067.15</v>
      </c>
      <c r="Y16" s="360">
        <v>0.41116999999999998</v>
      </c>
      <c r="Z16" s="384"/>
      <c r="AA16" s="384"/>
      <c r="AB16" s="384"/>
      <c r="AC16" s="384"/>
      <c r="AD16" s="384"/>
      <c r="AE16" s="384"/>
      <c r="AF16" s="302">
        <v>855.32</v>
      </c>
      <c r="AG16" s="300"/>
    </row>
    <row r="17" spans="1:33" s="299" customFormat="1" ht="32.25" customHeight="1" x14ac:dyDescent="0.2">
      <c r="A17" s="300"/>
      <c r="B17" s="385" t="s">
        <v>461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41">
        <v>901</v>
      </c>
      <c r="O17" s="343">
        <v>1</v>
      </c>
      <c r="P17" s="343">
        <v>3</v>
      </c>
      <c r="Q17" s="344">
        <v>0</v>
      </c>
      <c r="R17" s="345">
        <v>0</v>
      </c>
      <c r="S17" s="383"/>
      <c r="T17" s="383"/>
      <c r="U17" s="383"/>
      <c r="V17" s="383"/>
      <c r="W17" s="365">
        <v>5027.4369999999999</v>
      </c>
      <c r="X17" s="359">
        <v>2067.15</v>
      </c>
      <c r="Y17" s="360">
        <v>0.41116999999999998</v>
      </c>
      <c r="Z17" s="384"/>
      <c r="AA17" s="384"/>
      <c r="AB17" s="384"/>
      <c r="AC17" s="384"/>
      <c r="AD17" s="384"/>
      <c r="AE17" s="384"/>
      <c r="AF17" s="302">
        <v>855.32</v>
      </c>
      <c r="AG17" s="300"/>
    </row>
    <row r="18" spans="1:33" s="299" customFormat="1" ht="21.75" customHeight="1" x14ac:dyDescent="0.2">
      <c r="A18" s="300"/>
      <c r="B18" s="385" t="s">
        <v>426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41">
        <v>901</v>
      </c>
      <c r="O18" s="343">
        <v>1</v>
      </c>
      <c r="P18" s="343">
        <v>3</v>
      </c>
      <c r="Q18" s="344" t="s">
        <v>425</v>
      </c>
      <c r="R18" s="345">
        <v>0</v>
      </c>
      <c r="S18" s="383"/>
      <c r="T18" s="383"/>
      <c r="U18" s="383"/>
      <c r="V18" s="383"/>
      <c r="W18" s="365">
        <v>1518.89</v>
      </c>
      <c r="X18" s="359">
        <v>608.76</v>
      </c>
      <c r="Y18" s="360">
        <v>0.40078999999999998</v>
      </c>
      <c r="Z18" s="384"/>
      <c r="AA18" s="384"/>
      <c r="AB18" s="384"/>
      <c r="AC18" s="384"/>
      <c r="AD18" s="384"/>
      <c r="AE18" s="384"/>
      <c r="AF18" s="302">
        <v>234.53</v>
      </c>
      <c r="AG18" s="300"/>
    </row>
    <row r="19" spans="1:33" s="299" customFormat="1" ht="21.75" customHeight="1" x14ac:dyDescent="0.2">
      <c r="A19" s="300"/>
      <c r="B19" s="385" t="s">
        <v>424</v>
      </c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41">
        <v>901</v>
      </c>
      <c r="O19" s="343">
        <v>1</v>
      </c>
      <c r="P19" s="343">
        <v>3</v>
      </c>
      <c r="Q19" s="344" t="s">
        <v>423</v>
      </c>
      <c r="R19" s="345">
        <v>0</v>
      </c>
      <c r="S19" s="383"/>
      <c r="T19" s="383"/>
      <c r="U19" s="383"/>
      <c r="V19" s="383"/>
      <c r="W19" s="365">
        <v>1518.89</v>
      </c>
      <c r="X19" s="359">
        <v>608.76</v>
      </c>
      <c r="Y19" s="360">
        <v>0.40078999999999998</v>
      </c>
      <c r="Z19" s="384"/>
      <c r="AA19" s="384"/>
      <c r="AB19" s="384"/>
      <c r="AC19" s="384"/>
      <c r="AD19" s="384"/>
      <c r="AE19" s="384"/>
      <c r="AF19" s="302">
        <v>234.53</v>
      </c>
      <c r="AG19" s="300"/>
    </row>
    <row r="20" spans="1:33" s="299" customFormat="1" ht="21.75" customHeight="1" x14ac:dyDescent="0.2">
      <c r="A20" s="300"/>
      <c r="B20" s="385" t="s">
        <v>214</v>
      </c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41">
        <v>901</v>
      </c>
      <c r="O20" s="343">
        <v>1</v>
      </c>
      <c r="P20" s="343">
        <v>3</v>
      </c>
      <c r="Q20" s="344" t="s">
        <v>460</v>
      </c>
      <c r="R20" s="345">
        <v>0</v>
      </c>
      <c r="S20" s="383"/>
      <c r="T20" s="383"/>
      <c r="U20" s="383"/>
      <c r="V20" s="383"/>
      <c r="W20" s="365">
        <v>908.52800000000002</v>
      </c>
      <c r="X20" s="359">
        <v>341.88</v>
      </c>
      <c r="Y20" s="360">
        <v>0.37630000000000002</v>
      </c>
      <c r="Z20" s="384"/>
      <c r="AA20" s="384"/>
      <c r="AB20" s="384"/>
      <c r="AC20" s="384"/>
      <c r="AD20" s="384"/>
      <c r="AE20" s="384"/>
      <c r="AF20" s="302">
        <v>122.38</v>
      </c>
      <c r="AG20" s="300"/>
    </row>
    <row r="21" spans="1:33" s="299" customFormat="1" ht="53.25" customHeight="1" x14ac:dyDescent="0.2">
      <c r="A21" s="300"/>
      <c r="B21" s="385" t="s">
        <v>198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41">
        <v>901</v>
      </c>
      <c r="O21" s="343">
        <v>1</v>
      </c>
      <c r="P21" s="343">
        <v>3</v>
      </c>
      <c r="Q21" s="344" t="s">
        <v>460</v>
      </c>
      <c r="R21" s="345" t="s">
        <v>197</v>
      </c>
      <c r="S21" s="383"/>
      <c r="T21" s="383"/>
      <c r="U21" s="383"/>
      <c r="V21" s="383"/>
      <c r="W21" s="365">
        <v>81.900000000000006</v>
      </c>
      <c r="X21" s="359">
        <v>0</v>
      </c>
      <c r="Y21" s="360">
        <v>0</v>
      </c>
      <c r="Z21" s="384"/>
      <c r="AA21" s="384"/>
      <c r="AB21" s="384"/>
      <c r="AC21" s="384"/>
      <c r="AD21" s="384"/>
      <c r="AE21" s="384"/>
      <c r="AF21" s="302">
        <v>0</v>
      </c>
      <c r="AG21" s="300"/>
    </row>
    <row r="22" spans="1:33" s="299" customFormat="1" ht="21.75" customHeight="1" x14ac:dyDescent="0.2">
      <c r="A22" s="300"/>
      <c r="B22" s="385" t="s">
        <v>196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41">
        <v>901</v>
      </c>
      <c r="O22" s="343">
        <v>1</v>
      </c>
      <c r="P22" s="343">
        <v>3</v>
      </c>
      <c r="Q22" s="344" t="s">
        <v>460</v>
      </c>
      <c r="R22" s="345" t="s">
        <v>195</v>
      </c>
      <c r="S22" s="383"/>
      <c r="T22" s="383"/>
      <c r="U22" s="383"/>
      <c r="V22" s="383"/>
      <c r="W22" s="365">
        <v>81.900000000000006</v>
      </c>
      <c r="X22" s="359">
        <v>0</v>
      </c>
      <c r="Y22" s="360">
        <v>0</v>
      </c>
      <c r="Z22" s="384"/>
      <c r="AA22" s="384"/>
      <c r="AB22" s="384"/>
      <c r="AC22" s="384"/>
      <c r="AD22" s="384"/>
      <c r="AE22" s="384"/>
      <c r="AF22" s="302">
        <v>0</v>
      </c>
      <c r="AG22" s="300"/>
    </row>
    <row r="23" spans="1:33" s="299" customFormat="1" ht="32.25" customHeight="1" x14ac:dyDescent="0.2">
      <c r="A23" s="300"/>
      <c r="B23" s="385" t="s">
        <v>213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41">
        <v>901</v>
      </c>
      <c r="O23" s="343">
        <v>1</v>
      </c>
      <c r="P23" s="343">
        <v>3</v>
      </c>
      <c r="Q23" s="344" t="s">
        <v>460</v>
      </c>
      <c r="R23" s="345" t="s">
        <v>212</v>
      </c>
      <c r="S23" s="383"/>
      <c r="T23" s="383"/>
      <c r="U23" s="383"/>
      <c r="V23" s="383"/>
      <c r="W23" s="365">
        <v>81.900000000000006</v>
      </c>
      <c r="X23" s="359">
        <v>0</v>
      </c>
      <c r="Y23" s="360">
        <v>0</v>
      </c>
      <c r="Z23" s="384"/>
      <c r="AA23" s="384"/>
      <c r="AB23" s="384"/>
      <c r="AC23" s="384"/>
      <c r="AD23" s="384"/>
      <c r="AE23" s="384"/>
      <c r="AF23" s="302">
        <v>0</v>
      </c>
      <c r="AG23" s="300"/>
    </row>
    <row r="24" spans="1:33" s="299" customFormat="1" ht="21.75" customHeight="1" x14ac:dyDescent="0.2">
      <c r="A24" s="300"/>
      <c r="B24" s="385" t="s">
        <v>173</v>
      </c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41">
        <v>901</v>
      </c>
      <c r="O24" s="343">
        <v>1</v>
      </c>
      <c r="P24" s="343">
        <v>3</v>
      </c>
      <c r="Q24" s="344" t="s">
        <v>460</v>
      </c>
      <c r="R24" s="345" t="s">
        <v>172</v>
      </c>
      <c r="S24" s="383"/>
      <c r="T24" s="383"/>
      <c r="U24" s="383"/>
      <c r="V24" s="383"/>
      <c r="W24" s="365">
        <v>812.30399999999997</v>
      </c>
      <c r="X24" s="359">
        <v>335.58</v>
      </c>
      <c r="Y24" s="360">
        <v>0.41311999999999999</v>
      </c>
      <c r="Z24" s="384"/>
      <c r="AA24" s="384"/>
      <c r="AB24" s="384"/>
      <c r="AC24" s="384"/>
      <c r="AD24" s="384"/>
      <c r="AE24" s="384"/>
      <c r="AF24" s="302">
        <v>118.05</v>
      </c>
      <c r="AG24" s="300"/>
    </row>
    <row r="25" spans="1:33" s="299" customFormat="1" ht="21.75" customHeight="1" x14ac:dyDescent="0.2">
      <c r="A25" s="300"/>
      <c r="B25" s="385" t="s">
        <v>171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41">
        <v>901</v>
      </c>
      <c r="O25" s="343">
        <v>1</v>
      </c>
      <c r="P25" s="343">
        <v>3</v>
      </c>
      <c r="Q25" s="344" t="s">
        <v>460</v>
      </c>
      <c r="R25" s="345" t="s">
        <v>170</v>
      </c>
      <c r="S25" s="383"/>
      <c r="T25" s="383"/>
      <c r="U25" s="383"/>
      <c r="V25" s="383"/>
      <c r="W25" s="365">
        <v>812.30399999999997</v>
      </c>
      <c r="X25" s="359">
        <v>335.58</v>
      </c>
      <c r="Y25" s="360">
        <v>0.41311999999999999</v>
      </c>
      <c r="Z25" s="384"/>
      <c r="AA25" s="384"/>
      <c r="AB25" s="384"/>
      <c r="AC25" s="384"/>
      <c r="AD25" s="384"/>
      <c r="AE25" s="384"/>
      <c r="AF25" s="302">
        <v>118.05</v>
      </c>
      <c r="AG25" s="300"/>
    </row>
    <row r="26" spans="1:33" s="299" customFormat="1" ht="21.75" customHeight="1" x14ac:dyDescent="0.2">
      <c r="A26" s="300"/>
      <c r="B26" s="385" t="s">
        <v>188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41">
        <v>901</v>
      </c>
      <c r="O26" s="343">
        <v>1</v>
      </c>
      <c r="P26" s="343">
        <v>3</v>
      </c>
      <c r="Q26" s="344" t="s">
        <v>460</v>
      </c>
      <c r="R26" s="345" t="s">
        <v>187</v>
      </c>
      <c r="S26" s="383"/>
      <c r="T26" s="383"/>
      <c r="U26" s="383"/>
      <c r="V26" s="383"/>
      <c r="W26" s="365">
        <v>149.376</v>
      </c>
      <c r="X26" s="359">
        <v>87.18</v>
      </c>
      <c r="Y26" s="360">
        <v>0.58365999999999996</v>
      </c>
      <c r="Z26" s="384"/>
      <c r="AA26" s="384"/>
      <c r="AB26" s="384"/>
      <c r="AC26" s="384"/>
      <c r="AD26" s="384"/>
      <c r="AE26" s="384"/>
      <c r="AF26" s="302">
        <v>62.18</v>
      </c>
      <c r="AG26" s="300"/>
    </row>
    <row r="27" spans="1:33" s="299" customFormat="1" ht="12" customHeight="1" x14ac:dyDescent="0.2">
      <c r="A27" s="300"/>
      <c r="B27" s="385" t="s">
        <v>169</v>
      </c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41">
        <v>901</v>
      </c>
      <c r="O27" s="343">
        <v>1</v>
      </c>
      <c r="P27" s="343">
        <v>3</v>
      </c>
      <c r="Q27" s="344" t="s">
        <v>460</v>
      </c>
      <c r="R27" s="345" t="s">
        <v>168</v>
      </c>
      <c r="S27" s="383"/>
      <c r="T27" s="383"/>
      <c r="U27" s="383"/>
      <c r="V27" s="383"/>
      <c r="W27" s="365">
        <v>662.928</v>
      </c>
      <c r="X27" s="359">
        <v>248.4</v>
      </c>
      <c r="Y27" s="360">
        <v>0.37469000000000002</v>
      </c>
      <c r="Z27" s="384"/>
      <c r="AA27" s="384"/>
      <c r="AB27" s="384"/>
      <c r="AC27" s="384"/>
      <c r="AD27" s="384"/>
      <c r="AE27" s="384"/>
      <c r="AF27" s="302">
        <v>55.87</v>
      </c>
      <c r="AG27" s="300"/>
    </row>
    <row r="28" spans="1:33" s="299" customFormat="1" ht="12" customHeight="1" x14ac:dyDescent="0.2">
      <c r="A28" s="300"/>
      <c r="B28" s="385" t="s">
        <v>211</v>
      </c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41">
        <v>901</v>
      </c>
      <c r="O28" s="343">
        <v>1</v>
      </c>
      <c r="P28" s="343">
        <v>3</v>
      </c>
      <c r="Q28" s="344" t="s">
        <v>460</v>
      </c>
      <c r="R28" s="345" t="s">
        <v>210</v>
      </c>
      <c r="S28" s="383"/>
      <c r="T28" s="383"/>
      <c r="U28" s="383"/>
      <c r="V28" s="383"/>
      <c r="W28" s="365">
        <v>14.324</v>
      </c>
      <c r="X28" s="359">
        <v>6.3</v>
      </c>
      <c r="Y28" s="360">
        <v>0.43997000000000003</v>
      </c>
      <c r="Z28" s="384"/>
      <c r="AA28" s="384"/>
      <c r="AB28" s="384"/>
      <c r="AC28" s="384"/>
      <c r="AD28" s="384"/>
      <c r="AE28" s="384"/>
      <c r="AF28" s="302">
        <v>4.33</v>
      </c>
      <c r="AG28" s="300"/>
    </row>
    <row r="29" spans="1:33" s="299" customFormat="1" ht="12" customHeight="1" x14ac:dyDescent="0.2">
      <c r="A29" s="300"/>
      <c r="B29" s="385" t="s">
        <v>209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41">
        <v>901</v>
      </c>
      <c r="O29" s="343">
        <v>1</v>
      </c>
      <c r="P29" s="343">
        <v>3</v>
      </c>
      <c r="Q29" s="344" t="s">
        <v>460</v>
      </c>
      <c r="R29" s="345" t="s">
        <v>208</v>
      </c>
      <c r="S29" s="383"/>
      <c r="T29" s="383"/>
      <c r="U29" s="383"/>
      <c r="V29" s="383"/>
      <c r="W29" s="365">
        <v>14.324</v>
      </c>
      <c r="X29" s="359">
        <v>6.3</v>
      </c>
      <c r="Y29" s="360">
        <v>0.43997000000000003</v>
      </c>
      <c r="Z29" s="384"/>
      <c r="AA29" s="384"/>
      <c r="AB29" s="384"/>
      <c r="AC29" s="384"/>
      <c r="AD29" s="384"/>
      <c r="AE29" s="384"/>
      <c r="AF29" s="302">
        <v>4.33</v>
      </c>
      <c r="AG29" s="300"/>
    </row>
    <row r="30" spans="1:33" s="299" customFormat="1" ht="21.75" customHeight="1" x14ac:dyDescent="0.2">
      <c r="A30" s="300"/>
      <c r="B30" s="385" t="s">
        <v>315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41">
        <v>901</v>
      </c>
      <c r="O30" s="343">
        <v>1</v>
      </c>
      <c r="P30" s="343">
        <v>3</v>
      </c>
      <c r="Q30" s="344" t="s">
        <v>460</v>
      </c>
      <c r="R30" s="345" t="s">
        <v>314</v>
      </c>
      <c r="S30" s="383"/>
      <c r="T30" s="383"/>
      <c r="U30" s="383"/>
      <c r="V30" s="383"/>
      <c r="W30" s="365">
        <v>3.867</v>
      </c>
      <c r="X30" s="359">
        <v>3.87</v>
      </c>
      <c r="Y30" s="360">
        <v>1</v>
      </c>
      <c r="Z30" s="384"/>
      <c r="AA30" s="384"/>
      <c r="AB30" s="384"/>
      <c r="AC30" s="384"/>
      <c r="AD30" s="384"/>
      <c r="AE30" s="384"/>
      <c r="AF30" s="302">
        <v>3.87</v>
      </c>
      <c r="AG30" s="300"/>
    </row>
    <row r="31" spans="1:33" s="299" customFormat="1" ht="12" customHeight="1" x14ac:dyDescent="0.2">
      <c r="A31" s="300"/>
      <c r="B31" s="385" t="s">
        <v>207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41">
        <v>901</v>
      </c>
      <c r="O31" s="343">
        <v>1</v>
      </c>
      <c r="P31" s="343">
        <v>3</v>
      </c>
      <c r="Q31" s="344" t="s">
        <v>460</v>
      </c>
      <c r="R31" s="345" t="s">
        <v>206</v>
      </c>
      <c r="S31" s="383"/>
      <c r="T31" s="383"/>
      <c r="U31" s="383"/>
      <c r="V31" s="383"/>
      <c r="W31" s="365">
        <v>2.4350000000000001</v>
      </c>
      <c r="X31" s="359">
        <v>2.4300000000000002</v>
      </c>
      <c r="Y31" s="360">
        <v>1</v>
      </c>
      <c r="Z31" s="384"/>
      <c r="AA31" s="384"/>
      <c r="AB31" s="384"/>
      <c r="AC31" s="384"/>
      <c r="AD31" s="384"/>
      <c r="AE31" s="384"/>
      <c r="AF31" s="302">
        <v>0.46</v>
      </c>
      <c r="AG31" s="300"/>
    </row>
    <row r="32" spans="1:33" s="299" customFormat="1" ht="12" customHeight="1" x14ac:dyDescent="0.2">
      <c r="A32" s="300"/>
      <c r="B32" s="385" t="s">
        <v>205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41">
        <v>901</v>
      </c>
      <c r="O32" s="343">
        <v>1</v>
      </c>
      <c r="P32" s="343">
        <v>3</v>
      </c>
      <c r="Q32" s="344" t="s">
        <v>460</v>
      </c>
      <c r="R32" s="345" t="s">
        <v>203</v>
      </c>
      <c r="S32" s="383"/>
      <c r="T32" s="383"/>
      <c r="U32" s="383"/>
      <c r="V32" s="383"/>
      <c r="W32" s="365">
        <v>8.0220000000000002</v>
      </c>
      <c r="X32" s="359">
        <v>0</v>
      </c>
      <c r="Y32" s="360">
        <v>0</v>
      </c>
      <c r="Z32" s="384"/>
      <c r="AA32" s="384"/>
      <c r="AB32" s="384"/>
      <c r="AC32" s="384"/>
      <c r="AD32" s="384"/>
      <c r="AE32" s="384"/>
      <c r="AF32" s="302">
        <v>0</v>
      </c>
      <c r="AG32" s="300"/>
    </row>
    <row r="33" spans="1:33" s="299" customFormat="1" ht="21.75" customHeight="1" x14ac:dyDescent="0.2">
      <c r="A33" s="300"/>
      <c r="B33" s="385" t="s">
        <v>608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41">
        <v>901</v>
      </c>
      <c r="O33" s="343">
        <v>1</v>
      </c>
      <c r="P33" s="343">
        <v>3</v>
      </c>
      <c r="Q33" s="344" t="s">
        <v>609</v>
      </c>
      <c r="R33" s="345">
        <v>0</v>
      </c>
      <c r="S33" s="383"/>
      <c r="T33" s="383"/>
      <c r="U33" s="383"/>
      <c r="V33" s="383"/>
      <c r="W33" s="365">
        <v>610.36199999999997</v>
      </c>
      <c r="X33" s="359">
        <v>266.88</v>
      </c>
      <c r="Y33" s="360">
        <v>0.43724000000000002</v>
      </c>
      <c r="Z33" s="384"/>
      <c r="AA33" s="384"/>
      <c r="AB33" s="384"/>
      <c r="AC33" s="384"/>
      <c r="AD33" s="384"/>
      <c r="AE33" s="384"/>
      <c r="AF33" s="302">
        <v>112.15</v>
      </c>
      <c r="AG33" s="300"/>
    </row>
    <row r="34" spans="1:33" s="299" customFormat="1" ht="53.25" customHeight="1" x14ac:dyDescent="0.2">
      <c r="A34" s="300"/>
      <c r="B34" s="385" t="s">
        <v>198</v>
      </c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41">
        <v>901</v>
      </c>
      <c r="O34" s="343">
        <v>1</v>
      </c>
      <c r="P34" s="343">
        <v>3</v>
      </c>
      <c r="Q34" s="344" t="s">
        <v>609</v>
      </c>
      <c r="R34" s="345" t="s">
        <v>197</v>
      </c>
      <c r="S34" s="383"/>
      <c r="T34" s="383"/>
      <c r="U34" s="383"/>
      <c r="V34" s="383"/>
      <c r="W34" s="365">
        <v>610.36199999999997</v>
      </c>
      <c r="X34" s="359">
        <v>266.88</v>
      </c>
      <c r="Y34" s="360">
        <v>0.43724000000000002</v>
      </c>
      <c r="Z34" s="384"/>
      <c r="AA34" s="384"/>
      <c r="AB34" s="384"/>
      <c r="AC34" s="384"/>
      <c r="AD34" s="384"/>
      <c r="AE34" s="384"/>
      <c r="AF34" s="302">
        <v>112.15</v>
      </c>
      <c r="AG34" s="300"/>
    </row>
    <row r="35" spans="1:33" s="299" customFormat="1" ht="21.75" customHeight="1" x14ac:dyDescent="0.2">
      <c r="A35" s="300"/>
      <c r="B35" s="385" t="s">
        <v>196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41">
        <v>901</v>
      </c>
      <c r="O35" s="343">
        <v>1</v>
      </c>
      <c r="P35" s="343">
        <v>3</v>
      </c>
      <c r="Q35" s="344" t="s">
        <v>609</v>
      </c>
      <c r="R35" s="345" t="s">
        <v>195</v>
      </c>
      <c r="S35" s="383"/>
      <c r="T35" s="383"/>
      <c r="U35" s="383"/>
      <c r="V35" s="383"/>
      <c r="W35" s="365">
        <v>610.36199999999997</v>
      </c>
      <c r="X35" s="359">
        <v>266.88</v>
      </c>
      <c r="Y35" s="360">
        <v>0.43724000000000002</v>
      </c>
      <c r="Z35" s="384"/>
      <c r="AA35" s="384"/>
      <c r="AB35" s="384"/>
      <c r="AC35" s="384"/>
      <c r="AD35" s="384"/>
      <c r="AE35" s="384"/>
      <c r="AF35" s="302">
        <v>112.15</v>
      </c>
      <c r="AG35" s="300"/>
    </row>
    <row r="36" spans="1:33" s="299" customFormat="1" ht="32.25" customHeight="1" x14ac:dyDescent="0.2">
      <c r="A36" s="300"/>
      <c r="B36" s="385" t="s">
        <v>194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41">
        <v>901</v>
      </c>
      <c r="O36" s="343">
        <v>1</v>
      </c>
      <c r="P36" s="343">
        <v>3</v>
      </c>
      <c r="Q36" s="344" t="s">
        <v>609</v>
      </c>
      <c r="R36" s="345" t="s">
        <v>193</v>
      </c>
      <c r="S36" s="383"/>
      <c r="T36" s="383"/>
      <c r="U36" s="383"/>
      <c r="V36" s="383"/>
      <c r="W36" s="365">
        <v>467.86200000000002</v>
      </c>
      <c r="X36" s="359">
        <v>208.91</v>
      </c>
      <c r="Y36" s="360">
        <v>0.44651000000000002</v>
      </c>
      <c r="Z36" s="384"/>
      <c r="AA36" s="384"/>
      <c r="AB36" s="384"/>
      <c r="AC36" s="384"/>
      <c r="AD36" s="384"/>
      <c r="AE36" s="384"/>
      <c r="AF36" s="302">
        <v>90.07</v>
      </c>
      <c r="AG36" s="300"/>
    </row>
    <row r="37" spans="1:33" s="299" customFormat="1" ht="32.25" customHeight="1" x14ac:dyDescent="0.2">
      <c r="A37" s="300"/>
      <c r="B37" s="385" t="s">
        <v>192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41">
        <v>901</v>
      </c>
      <c r="O37" s="343">
        <v>1</v>
      </c>
      <c r="P37" s="343">
        <v>3</v>
      </c>
      <c r="Q37" s="344" t="s">
        <v>609</v>
      </c>
      <c r="R37" s="345" t="s">
        <v>190</v>
      </c>
      <c r="S37" s="383"/>
      <c r="T37" s="383"/>
      <c r="U37" s="383"/>
      <c r="V37" s="383"/>
      <c r="W37" s="365">
        <v>142.5</v>
      </c>
      <c r="X37" s="359">
        <v>57.97</v>
      </c>
      <c r="Y37" s="360">
        <v>0.40681</v>
      </c>
      <c r="Z37" s="384"/>
      <c r="AA37" s="384"/>
      <c r="AB37" s="384"/>
      <c r="AC37" s="384"/>
      <c r="AD37" s="384"/>
      <c r="AE37" s="384"/>
      <c r="AF37" s="302">
        <v>22.08</v>
      </c>
      <c r="AG37" s="300"/>
    </row>
    <row r="38" spans="1:33" s="299" customFormat="1" ht="21.75" customHeight="1" x14ac:dyDescent="0.2">
      <c r="A38" s="300"/>
      <c r="B38" s="385" t="s">
        <v>426</v>
      </c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41">
        <v>901</v>
      </c>
      <c r="O38" s="343">
        <v>1</v>
      </c>
      <c r="P38" s="343">
        <v>3</v>
      </c>
      <c r="Q38" s="344" t="s">
        <v>425</v>
      </c>
      <c r="R38" s="345">
        <v>0</v>
      </c>
      <c r="S38" s="383"/>
      <c r="T38" s="383"/>
      <c r="U38" s="383"/>
      <c r="V38" s="383"/>
      <c r="W38" s="365">
        <v>19.61</v>
      </c>
      <c r="X38" s="359">
        <v>19.61</v>
      </c>
      <c r="Y38" s="360">
        <v>1</v>
      </c>
      <c r="Z38" s="384"/>
      <c r="AA38" s="384"/>
      <c r="AB38" s="384"/>
      <c r="AC38" s="384"/>
      <c r="AD38" s="384"/>
      <c r="AE38" s="384"/>
      <c r="AF38" s="302">
        <v>19.61</v>
      </c>
      <c r="AG38" s="300"/>
    </row>
    <row r="39" spans="1:33" s="299" customFormat="1" ht="21.75" customHeight="1" x14ac:dyDescent="0.2">
      <c r="A39" s="300"/>
      <c r="B39" s="385" t="s">
        <v>424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41">
        <v>901</v>
      </c>
      <c r="O39" s="343">
        <v>1</v>
      </c>
      <c r="P39" s="343">
        <v>3</v>
      </c>
      <c r="Q39" s="344" t="s">
        <v>423</v>
      </c>
      <c r="R39" s="345">
        <v>0</v>
      </c>
      <c r="S39" s="383"/>
      <c r="T39" s="383"/>
      <c r="U39" s="383"/>
      <c r="V39" s="383"/>
      <c r="W39" s="365">
        <v>19.61</v>
      </c>
      <c r="X39" s="359">
        <v>19.61</v>
      </c>
      <c r="Y39" s="360">
        <v>1</v>
      </c>
      <c r="Z39" s="384"/>
      <c r="AA39" s="384"/>
      <c r="AB39" s="384"/>
      <c r="AC39" s="384"/>
      <c r="AD39" s="384"/>
      <c r="AE39" s="384"/>
      <c r="AF39" s="302">
        <v>19.61</v>
      </c>
      <c r="AG39" s="300"/>
    </row>
    <row r="40" spans="1:33" s="299" customFormat="1" ht="21.75" customHeight="1" x14ac:dyDescent="0.2">
      <c r="A40" s="300"/>
      <c r="B40" s="385" t="s">
        <v>273</v>
      </c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41">
        <v>901</v>
      </c>
      <c r="O40" s="343">
        <v>1</v>
      </c>
      <c r="P40" s="343">
        <v>3</v>
      </c>
      <c r="Q40" s="344" t="s">
        <v>422</v>
      </c>
      <c r="R40" s="345">
        <v>0</v>
      </c>
      <c r="S40" s="383"/>
      <c r="T40" s="383"/>
      <c r="U40" s="383"/>
      <c r="V40" s="383"/>
      <c r="W40" s="365">
        <v>19.61</v>
      </c>
      <c r="X40" s="359">
        <v>19.61</v>
      </c>
      <c r="Y40" s="360">
        <v>1</v>
      </c>
      <c r="Z40" s="384"/>
      <c r="AA40" s="384"/>
      <c r="AB40" s="384"/>
      <c r="AC40" s="384"/>
      <c r="AD40" s="384"/>
      <c r="AE40" s="384"/>
      <c r="AF40" s="302">
        <v>19.61</v>
      </c>
      <c r="AG40" s="300"/>
    </row>
    <row r="41" spans="1:33" s="299" customFormat="1" ht="53.25" customHeight="1" x14ac:dyDescent="0.2">
      <c r="A41" s="300"/>
      <c r="B41" s="385" t="s">
        <v>198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41">
        <v>901</v>
      </c>
      <c r="O41" s="343">
        <v>1</v>
      </c>
      <c r="P41" s="343">
        <v>3</v>
      </c>
      <c r="Q41" s="344" t="s">
        <v>422</v>
      </c>
      <c r="R41" s="345" t="s">
        <v>197</v>
      </c>
      <c r="S41" s="383"/>
      <c r="T41" s="383"/>
      <c r="U41" s="383"/>
      <c r="V41" s="383"/>
      <c r="W41" s="365">
        <v>19.61</v>
      </c>
      <c r="X41" s="359">
        <v>19.61</v>
      </c>
      <c r="Y41" s="360">
        <v>1</v>
      </c>
      <c r="Z41" s="384"/>
      <c r="AA41" s="384"/>
      <c r="AB41" s="384"/>
      <c r="AC41" s="384"/>
      <c r="AD41" s="384"/>
      <c r="AE41" s="384"/>
      <c r="AF41" s="302">
        <v>19.61</v>
      </c>
      <c r="AG41" s="300"/>
    </row>
    <row r="42" spans="1:33" s="299" customFormat="1" ht="21.75" customHeight="1" x14ac:dyDescent="0.2">
      <c r="A42" s="300"/>
      <c r="B42" s="385" t="s">
        <v>196</v>
      </c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41">
        <v>901</v>
      </c>
      <c r="O42" s="343">
        <v>1</v>
      </c>
      <c r="P42" s="343">
        <v>3</v>
      </c>
      <c r="Q42" s="344" t="s">
        <v>422</v>
      </c>
      <c r="R42" s="345" t="s">
        <v>195</v>
      </c>
      <c r="S42" s="383"/>
      <c r="T42" s="383"/>
      <c r="U42" s="383"/>
      <c r="V42" s="383"/>
      <c r="W42" s="365">
        <v>19.61</v>
      </c>
      <c r="X42" s="359">
        <v>19.61</v>
      </c>
      <c r="Y42" s="360">
        <v>1</v>
      </c>
      <c r="Z42" s="384"/>
      <c r="AA42" s="384"/>
      <c r="AB42" s="384"/>
      <c r="AC42" s="384"/>
      <c r="AD42" s="384"/>
      <c r="AE42" s="384"/>
      <c r="AF42" s="302">
        <v>19.61</v>
      </c>
      <c r="AG42" s="300"/>
    </row>
    <row r="43" spans="1:33" s="299" customFormat="1" ht="32.25" customHeight="1" x14ac:dyDescent="0.2">
      <c r="A43" s="300"/>
      <c r="B43" s="385" t="s">
        <v>194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41">
        <v>901</v>
      </c>
      <c r="O43" s="343">
        <v>1</v>
      </c>
      <c r="P43" s="343">
        <v>3</v>
      </c>
      <c r="Q43" s="344" t="s">
        <v>422</v>
      </c>
      <c r="R43" s="345" t="s">
        <v>193</v>
      </c>
      <c r="S43" s="383"/>
      <c r="T43" s="383"/>
      <c r="U43" s="383"/>
      <c r="V43" s="383"/>
      <c r="W43" s="365">
        <v>19.61</v>
      </c>
      <c r="X43" s="359">
        <v>19.61</v>
      </c>
      <c r="Y43" s="360">
        <v>1</v>
      </c>
      <c r="Z43" s="384"/>
      <c r="AA43" s="384"/>
      <c r="AB43" s="384"/>
      <c r="AC43" s="384"/>
      <c r="AD43" s="384"/>
      <c r="AE43" s="384"/>
      <c r="AF43" s="302">
        <v>19.61</v>
      </c>
      <c r="AG43" s="300"/>
    </row>
    <row r="44" spans="1:33" s="299" customFormat="1" ht="21.75" customHeight="1" x14ac:dyDescent="0.2">
      <c r="A44" s="300"/>
      <c r="B44" s="385" t="s">
        <v>426</v>
      </c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41">
        <v>901</v>
      </c>
      <c r="O44" s="343">
        <v>1</v>
      </c>
      <c r="P44" s="343">
        <v>3</v>
      </c>
      <c r="Q44" s="344" t="s">
        <v>425</v>
      </c>
      <c r="R44" s="345">
        <v>0</v>
      </c>
      <c r="S44" s="383"/>
      <c r="T44" s="383"/>
      <c r="U44" s="383"/>
      <c r="V44" s="383"/>
      <c r="W44" s="365">
        <v>1817.8</v>
      </c>
      <c r="X44" s="359">
        <v>758.87</v>
      </c>
      <c r="Y44" s="360">
        <v>0.41747000000000001</v>
      </c>
      <c r="Z44" s="384"/>
      <c r="AA44" s="384"/>
      <c r="AB44" s="384"/>
      <c r="AC44" s="384"/>
      <c r="AD44" s="384"/>
      <c r="AE44" s="384"/>
      <c r="AF44" s="302">
        <v>281</v>
      </c>
      <c r="AG44" s="300"/>
    </row>
    <row r="45" spans="1:33" s="299" customFormat="1" ht="21.75" customHeight="1" x14ac:dyDescent="0.2">
      <c r="A45" s="300"/>
      <c r="B45" s="385" t="s">
        <v>459</v>
      </c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41">
        <v>901</v>
      </c>
      <c r="O45" s="343">
        <v>1</v>
      </c>
      <c r="P45" s="343">
        <v>3</v>
      </c>
      <c r="Q45" s="344" t="s">
        <v>458</v>
      </c>
      <c r="R45" s="345">
        <v>0</v>
      </c>
      <c r="S45" s="383"/>
      <c r="T45" s="383"/>
      <c r="U45" s="383"/>
      <c r="V45" s="383"/>
      <c r="W45" s="365">
        <v>1817.8</v>
      </c>
      <c r="X45" s="359">
        <v>758.87</v>
      </c>
      <c r="Y45" s="360">
        <v>0.41747000000000001</v>
      </c>
      <c r="Z45" s="384"/>
      <c r="AA45" s="384"/>
      <c r="AB45" s="384"/>
      <c r="AC45" s="384"/>
      <c r="AD45" s="384"/>
      <c r="AE45" s="384"/>
      <c r="AF45" s="302">
        <v>281</v>
      </c>
      <c r="AG45" s="300"/>
    </row>
    <row r="46" spans="1:33" s="299" customFormat="1" ht="21.75" customHeight="1" x14ac:dyDescent="0.2">
      <c r="A46" s="300"/>
      <c r="B46" s="385" t="s">
        <v>177</v>
      </c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41">
        <v>901</v>
      </c>
      <c r="O46" s="343">
        <v>1</v>
      </c>
      <c r="P46" s="343">
        <v>3</v>
      </c>
      <c r="Q46" s="344" t="s">
        <v>610</v>
      </c>
      <c r="R46" s="345">
        <v>0</v>
      </c>
      <c r="S46" s="383"/>
      <c r="T46" s="383"/>
      <c r="U46" s="383"/>
      <c r="V46" s="383"/>
      <c r="W46" s="365">
        <v>1817.8</v>
      </c>
      <c r="X46" s="359">
        <v>758.87</v>
      </c>
      <c r="Y46" s="360">
        <v>0.41747000000000001</v>
      </c>
      <c r="Z46" s="384"/>
      <c r="AA46" s="384"/>
      <c r="AB46" s="384"/>
      <c r="AC46" s="384"/>
      <c r="AD46" s="384"/>
      <c r="AE46" s="384"/>
      <c r="AF46" s="302">
        <v>281</v>
      </c>
      <c r="AG46" s="300"/>
    </row>
    <row r="47" spans="1:33" s="299" customFormat="1" ht="53.25" customHeight="1" x14ac:dyDescent="0.2">
      <c r="A47" s="300"/>
      <c r="B47" s="385" t="s">
        <v>198</v>
      </c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41">
        <v>901</v>
      </c>
      <c r="O47" s="343">
        <v>1</v>
      </c>
      <c r="P47" s="343">
        <v>3</v>
      </c>
      <c r="Q47" s="344" t="s">
        <v>610</v>
      </c>
      <c r="R47" s="345" t="s">
        <v>197</v>
      </c>
      <c r="S47" s="383"/>
      <c r="T47" s="383"/>
      <c r="U47" s="383"/>
      <c r="V47" s="383"/>
      <c r="W47" s="365">
        <v>1817.8</v>
      </c>
      <c r="X47" s="359">
        <v>758.87</v>
      </c>
      <c r="Y47" s="360">
        <v>0.41747000000000001</v>
      </c>
      <c r="Z47" s="384"/>
      <c r="AA47" s="384"/>
      <c r="AB47" s="384"/>
      <c r="AC47" s="384"/>
      <c r="AD47" s="384"/>
      <c r="AE47" s="384"/>
      <c r="AF47" s="302">
        <v>281</v>
      </c>
      <c r="AG47" s="300"/>
    </row>
    <row r="48" spans="1:33" s="299" customFormat="1" ht="21.75" customHeight="1" x14ac:dyDescent="0.2">
      <c r="A48" s="300"/>
      <c r="B48" s="385" t="s">
        <v>196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41">
        <v>901</v>
      </c>
      <c r="O48" s="343">
        <v>1</v>
      </c>
      <c r="P48" s="343">
        <v>3</v>
      </c>
      <c r="Q48" s="344" t="s">
        <v>610</v>
      </c>
      <c r="R48" s="345" t="s">
        <v>195</v>
      </c>
      <c r="S48" s="383"/>
      <c r="T48" s="383"/>
      <c r="U48" s="383"/>
      <c r="V48" s="383"/>
      <c r="W48" s="365">
        <v>1817.8</v>
      </c>
      <c r="X48" s="359">
        <v>758.87</v>
      </c>
      <c r="Y48" s="360">
        <v>0.41747000000000001</v>
      </c>
      <c r="Z48" s="384"/>
      <c r="AA48" s="384"/>
      <c r="AB48" s="384"/>
      <c r="AC48" s="384"/>
      <c r="AD48" s="384"/>
      <c r="AE48" s="384"/>
      <c r="AF48" s="302">
        <v>281</v>
      </c>
      <c r="AG48" s="300"/>
    </row>
    <row r="49" spans="1:33" s="299" customFormat="1" ht="32.25" customHeight="1" x14ac:dyDescent="0.2">
      <c r="A49" s="300"/>
      <c r="B49" s="385" t="s">
        <v>194</v>
      </c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41">
        <v>901</v>
      </c>
      <c r="O49" s="343">
        <v>1</v>
      </c>
      <c r="P49" s="343">
        <v>3</v>
      </c>
      <c r="Q49" s="344" t="s">
        <v>610</v>
      </c>
      <c r="R49" s="345" t="s">
        <v>193</v>
      </c>
      <c r="S49" s="383"/>
      <c r="T49" s="383"/>
      <c r="U49" s="383"/>
      <c r="V49" s="383"/>
      <c r="W49" s="365">
        <v>1396.1389999999999</v>
      </c>
      <c r="X49" s="359">
        <v>593.34</v>
      </c>
      <c r="Y49" s="360">
        <v>0.42498999999999998</v>
      </c>
      <c r="Z49" s="384"/>
      <c r="AA49" s="384"/>
      <c r="AB49" s="384"/>
      <c r="AC49" s="384"/>
      <c r="AD49" s="384"/>
      <c r="AE49" s="384"/>
      <c r="AF49" s="302">
        <v>226.31</v>
      </c>
      <c r="AG49" s="300"/>
    </row>
    <row r="50" spans="1:33" s="299" customFormat="1" ht="32.25" customHeight="1" x14ac:dyDescent="0.2">
      <c r="A50" s="300"/>
      <c r="B50" s="385" t="s">
        <v>192</v>
      </c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41">
        <v>901</v>
      </c>
      <c r="O50" s="343">
        <v>1</v>
      </c>
      <c r="P50" s="343">
        <v>3</v>
      </c>
      <c r="Q50" s="344" t="s">
        <v>610</v>
      </c>
      <c r="R50" s="345" t="s">
        <v>190</v>
      </c>
      <c r="S50" s="383"/>
      <c r="T50" s="383"/>
      <c r="U50" s="383"/>
      <c r="V50" s="383"/>
      <c r="W50" s="365">
        <v>421.661</v>
      </c>
      <c r="X50" s="359">
        <v>165.53</v>
      </c>
      <c r="Y50" s="360">
        <v>0.39257999999999998</v>
      </c>
      <c r="Z50" s="384"/>
      <c r="AA50" s="384"/>
      <c r="AB50" s="384"/>
      <c r="AC50" s="384"/>
      <c r="AD50" s="384"/>
      <c r="AE50" s="384"/>
      <c r="AF50" s="302">
        <v>54.69</v>
      </c>
      <c r="AG50" s="300"/>
    </row>
    <row r="51" spans="1:33" s="299" customFormat="1" ht="21.75" customHeight="1" x14ac:dyDescent="0.2">
      <c r="A51" s="300"/>
      <c r="B51" s="385" t="s">
        <v>426</v>
      </c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41">
        <v>901</v>
      </c>
      <c r="O51" s="343">
        <v>1</v>
      </c>
      <c r="P51" s="343">
        <v>3</v>
      </c>
      <c r="Q51" s="344" t="s">
        <v>425</v>
      </c>
      <c r="R51" s="345">
        <v>0</v>
      </c>
      <c r="S51" s="383"/>
      <c r="T51" s="383"/>
      <c r="U51" s="383"/>
      <c r="V51" s="383"/>
      <c r="W51" s="365">
        <v>46.558</v>
      </c>
      <c r="X51" s="359">
        <v>46.56</v>
      </c>
      <c r="Y51" s="360">
        <v>1</v>
      </c>
      <c r="Z51" s="384"/>
      <c r="AA51" s="384"/>
      <c r="AB51" s="384"/>
      <c r="AC51" s="384"/>
      <c r="AD51" s="384"/>
      <c r="AE51" s="384"/>
      <c r="AF51" s="302">
        <v>46.56</v>
      </c>
      <c r="AG51" s="300"/>
    </row>
    <row r="52" spans="1:33" s="299" customFormat="1" ht="21.75" customHeight="1" x14ac:dyDescent="0.2">
      <c r="A52" s="300"/>
      <c r="B52" s="385" t="s">
        <v>459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41">
        <v>901</v>
      </c>
      <c r="O52" s="343">
        <v>1</v>
      </c>
      <c r="P52" s="343">
        <v>3</v>
      </c>
      <c r="Q52" s="344" t="s">
        <v>458</v>
      </c>
      <c r="R52" s="345">
        <v>0</v>
      </c>
      <c r="S52" s="383"/>
      <c r="T52" s="383"/>
      <c r="U52" s="383"/>
      <c r="V52" s="383"/>
      <c r="W52" s="365">
        <v>46.558</v>
      </c>
      <c r="X52" s="359">
        <v>46.56</v>
      </c>
      <c r="Y52" s="360">
        <v>1</v>
      </c>
      <c r="Z52" s="384"/>
      <c r="AA52" s="384"/>
      <c r="AB52" s="384"/>
      <c r="AC52" s="384"/>
      <c r="AD52" s="384"/>
      <c r="AE52" s="384"/>
      <c r="AF52" s="302">
        <v>46.56</v>
      </c>
      <c r="AG52" s="300"/>
    </row>
    <row r="53" spans="1:33" s="299" customFormat="1" ht="21.75" customHeight="1" x14ac:dyDescent="0.2">
      <c r="A53" s="300"/>
      <c r="B53" s="385" t="s">
        <v>273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41">
        <v>901</v>
      </c>
      <c r="O53" s="343">
        <v>1</v>
      </c>
      <c r="P53" s="343">
        <v>3</v>
      </c>
      <c r="Q53" s="344" t="s">
        <v>457</v>
      </c>
      <c r="R53" s="345">
        <v>0</v>
      </c>
      <c r="S53" s="383"/>
      <c r="T53" s="383"/>
      <c r="U53" s="383"/>
      <c r="V53" s="383"/>
      <c r="W53" s="365">
        <v>46.558</v>
      </c>
      <c r="X53" s="359">
        <v>46.56</v>
      </c>
      <c r="Y53" s="360">
        <v>1</v>
      </c>
      <c r="Z53" s="384"/>
      <c r="AA53" s="384"/>
      <c r="AB53" s="384"/>
      <c r="AC53" s="384"/>
      <c r="AD53" s="384"/>
      <c r="AE53" s="384"/>
      <c r="AF53" s="302">
        <v>46.56</v>
      </c>
      <c r="AG53" s="300"/>
    </row>
    <row r="54" spans="1:33" s="299" customFormat="1" ht="53.25" customHeight="1" x14ac:dyDescent="0.2">
      <c r="A54" s="300"/>
      <c r="B54" s="385" t="s">
        <v>198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41">
        <v>901</v>
      </c>
      <c r="O54" s="343">
        <v>1</v>
      </c>
      <c r="P54" s="343">
        <v>3</v>
      </c>
      <c r="Q54" s="344" t="s">
        <v>457</v>
      </c>
      <c r="R54" s="345" t="s">
        <v>197</v>
      </c>
      <c r="S54" s="383"/>
      <c r="T54" s="383"/>
      <c r="U54" s="383"/>
      <c r="V54" s="383"/>
      <c r="W54" s="365">
        <v>46.558</v>
      </c>
      <c r="X54" s="359">
        <v>46.56</v>
      </c>
      <c r="Y54" s="360">
        <v>1</v>
      </c>
      <c r="Z54" s="384"/>
      <c r="AA54" s="384"/>
      <c r="AB54" s="384"/>
      <c r="AC54" s="384"/>
      <c r="AD54" s="384"/>
      <c r="AE54" s="384"/>
      <c r="AF54" s="302">
        <v>46.56</v>
      </c>
      <c r="AG54" s="300"/>
    </row>
    <row r="55" spans="1:33" s="299" customFormat="1" ht="21.75" customHeight="1" x14ac:dyDescent="0.2">
      <c r="A55" s="300"/>
      <c r="B55" s="385" t="s">
        <v>196</v>
      </c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41">
        <v>901</v>
      </c>
      <c r="O55" s="343">
        <v>1</v>
      </c>
      <c r="P55" s="343">
        <v>3</v>
      </c>
      <c r="Q55" s="344" t="s">
        <v>457</v>
      </c>
      <c r="R55" s="345" t="s">
        <v>195</v>
      </c>
      <c r="S55" s="383"/>
      <c r="T55" s="383"/>
      <c r="U55" s="383"/>
      <c r="V55" s="383"/>
      <c r="W55" s="365">
        <v>46.558</v>
      </c>
      <c r="X55" s="359">
        <v>46.56</v>
      </c>
      <c r="Y55" s="360">
        <v>1</v>
      </c>
      <c r="Z55" s="384"/>
      <c r="AA55" s="384"/>
      <c r="AB55" s="384"/>
      <c r="AC55" s="384"/>
      <c r="AD55" s="384"/>
      <c r="AE55" s="384"/>
      <c r="AF55" s="302">
        <v>46.56</v>
      </c>
      <c r="AG55" s="300"/>
    </row>
    <row r="56" spans="1:33" s="299" customFormat="1" ht="32.25" customHeight="1" x14ac:dyDescent="0.2">
      <c r="A56" s="300"/>
      <c r="B56" s="385" t="s">
        <v>194</v>
      </c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41">
        <v>901</v>
      </c>
      <c r="O56" s="343">
        <v>1</v>
      </c>
      <c r="P56" s="343">
        <v>3</v>
      </c>
      <c r="Q56" s="344" t="s">
        <v>457</v>
      </c>
      <c r="R56" s="345" t="s">
        <v>193</v>
      </c>
      <c r="S56" s="383"/>
      <c r="T56" s="383"/>
      <c r="U56" s="383"/>
      <c r="V56" s="383"/>
      <c r="W56" s="365">
        <v>46.558</v>
      </c>
      <c r="X56" s="359">
        <v>46.56</v>
      </c>
      <c r="Y56" s="360">
        <v>1</v>
      </c>
      <c r="Z56" s="384"/>
      <c r="AA56" s="384"/>
      <c r="AB56" s="384"/>
      <c r="AC56" s="384"/>
      <c r="AD56" s="384"/>
      <c r="AE56" s="384"/>
      <c r="AF56" s="302">
        <v>46.56</v>
      </c>
      <c r="AG56" s="300"/>
    </row>
    <row r="57" spans="1:33" s="299" customFormat="1" ht="21.75" customHeight="1" x14ac:dyDescent="0.2">
      <c r="A57" s="300"/>
      <c r="B57" s="385" t="s">
        <v>426</v>
      </c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41">
        <v>901</v>
      </c>
      <c r="O57" s="343">
        <v>1</v>
      </c>
      <c r="P57" s="343">
        <v>3</v>
      </c>
      <c r="Q57" s="344" t="s">
        <v>425</v>
      </c>
      <c r="R57" s="345">
        <v>0</v>
      </c>
      <c r="S57" s="383"/>
      <c r="T57" s="383"/>
      <c r="U57" s="383"/>
      <c r="V57" s="383"/>
      <c r="W57" s="365">
        <v>1582.1</v>
      </c>
      <c r="X57" s="359">
        <v>590.87</v>
      </c>
      <c r="Y57" s="360">
        <v>0.37347000000000002</v>
      </c>
      <c r="Z57" s="384"/>
      <c r="AA57" s="384"/>
      <c r="AB57" s="384"/>
      <c r="AC57" s="384"/>
      <c r="AD57" s="384"/>
      <c r="AE57" s="384"/>
      <c r="AF57" s="302">
        <v>231.14</v>
      </c>
      <c r="AG57" s="300"/>
    </row>
    <row r="58" spans="1:33" s="299" customFormat="1" ht="21.75" customHeight="1" x14ac:dyDescent="0.2">
      <c r="A58" s="300"/>
      <c r="B58" s="385" t="s">
        <v>456</v>
      </c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41">
        <v>901</v>
      </c>
      <c r="O58" s="343">
        <v>1</v>
      </c>
      <c r="P58" s="343">
        <v>3</v>
      </c>
      <c r="Q58" s="344" t="s">
        <v>455</v>
      </c>
      <c r="R58" s="345">
        <v>0</v>
      </c>
      <c r="S58" s="383"/>
      <c r="T58" s="383"/>
      <c r="U58" s="383"/>
      <c r="V58" s="383"/>
      <c r="W58" s="365">
        <v>1582.1</v>
      </c>
      <c r="X58" s="359">
        <v>590.87</v>
      </c>
      <c r="Y58" s="360">
        <v>0.37347000000000002</v>
      </c>
      <c r="Z58" s="384"/>
      <c r="AA58" s="384"/>
      <c r="AB58" s="384"/>
      <c r="AC58" s="384"/>
      <c r="AD58" s="384"/>
      <c r="AE58" s="384"/>
      <c r="AF58" s="302">
        <v>231.14</v>
      </c>
      <c r="AG58" s="300"/>
    </row>
    <row r="59" spans="1:33" s="299" customFormat="1" ht="21.75" customHeight="1" x14ac:dyDescent="0.2">
      <c r="A59" s="300"/>
      <c r="B59" s="385" t="s">
        <v>177</v>
      </c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41">
        <v>901</v>
      </c>
      <c r="O59" s="343">
        <v>1</v>
      </c>
      <c r="P59" s="343">
        <v>3</v>
      </c>
      <c r="Q59" s="344" t="s">
        <v>611</v>
      </c>
      <c r="R59" s="345">
        <v>0</v>
      </c>
      <c r="S59" s="383"/>
      <c r="T59" s="383"/>
      <c r="U59" s="383"/>
      <c r="V59" s="383"/>
      <c r="W59" s="365">
        <v>1582.1</v>
      </c>
      <c r="X59" s="359">
        <v>590.87</v>
      </c>
      <c r="Y59" s="360">
        <v>0.37347000000000002</v>
      </c>
      <c r="Z59" s="384"/>
      <c r="AA59" s="384"/>
      <c r="AB59" s="384"/>
      <c r="AC59" s="384"/>
      <c r="AD59" s="384"/>
      <c r="AE59" s="384"/>
      <c r="AF59" s="302">
        <v>231.14</v>
      </c>
      <c r="AG59" s="300"/>
    </row>
    <row r="60" spans="1:33" s="299" customFormat="1" ht="53.25" customHeight="1" x14ac:dyDescent="0.2">
      <c r="A60" s="300"/>
      <c r="B60" s="385" t="s">
        <v>198</v>
      </c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41">
        <v>901</v>
      </c>
      <c r="O60" s="343">
        <v>1</v>
      </c>
      <c r="P60" s="343">
        <v>3</v>
      </c>
      <c r="Q60" s="344" t="s">
        <v>611</v>
      </c>
      <c r="R60" s="345" t="s">
        <v>197</v>
      </c>
      <c r="S60" s="383"/>
      <c r="T60" s="383"/>
      <c r="U60" s="383"/>
      <c r="V60" s="383"/>
      <c r="W60" s="365">
        <v>1582.1</v>
      </c>
      <c r="X60" s="359">
        <v>590.87</v>
      </c>
      <c r="Y60" s="360">
        <v>0.37347000000000002</v>
      </c>
      <c r="Z60" s="384"/>
      <c r="AA60" s="384"/>
      <c r="AB60" s="384"/>
      <c r="AC60" s="384"/>
      <c r="AD60" s="384"/>
      <c r="AE60" s="384"/>
      <c r="AF60" s="302">
        <v>231.14</v>
      </c>
      <c r="AG60" s="300"/>
    </row>
    <row r="61" spans="1:33" s="299" customFormat="1" ht="21.75" customHeight="1" x14ac:dyDescent="0.2">
      <c r="A61" s="300"/>
      <c r="B61" s="385" t="s">
        <v>196</v>
      </c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41">
        <v>901</v>
      </c>
      <c r="O61" s="343">
        <v>1</v>
      </c>
      <c r="P61" s="343">
        <v>3</v>
      </c>
      <c r="Q61" s="344" t="s">
        <v>611</v>
      </c>
      <c r="R61" s="345" t="s">
        <v>195</v>
      </c>
      <c r="S61" s="383"/>
      <c r="T61" s="383"/>
      <c r="U61" s="383"/>
      <c r="V61" s="383"/>
      <c r="W61" s="365">
        <v>1582.1</v>
      </c>
      <c r="X61" s="359">
        <v>590.87</v>
      </c>
      <c r="Y61" s="360">
        <v>0.37347000000000002</v>
      </c>
      <c r="Z61" s="384"/>
      <c r="AA61" s="384"/>
      <c r="AB61" s="384"/>
      <c r="AC61" s="384"/>
      <c r="AD61" s="384"/>
      <c r="AE61" s="384"/>
      <c r="AF61" s="302">
        <v>231.14</v>
      </c>
      <c r="AG61" s="300"/>
    </row>
    <row r="62" spans="1:33" s="299" customFormat="1" ht="32.25" customHeight="1" x14ac:dyDescent="0.2">
      <c r="A62" s="300"/>
      <c r="B62" s="385" t="s">
        <v>194</v>
      </c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41">
        <v>901</v>
      </c>
      <c r="O62" s="343">
        <v>1</v>
      </c>
      <c r="P62" s="343">
        <v>3</v>
      </c>
      <c r="Q62" s="344" t="s">
        <v>611</v>
      </c>
      <c r="R62" s="345" t="s">
        <v>193</v>
      </c>
      <c r="S62" s="383"/>
      <c r="T62" s="383"/>
      <c r="U62" s="383"/>
      <c r="V62" s="383"/>
      <c r="W62" s="365">
        <v>1215.1389999999999</v>
      </c>
      <c r="X62" s="359">
        <v>462.99</v>
      </c>
      <c r="Y62" s="360">
        <v>0.38102000000000003</v>
      </c>
      <c r="Z62" s="384"/>
      <c r="AA62" s="384"/>
      <c r="AB62" s="384"/>
      <c r="AC62" s="384"/>
      <c r="AD62" s="384"/>
      <c r="AE62" s="384"/>
      <c r="AF62" s="302">
        <v>186.7</v>
      </c>
      <c r="AG62" s="300"/>
    </row>
    <row r="63" spans="1:33" s="299" customFormat="1" ht="32.25" customHeight="1" x14ac:dyDescent="0.2">
      <c r="A63" s="300"/>
      <c r="B63" s="385" t="s">
        <v>192</v>
      </c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41">
        <v>901</v>
      </c>
      <c r="O63" s="343">
        <v>1</v>
      </c>
      <c r="P63" s="343">
        <v>3</v>
      </c>
      <c r="Q63" s="344" t="s">
        <v>611</v>
      </c>
      <c r="R63" s="345" t="s">
        <v>190</v>
      </c>
      <c r="S63" s="383"/>
      <c r="T63" s="383"/>
      <c r="U63" s="383"/>
      <c r="V63" s="383"/>
      <c r="W63" s="365">
        <v>366.96100000000001</v>
      </c>
      <c r="X63" s="359">
        <v>127.88</v>
      </c>
      <c r="Y63" s="360">
        <v>0.34848000000000001</v>
      </c>
      <c r="Z63" s="384"/>
      <c r="AA63" s="384"/>
      <c r="AB63" s="384"/>
      <c r="AC63" s="384"/>
      <c r="AD63" s="384"/>
      <c r="AE63" s="384"/>
      <c r="AF63" s="302">
        <v>44.44</v>
      </c>
      <c r="AG63" s="300"/>
    </row>
    <row r="64" spans="1:33" s="299" customFormat="1" ht="21.75" customHeight="1" x14ac:dyDescent="0.2">
      <c r="A64" s="300"/>
      <c r="B64" s="385" t="s">
        <v>426</v>
      </c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41">
        <v>901</v>
      </c>
      <c r="O64" s="343">
        <v>1</v>
      </c>
      <c r="P64" s="343">
        <v>3</v>
      </c>
      <c r="Q64" s="344" t="s">
        <v>425</v>
      </c>
      <c r="R64" s="345">
        <v>0</v>
      </c>
      <c r="S64" s="383"/>
      <c r="T64" s="383"/>
      <c r="U64" s="383"/>
      <c r="V64" s="383"/>
      <c r="W64" s="365">
        <v>42.478999999999999</v>
      </c>
      <c r="X64" s="359">
        <v>42.48</v>
      </c>
      <c r="Y64" s="360">
        <v>1</v>
      </c>
      <c r="Z64" s="384"/>
      <c r="AA64" s="384"/>
      <c r="AB64" s="384"/>
      <c r="AC64" s="384"/>
      <c r="AD64" s="384"/>
      <c r="AE64" s="384"/>
      <c r="AF64" s="302">
        <v>42.48</v>
      </c>
      <c r="AG64" s="300"/>
    </row>
    <row r="65" spans="1:33" s="299" customFormat="1" ht="21.75" customHeight="1" x14ac:dyDescent="0.2">
      <c r="A65" s="300"/>
      <c r="B65" s="385" t="s">
        <v>456</v>
      </c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41">
        <v>901</v>
      </c>
      <c r="O65" s="343">
        <v>1</v>
      </c>
      <c r="P65" s="343">
        <v>3</v>
      </c>
      <c r="Q65" s="344" t="s">
        <v>455</v>
      </c>
      <c r="R65" s="345">
        <v>0</v>
      </c>
      <c r="S65" s="383"/>
      <c r="T65" s="383"/>
      <c r="U65" s="383"/>
      <c r="V65" s="383"/>
      <c r="W65" s="365">
        <v>42.478999999999999</v>
      </c>
      <c r="X65" s="359">
        <v>42.48</v>
      </c>
      <c r="Y65" s="360">
        <v>1</v>
      </c>
      <c r="Z65" s="384"/>
      <c r="AA65" s="384"/>
      <c r="AB65" s="384"/>
      <c r="AC65" s="384"/>
      <c r="AD65" s="384"/>
      <c r="AE65" s="384"/>
      <c r="AF65" s="302">
        <v>42.48</v>
      </c>
      <c r="AG65" s="300"/>
    </row>
    <row r="66" spans="1:33" s="299" customFormat="1" ht="21.75" customHeight="1" x14ac:dyDescent="0.2">
      <c r="A66" s="300"/>
      <c r="B66" s="385" t="s">
        <v>273</v>
      </c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41">
        <v>901</v>
      </c>
      <c r="O66" s="343">
        <v>1</v>
      </c>
      <c r="P66" s="343">
        <v>3</v>
      </c>
      <c r="Q66" s="344" t="s">
        <v>454</v>
      </c>
      <c r="R66" s="345">
        <v>0</v>
      </c>
      <c r="S66" s="383"/>
      <c r="T66" s="383"/>
      <c r="U66" s="383"/>
      <c r="V66" s="383"/>
      <c r="W66" s="365">
        <v>42.478999999999999</v>
      </c>
      <c r="X66" s="359">
        <v>42.48</v>
      </c>
      <c r="Y66" s="360">
        <v>1</v>
      </c>
      <c r="Z66" s="384"/>
      <c r="AA66" s="384"/>
      <c r="AB66" s="384"/>
      <c r="AC66" s="384"/>
      <c r="AD66" s="384"/>
      <c r="AE66" s="384"/>
      <c r="AF66" s="302">
        <v>42.48</v>
      </c>
      <c r="AG66" s="300"/>
    </row>
    <row r="67" spans="1:33" s="299" customFormat="1" ht="53.25" customHeight="1" x14ac:dyDescent="0.2">
      <c r="A67" s="300"/>
      <c r="B67" s="385" t="s">
        <v>198</v>
      </c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41">
        <v>901</v>
      </c>
      <c r="O67" s="343">
        <v>1</v>
      </c>
      <c r="P67" s="343">
        <v>3</v>
      </c>
      <c r="Q67" s="344" t="s">
        <v>454</v>
      </c>
      <c r="R67" s="345" t="s">
        <v>197</v>
      </c>
      <c r="S67" s="383"/>
      <c r="T67" s="383"/>
      <c r="U67" s="383"/>
      <c r="V67" s="383"/>
      <c r="W67" s="365">
        <v>42.478999999999999</v>
      </c>
      <c r="X67" s="359">
        <v>42.48</v>
      </c>
      <c r="Y67" s="360">
        <v>1</v>
      </c>
      <c r="Z67" s="384"/>
      <c r="AA67" s="384"/>
      <c r="AB67" s="384"/>
      <c r="AC67" s="384"/>
      <c r="AD67" s="384"/>
      <c r="AE67" s="384"/>
      <c r="AF67" s="302">
        <v>42.48</v>
      </c>
      <c r="AG67" s="300"/>
    </row>
    <row r="68" spans="1:33" s="299" customFormat="1" ht="21.75" customHeight="1" x14ac:dyDescent="0.2">
      <c r="A68" s="300"/>
      <c r="B68" s="385" t="s">
        <v>196</v>
      </c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41">
        <v>901</v>
      </c>
      <c r="O68" s="343">
        <v>1</v>
      </c>
      <c r="P68" s="343">
        <v>3</v>
      </c>
      <c r="Q68" s="344" t="s">
        <v>454</v>
      </c>
      <c r="R68" s="345" t="s">
        <v>195</v>
      </c>
      <c r="S68" s="383"/>
      <c r="T68" s="383"/>
      <c r="U68" s="383"/>
      <c r="V68" s="383"/>
      <c r="W68" s="365">
        <v>42.478999999999999</v>
      </c>
      <c r="X68" s="359">
        <v>42.48</v>
      </c>
      <c r="Y68" s="360">
        <v>1</v>
      </c>
      <c r="Z68" s="384"/>
      <c r="AA68" s="384"/>
      <c r="AB68" s="384"/>
      <c r="AC68" s="384"/>
      <c r="AD68" s="384"/>
      <c r="AE68" s="384"/>
      <c r="AF68" s="302">
        <v>42.48</v>
      </c>
      <c r="AG68" s="300"/>
    </row>
    <row r="69" spans="1:33" s="299" customFormat="1" ht="32.25" customHeight="1" x14ac:dyDescent="0.2">
      <c r="A69" s="300"/>
      <c r="B69" s="385" t="s">
        <v>194</v>
      </c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41">
        <v>901</v>
      </c>
      <c r="O69" s="343">
        <v>1</v>
      </c>
      <c r="P69" s="343">
        <v>3</v>
      </c>
      <c r="Q69" s="344" t="s">
        <v>454</v>
      </c>
      <c r="R69" s="345" t="s">
        <v>193</v>
      </c>
      <c r="S69" s="383"/>
      <c r="T69" s="383"/>
      <c r="U69" s="383"/>
      <c r="V69" s="383"/>
      <c r="W69" s="365">
        <v>42.478999999999999</v>
      </c>
      <c r="X69" s="359">
        <v>42.48</v>
      </c>
      <c r="Y69" s="360">
        <v>1</v>
      </c>
      <c r="Z69" s="384"/>
      <c r="AA69" s="384"/>
      <c r="AB69" s="384"/>
      <c r="AC69" s="384"/>
      <c r="AD69" s="384"/>
      <c r="AE69" s="384"/>
      <c r="AF69" s="302">
        <v>42.48</v>
      </c>
      <c r="AG69" s="300"/>
    </row>
    <row r="70" spans="1:33" s="299" customFormat="1" ht="12" customHeight="1" x14ac:dyDescent="0.2">
      <c r="A70" s="300"/>
      <c r="B70" s="385" t="s">
        <v>490</v>
      </c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41">
        <v>911</v>
      </c>
      <c r="O70" s="343">
        <v>0</v>
      </c>
      <c r="P70" s="343">
        <v>0</v>
      </c>
      <c r="Q70" s="344">
        <v>0</v>
      </c>
      <c r="R70" s="345">
        <v>0</v>
      </c>
      <c r="S70" s="383"/>
      <c r="T70" s="383"/>
      <c r="U70" s="383"/>
      <c r="V70" s="383"/>
      <c r="W70" s="365">
        <v>2658.69</v>
      </c>
      <c r="X70" s="359">
        <v>1537.37</v>
      </c>
      <c r="Y70" s="360">
        <v>0.57823999999999998</v>
      </c>
      <c r="Z70" s="384"/>
      <c r="AA70" s="384"/>
      <c r="AB70" s="384"/>
      <c r="AC70" s="384"/>
      <c r="AD70" s="384"/>
      <c r="AE70" s="384"/>
      <c r="AF70" s="302">
        <v>540.75</v>
      </c>
      <c r="AG70" s="300"/>
    </row>
    <row r="71" spans="1:33" s="299" customFormat="1" ht="12" customHeight="1" x14ac:dyDescent="0.2">
      <c r="A71" s="300"/>
      <c r="B71" s="385" t="s">
        <v>465</v>
      </c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41">
        <v>911</v>
      </c>
      <c r="O71" s="343">
        <v>1</v>
      </c>
      <c r="P71" s="343">
        <v>0</v>
      </c>
      <c r="Q71" s="344">
        <v>0</v>
      </c>
      <c r="R71" s="345">
        <v>0</v>
      </c>
      <c r="S71" s="383"/>
      <c r="T71" s="383"/>
      <c r="U71" s="383"/>
      <c r="V71" s="383"/>
      <c r="W71" s="365">
        <v>2658.69</v>
      </c>
      <c r="X71" s="359">
        <v>1537.37</v>
      </c>
      <c r="Y71" s="360">
        <v>0.57823999999999998</v>
      </c>
      <c r="Z71" s="384"/>
      <c r="AA71" s="384"/>
      <c r="AB71" s="384"/>
      <c r="AC71" s="384"/>
      <c r="AD71" s="384"/>
      <c r="AE71" s="384"/>
      <c r="AF71" s="302">
        <v>540.75</v>
      </c>
      <c r="AG71" s="300"/>
    </row>
    <row r="72" spans="1:33" s="299" customFormat="1" ht="32.25" customHeight="1" x14ac:dyDescent="0.2">
      <c r="A72" s="300"/>
      <c r="B72" s="385" t="s">
        <v>441</v>
      </c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41">
        <v>911</v>
      </c>
      <c r="O72" s="343">
        <v>1</v>
      </c>
      <c r="P72" s="343">
        <v>6</v>
      </c>
      <c r="Q72" s="344">
        <v>0</v>
      </c>
      <c r="R72" s="345">
        <v>0</v>
      </c>
      <c r="S72" s="383"/>
      <c r="T72" s="383"/>
      <c r="U72" s="383"/>
      <c r="V72" s="383"/>
      <c r="W72" s="365">
        <v>2658.69</v>
      </c>
      <c r="X72" s="359">
        <v>1537.37</v>
      </c>
      <c r="Y72" s="360">
        <v>0.57823999999999998</v>
      </c>
      <c r="Z72" s="384"/>
      <c r="AA72" s="384"/>
      <c r="AB72" s="384"/>
      <c r="AC72" s="384"/>
      <c r="AD72" s="384"/>
      <c r="AE72" s="384"/>
      <c r="AF72" s="302">
        <v>540.75</v>
      </c>
      <c r="AG72" s="300"/>
    </row>
    <row r="73" spans="1:33" s="299" customFormat="1" ht="21.75" customHeight="1" x14ac:dyDescent="0.2">
      <c r="A73" s="300"/>
      <c r="B73" s="385" t="s">
        <v>426</v>
      </c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41">
        <v>911</v>
      </c>
      <c r="O73" s="343">
        <v>1</v>
      </c>
      <c r="P73" s="343">
        <v>6</v>
      </c>
      <c r="Q73" s="344" t="s">
        <v>425</v>
      </c>
      <c r="R73" s="345">
        <v>0</v>
      </c>
      <c r="S73" s="383"/>
      <c r="T73" s="383"/>
      <c r="U73" s="383"/>
      <c r="V73" s="383"/>
      <c r="W73" s="365">
        <v>2544.8530000000001</v>
      </c>
      <c r="X73" s="359">
        <v>1423.54</v>
      </c>
      <c r="Y73" s="360">
        <v>0.55937999999999999</v>
      </c>
      <c r="Z73" s="384"/>
      <c r="AA73" s="384"/>
      <c r="AB73" s="384"/>
      <c r="AC73" s="384"/>
      <c r="AD73" s="384"/>
      <c r="AE73" s="384"/>
      <c r="AF73" s="302">
        <v>426.91</v>
      </c>
      <c r="AG73" s="300"/>
    </row>
    <row r="74" spans="1:33" s="299" customFormat="1" ht="21.75" customHeight="1" x14ac:dyDescent="0.2">
      <c r="A74" s="300"/>
      <c r="B74" s="385" t="s">
        <v>424</v>
      </c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41">
        <v>911</v>
      </c>
      <c r="O74" s="343">
        <v>1</v>
      </c>
      <c r="P74" s="343">
        <v>6</v>
      </c>
      <c r="Q74" s="344" t="s">
        <v>433</v>
      </c>
      <c r="R74" s="345">
        <v>0</v>
      </c>
      <c r="S74" s="383"/>
      <c r="T74" s="383"/>
      <c r="U74" s="383"/>
      <c r="V74" s="383"/>
      <c r="W74" s="365">
        <v>2544.8530000000001</v>
      </c>
      <c r="X74" s="359">
        <v>1423.54</v>
      </c>
      <c r="Y74" s="360">
        <v>0.55937999999999999</v>
      </c>
      <c r="Z74" s="384"/>
      <c r="AA74" s="384"/>
      <c r="AB74" s="384"/>
      <c r="AC74" s="384"/>
      <c r="AD74" s="384"/>
      <c r="AE74" s="384"/>
      <c r="AF74" s="302">
        <v>426.91</v>
      </c>
      <c r="AG74" s="300"/>
    </row>
    <row r="75" spans="1:33" s="299" customFormat="1" ht="21.75" customHeight="1" x14ac:dyDescent="0.2">
      <c r="A75" s="300"/>
      <c r="B75" s="385" t="s">
        <v>214</v>
      </c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41">
        <v>911</v>
      </c>
      <c r="O75" s="343">
        <v>1</v>
      </c>
      <c r="P75" s="343">
        <v>6</v>
      </c>
      <c r="Q75" s="344" t="s">
        <v>434</v>
      </c>
      <c r="R75" s="345">
        <v>0</v>
      </c>
      <c r="S75" s="383"/>
      <c r="T75" s="383"/>
      <c r="U75" s="383"/>
      <c r="V75" s="383"/>
      <c r="W75" s="365">
        <v>415.09100000000001</v>
      </c>
      <c r="X75" s="359">
        <v>161.36000000000001</v>
      </c>
      <c r="Y75" s="360">
        <v>0.38872000000000001</v>
      </c>
      <c r="Z75" s="384"/>
      <c r="AA75" s="384"/>
      <c r="AB75" s="384"/>
      <c r="AC75" s="384"/>
      <c r="AD75" s="384"/>
      <c r="AE75" s="384"/>
      <c r="AF75" s="302">
        <v>126.1</v>
      </c>
      <c r="AG75" s="300"/>
    </row>
    <row r="76" spans="1:33" s="299" customFormat="1" ht="53.25" customHeight="1" x14ac:dyDescent="0.2">
      <c r="A76" s="300"/>
      <c r="B76" s="385" t="s">
        <v>198</v>
      </c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41">
        <v>911</v>
      </c>
      <c r="O76" s="343">
        <v>1</v>
      </c>
      <c r="P76" s="343">
        <v>6</v>
      </c>
      <c r="Q76" s="344" t="s">
        <v>434</v>
      </c>
      <c r="R76" s="345" t="s">
        <v>197</v>
      </c>
      <c r="S76" s="383"/>
      <c r="T76" s="383"/>
      <c r="U76" s="383"/>
      <c r="V76" s="383"/>
      <c r="W76" s="365">
        <v>62.1</v>
      </c>
      <c r="X76" s="359">
        <v>0</v>
      </c>
      <c r="Y76" s="360">
        <v>0</v>
      </c>
      <c r="Z76" s="384"/>
      <c r="AA76" s="384"/>
      <c r="AB76" s="384"/>
      <c r="AC76" s="384"/>
      <c r="AD76" s="384"/>
      <c r="AE76" s="384"/>
      <c r="AF76" s="302">
        <v>0</v>
      </c>
      <c r="AG76" s="300"/>
    </row>
    <row r="77" spans="1:33" s="299" customFormat="1" ht="21.75" customHeight="1" x14ac:dyDescent="0.2">
      <c r="A77" s="300"/>
      <c r="B77" s="385" t="s">
        <v>196</v>
      </c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41">
        <v>911</v>
      </c>
      <c r="O77" s="343">
        <v>1</v>
      </c>
      <c r="P77" s="343">
        <v>6</v>
      </c>
      <c r="Q77" s="344" t="s">
        <v>434</v>
      </c>
      <c r="R77" s="345" t="s">
        <v>195</v>
      </c>
      <c r="S77" s="383"/>
      <c r="T77" s="383"/>
      <c r="U77" s="383"/>
      <c r="V77" s="383"/>
      <c r="W77" s="365">
        <v>62.1</v>
      </c>
      <c r="X77" s="359">
        <v>0</v>
      </c>
      <c r="Y77" s="360">
        <v>0</v>
      </c>
      <c r="Z77" s="384"/>
      <c r="AA77" s="384"/>
      <c r="AB77" s="384"/>
      <c r="AC77" s="384"/>
      <c r="AD77" s="384"/>
      <c r="AE77" s="384"/>
      <c r="AF77" s="302">
        <v>0</v>
      </c>
      <c r="AG77" s="300"/>
    </row>
    <row r="78" spans="1:33" s="299" customFormat="1" ht="32.25" customHeight="1" x14ac:dyDescent="0.2">
      <c r="A78" s="300"/>
      <c r="B78" s="385" t="s">
        <v>213</v>
      </c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41">
        <v>911</v>
      </c>
      <c r="O78" s="343">
        <v>1</v>
      </c>
      <c r="P78" s="343">
        <v>6</v>
      </c>
      <c r="Q78" s="344" t="s">
        <v>434</v>
      </c>
      <c r="R78" s="345" t="s">
        <v>212</v>
      </c>
      <c r="S78" s="383"/>
      <c r="T78" s="383"/>
      <c r="U78" s="383"/>
      <c r="V78" s="383"/>
      <c r="W78" s="365">
        <v>62.1</v>
      </c>
      <c r="X78" s="359">
        <v>0</v>
      </c>
      <c r="Y78" s="360">
        <v>0</v>
      </c>
      <c r="Z78" s="384"/>
      <c r="AA78" s="384"/>
      <c r="AB78" s="384"/>
      <c r="AC78" s="384"/>
      <c r="AD78" s="384"/>
      <c r="AE78" s="384"/>
      <c r="AF78" s="302">
        <v>0</v>
      </c>
      <c r="AG78" s="300"/>
    </row>
    <row r="79" spans="1:33" s="299" customFormat="1" ht="21.75" customHeight="1" x14ac:dyDescent="0.2">
      <c r="A79" s="300"/>
      <c r="B79" s="385" t="s">
        <v>173</v>
      </c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41">
        <v>911</v>
      </c>
      <c r="O79" s="343">
        <v>1</v>
      </c>
      <c r="P79" s="343">
        <v>6</v>
      </c>
      <c r="Q79" s="344" t="s">
        <v>434</v>
      </c>
      <c r="R79" s="345" t="s">
        <v>172</v>
      </c>
      <c r="S79" s="383"/>
      <c r="T79" s="383"/>
      <c r="U79" s="383"/>
      <c r="V79" s="383"/>
      <c r="W79" s="365">
        <v>343.93799999999999</v>
      </c>
      <c r="X79" s="359">
        <v>159.69</v>
      </c>
      <c r="Y79" s="360">
        <v>0.46428000000000003</v>
      </c>
      <c r="Z79" s="384"/>
      <c r="AA79" s="384"/>
      <c r="AB79" s="384"/>
      <c r="AC79" s="384"/>
      <c r="AD79" s="384"/>
      <c r="AE79" s="384"/>
      <c r="AF79" s="302">
        <v>124.43</v>
      </c>
      <c r="AG79" s="300"/>
    </row>
    <row r="80" spans="1:33" s="299" customFormat="1" ht="21.75" customHeight="1" x14ac:dyDescent="0.2">
      <c r="A80" s="300"/>
      <c r="B80" s="385" t="s">
        <v>171</v>
      </c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41">
        <v>911</v>
      </c>
      <c r="O80" s="343">
        <v>1</v>
      </c>
      <c r="P80" s="343">
        <v>6</v>
      </c>
      <c r="Q80" s="344" t="s">
        <v>434</v>
      </c>
      <c r="R80" s="345" t="s">
        <v>170</v>
      </c>
      <c r="S80" s="383"/>
      <c r="T80" s="383"/>
      <c r="U80" s="383"/>
      <c r="V80" s="383"/>
      <c r="W80" s="365">
        <v>343.93799999999999</v>
      </c>
      <c r="X80" s="359">
        <v>159.69</v>
      </c>
      <c r="Y80" s="360">
        <v>0.46428000000000003</v>
      </c>
      <c r="Z80" s="384"/>
      <c r="AA80" s="384"/>
      <c r="AB80" s="384"/>
      <c r="AC80" s="384"/>
      <c r="AD80" s="384"/>
      <c r="AE80" s="384"/>
      <c r="AF80" s="302">
        <v>124.43</v>
      </c>
      <c r="AG80" s="300"/>
    </row>
    <row r="81" spans="1:33" s="299" customFormat="1" ht="21.75" customHeight="1" x14ac:dyDescent="0.2">
      <c r="A81" s="300"/>
      <c r="B81" s="385" t="s">
        <v>188</v>
      </c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41">
        <v>911</v>
      </c>
      <c r="O81" s="343">
        <v>1</v>
      </c>
      <c r="P81" s="343">
        <v>6</v>
      </c>
      <c r="Q81" s="344" t="s">
        <v>434</v>
      </c>
      <c r="R81" s="345" t="s">
        <v>187</v>
      </c>
      <c r="S81" s="383"/>
      <c r="T81" s="383"/>
      <c r="U81" s="383"/>
      <c r="V81" s="383"/>
      <c r="W81" s="365">
        <v>255.99600000000001</v>
      </c>
      <c r="X81" s="359">
        <v>154.79</v>
      </c>
      <c r="Y81" s="360">
        <v>0.60463</v>
      </c>
      <c r="Z81" s="384"/>
      <c r="AA81" s="384"/>
      <c r="AB81" s="384"/>
      <c r="AC81" s="384"/>
      <c r="AD81" s="384"/>
      <c r="AE81" s="384"/>
      <c r="AF81" s="302">
        <v>119.53</v>
      </c>
      <c r="AG81" s="300"/>
    </row>
    <row r="82" spans="1:33" s="299" customFormat="1" ht="12" customHeight="1" x14ac:dyDescent="0.2">
      <c r="A82" s="300"/>
      <c r="B82" s="385" t="s">
        <v>169</v>
      </c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41">
        <v>911</v>
      </c>
      <c r="O82" s="343">
        <v>1</v>
      </c>
      <c r="P82" s="343">
        <v>6</v>
      </c>
      <c r="Q82" s="344" t="s">
        <v>434</v>
      </c>
      <c r="R82" s="345" t="s">
        <v>168</v>
      </c>
      <c r="S82" s="383"/>
      <c r="T82" s="383"/>
      <c r="U82" s="383"/>
      <c r="V82" s="383"/>
      <c r="W82" s="365">
        <v>87.941999999999993</v>
      </c>
      <c r="X82" s="359">
        <v>4.9000000000000004</v>
      </c>
      <c r="Y82" s="360">
        <v>5.5719999999999999E-2</v>
      </c>
      <c r="Z82" s="384"/>
      <c r="AA82" s="384"/>
      <c r="AB82" s="384"/>
      <c r="AC82" s="384"/>
      <c r="AD82" s="384"/>
      <c r="AE82" s="384"/>
      <c r="AF82" s="302">
        <v>4.9000000000000004</v>
      </c>
      <c r="AG82" s="300"/>
    </row>
    <row r="83" spans="1:33" s="299" customFormat="1" ht="12" customHeight="1" x14ac:dyDescent="0.2">
      <c r="A83" s="300"/>
      <c r="B83" s="385" t="s">
        <v>211</v>
      </c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41">
        <v>911</v>
      </c>
      <c r="O83" s="343">
        <v>1</v>
      </c>
      <c r="P83" s="343">
        <v>6</v>
      </c>
      <c r="Q83" s="344" t="s">
        <v>434</v>
      </c>
      <c r="R83" s="345" t="s">
        <v>210</v>
      </c>
      <c r="S83" s="383"/>
      <c r="T83" s="383"/>
      <c r="U83" s="383"/>
      <c r="V83" s="383"/>
      <c r="W83" s="365">
        <v>9.0530000000000008</v>
      </c>
      <c r="X83" s="359">
        <v>1.67</v>
      </c>
      <c r="Y83" s="360">
        <v>0.18457999999999999</v>
      </c>
      <c r="Z83" s="384"/>
      <c r="AA83" s="384"/>
      <c r="AB83" s="384"/>
      <c r="AC83" s="384"/>
      <c r="AD83" s="384"/>
      <c r="AE83" s="384"/>
      <c r="AF83" s="302">
        <v>1.67</v>
      </c>
      <c r="AG83" s="300"/>
    </row>
    <row r="84" spans="1:33" s="299" customFormat="1" ht="12" customHeight="1" x14ac:dyDescent="0.2">
      <c r="A84" s="300"/>
      <c r="B84" s="385" t="s">
        <v>209</v>
      </c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41">
        <v>911</v>
      </c>
      <c r="O84" s="343">
        <v>1</v>
      </c>
      <c r="P84" s="343">
        <v>6</v>
      </c>
      <c r="Q84" s="344" t="s">
        <v>434</v>
      </c>
      <c r="R84" s="345" t="s">
        <v>208</v>
      </c>
      <c r="S84" s="383"/>
      <c r="T84" s="383"/>
      <c r="U84" s="383"/>
      <c r="V84" s="383"/>
      <c r="W84" s="365">
        <v>9.0530000000000008</v>
      </c>
      <c r="X84" s="359">
        <v>1.67</v>
      </c>
      <c r="Y84" s="360">
        <v>0.18457999999999999</v>
      </c>
      <c r="Z84" s="384"/>
      <c r="AA84" s="384"/>
      <c r="AB84" s="384"/>
      <c r="AC84" s="384"/>
      <c r="AD84" s="384"/>
      <c r="AE84" s="384"/>
      <c r="AF84" s="302">
        <v>1.67</v>
      </c>
      <c r="AG84" s="300"/>
    </row>
    <row r="85" spans="1:33" s="299" customFormat="1" ht="21.75" customHeight="1" x14ac:dyDescent="0.2">
      <c r="A85" s="300"/>
      <c r="B85" s="385" t="s">
        <v>315</v>
      </c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41">
        <v>911</v>
      </c>
      <c r="O85" s="343">
        <v>1</v>
      </c>
      <c r="P85" s="343">
        <v>6</v>
      </c>
      <c r="Q85" s="344" t="s">
        <v>434</v>
      </c>
      <c r="R85" s="345" t="s">
        <v>314</v>
      </c>
      <c r="S85" s="383"/>
      <c r="T85" s="383"/>
      <c r="U85" s="383"/>
      <c r="V85" s="383"/>
      <c r="W85" s="365">
        <v>4.0529999999999999</v>
      </c>
      <c r="X85" s="359">
        <v>1.67</v>
      </c>
      <c r="Y85" s="360">
        <v>0.41228999999999999</v>
      </c>
      <c r="Z85" s="384"/>
      <c r="AA85" s="384"/>
      <c r="AB85" s="384"/>
      <c r="AC85" s="384"/>
      <c r="AD85" s="384"/>
      <c r="AE85" s="384"/>
      <c r="AF85" s="302">
        <v>1.67</v>
      </c>
      <c r="AG85" s="300"/>
    </row>
    <row r="86" spans="1:33" s="299" customFormat="1" ht="12" customHeight="1" x14ac:dyDescent="0.2">
      <c r="A86" s="300"/>
      <c r="B86" s="385" t="s">
        <v>205</v>
      </c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41">
        <v>911</v>
      </c>
      <c r="O86" s="343">
        <v>1</v>
      </c>
      <c r="P86" s="343">
        <v>6</v>
      </c>
      <c r="Q86" s="344" t="s">
        <v>434</v>
      </c>
      <c r="R86" s="345" t="s">
        <v>203</v>
      </c>
      <c r="S86" s="383"/>
      <c r="T86" s="383"/>
      <c r="U86" s="383"/>
      <c r="V86" s="383"/>
      <c r="W86" s="365">
        <v>5</v>
      </c>
      <c r="X86" s="359">
        <v>0</v>
      </c>
      <c r="Y86" s="360">
        <v>0</v>
      </c>
      <c r="Z86" s="384"/>
      <c r="AA86" s="384"/>
      <c r="AB86" s="384"/>
      <c r="AC86" s="384"/>
      <c r="AD86" s="384"/>
      <c r="AE86" s="384"/>
      <c r="AF86" s="302">
        <v>0</v>
      </c>
      <c r="AG86" s="300"/>
    </row>
    <row r="87" spans="1:33" s="299" customFormat="1" ht="21.75" customHeight="1" x14ac:dyDescent="0.2">
      <c r="A87" s="300"/>
      <c r="B87" s="385" t="s">
        <v>617</v>
      </c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41">
        <v>911</v>
      </c>
      <c r="O87" s="343">
        <v>1</v>
      </c>
      <c r="P87" s="343">
        <v>6</v>
      </c>
      <c r="Q87" s="344" t="s">
        <v>618</v>
      </c>
      <c r="R87" s="345">
        <v>0</v>
      </c>
      <c r="S87" s="383"/>
      <c r="T87" s="383"/>
      <c r="U87" s="383"/>
      <c r="V87" s="383"/>
      <c r="W87" s="365">
        <v>2129.7620000000002</v>
      </c>
      <c r="X87" s="359">
        <v>1262.18</v>
      </c>
      <c r="Y87" s="360">
        <v>0.59263999999999994</v>
      </c>
      <c r="Z87" s="384"/>
      <c r="AA87" s="384"/>
      <c r="AB87" s="384"/>
      <c r="AC87" s="384"/>
      <c r="AD87" s="384"/>
      <c r="AE87" s="384"/>
      <c r="AF87" s="302">
        <v>300.81</v>
      </c>
      <c r="AG87" s="300"/>
    </row>
    <row r="88" spans="1:33" s="299" customFormat="1" ht="53.25" customHeight="1" x14ac:dyDescent="0.2">
      <c r="A88" s="300"/>
      <c r="B88" s="385" t="s">
        <v>198</v>
      </c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41">
        <v>911</v>
      </c>
      <c r="O88" s="343">
        <v>1</v>
      </c>
      <c r="P88" s="343">
        <v>6</v>
      </c>
      <c r="Q88" s="344" t="s">
        <v>618</v>
      </c>
      <c r="R88" s="345" t="s">
        <v>197</v>
      </c>
      <c r="S88" s="383"/>
      <c r="T88" s="383"/>
      <c r="U88" s="383"/>
      <c r="V88" s="383"/>
      <c r="W88" s="365">
        <v>2129.7620000000002</v>
      </c>
      <c r="X88" s="359">
        <v>1262.18</v>
      </c>
      <c r="Y88" s="360">
        <v>0.59263999999999994</v>
      </c>
      <c r="Z88" s="384"/>
      <c r="AA88" s="384"/>
      <c r="AB88" s="384"/>
      <c r="AC88" s="384"/>
      <c r="AD88" s="384"/>
      <c r="AE88" s="384"/>
      <c r="AF88" s="302">
        <v>300.81</v>
      </c>
      <c r="AG88" s="300"/>
    </row>
    <row r="89" spans="1:33" s="299" customFormat="1" ht="21.75" customHeight="1" x14ac:dyDescent="0.2">
      <c r="A89" s="300"/>
      <c r="B89" s="385" t="s">
        <v>196</v>
      </c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41">
        <v>911</v>
      </c>
      <c r="O89" s="343">
        <v>1</v>
      </c>
      <c r="P89" s="343">
        <v>6</v>
      </c>
      <c r="Q89" s="344" t="s">
        <v>618</v>
      </c>
      <c r="R89" s="345" t="s">
        <v>195</v>
      </c>
      <c r="S89" s="383"/>
      <c r="T89" s="383"/>
      <c r="U89" s="383"/>
      <c r="V89" s="383"/>
      <c r="W89" s="365">
        <v>2129.7620000000002</v>
      </c>
      <c r="X89" s="359">
        <v>1262.18</v>
      </c>
      <c r="Y89" s="360">
        <v>0.59263999999999994</v>
      </c>
      <c r="Z89" s="384"/>
      <c r="AA89" s="384"/>
      <c r="AB89" s="384"/>
      <c r="AC89" s="384"/>
      <c r="AD89" s="384"/>
      <c r="AE89" s="384"/>
      <c r="AF89" s="302">
        <v>300.81</v>
      </c>
      <c r="AG89" s="300"/>
    </row>
    <row r="90" spans="1:33" s="299" customFormat="1" ht="32.25" customHeight="1" x14ac:dyDescent="0.2">
      <c r="A90" s="300"/>
      <c r="B90" s="385" t="s">
        <v>194</v>
      </c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41">
        <v>911</v>
      </c>
      <c r="O90" s="343">
        <v>1</v>
      </c>
      <c r="P90" s="343">
        <v>6</v>
      </c>
      <c r="Q90" s="344" t="s">
        <v>618</v>
      </c>
      <c r="R90" s="345" t="s">
        <v>193</v>
      </c>
      <c r="S90" s="383"/>
      <c r="T90" s="383"/>
      <c r="U90" s="383"/>
      <c r="V90" s="383"/>
      <c r="W90" s="365">
        <v>1672.04</v>
      </c>
      <c r="X90" s="359">
        <v>977.28</v>
      </c>
      <c r="Y90" s="360">
        <v>0.58448</v>
      </c>
      <c r="Z90" s="384"/>
      <c r="AA90" s="384"/>
      <c r="AB90" s="384"/>
      <c r="AC90" s="384"/>
      <c r="AD90" s="384"/>
      <c r="AE90" s="384"/>
      <c r="AF90" s="302">
        <v>238.9</v>
      </c>
      <c r="AG90" s="300"/>
    </row>
    <row r="91" spans="1:33" s="299" customFormat="1" ht="32.25" customHeight="1" x14ac:dyDescent="0.2">
      <c r="A91" s="300"/>
      <c r="B91" s="385" t="s">
        <v>192</v>
      </c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41">
        <v>911</v>
      </c>
      <c r="O91" s="343">
        <v>1</v>
      </c>
      <c r="P91" s="343">
        <v>6</v>
      </c>
      <c r="Q91" s="344" t="s">
        <v>618</v>
      </c>
      <c r="R91" s="345" t="s">
        <v>190</v>
      </c>
      <c r="S91" s="383"/>
      <c r="T91" s="383"/>
      <c r="U91" s="383"/>
      <c r="V91" s="383"/>
      <c r="W91" s="365">
        <v>457.72199999999998</v>
      </c>
      <c r="X91" s="359">
        <v>284.89999999999998</v>
      </c>
      <c r="Y91" s="360">
        <v>0.62243000000000004</v>
      </c>
      <c r="Z91" s="384"/>
      <c r="AA91" s="384"/>
      <c r="AB91" s="384"/>
      <c r="AC91" s="384"/>
      <c r="AD91" s="384"/>
      <c r="AE91" s="384"/>
      <c r="AF91" s="302">
        <v>61.91</v>
      </c>
      <c r="AG91" s="300"/>
    </row>
    <row r="92" spans="1:33" s="299" customFormat="1" ht="21.75" customHeight="1" x14ac:dyDescent="0.2">
      <c r="A92" s="300"/>
      <c r="B92" s="385" t="s">
        <v>426</v>
      </c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41">
        <v>911</v>
      </c>
      <c r="O92" s="343">
        <v>1</v>
      </c>
      <c r="P92" s="343">
        <v>6</v>
      </c>
      <c r="Q92" s="344" t="s">
        <v>425</v>
      </c>
      <c r="R92" s="345">
        <v>0</v>
      </c>
      <c r="S92" s="383"/>
      <c r="T92" s="383"/>
      <c r="U92" s="383"/>
      <c r="V92" s="383"/>
      <c r="W92" s="365">
        <v>113.837</v>
      </c>
      <c r="X92" s="359">
        <v>113.83</v>
      </c>
      <c r="Y92" s="360">
        <v>1</v>
      </c>
      <c r="Z92" s="384"/>
      <c r="AA92" s="384"/>
      <c r="AB92" s="384"/>
      <c r="AC92" s="384"/>
      <c r="AD92" s="384"/>
      <c r="AE92" s="384"/>
      <c r="AF92" s="302">
        <v>113.84</v>
      </c>
      <c r="AG92" s="300"/>
    </row>
    <row r="93" spans="1:33" s="299" customFormat="1" ht="21.75" customHeight="1" x14ac:dyDescent="0.2">
      <c r="A93" s="300"/>
      <c r="B93" s="385" t="s">
        <v>424</v>
      </c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41">
        <v>911</v>
      </c>
      <c r="O93" s="343">
        <v>1</v>
      </c>
      <c r="P93" s="343">
        <v>6</v>
      </c>
      <c r="Q93" s="344" t="s">
        <v>433</v>
      </c>
      <c r="R93" s="345">
        <v>0</v>
      </c>
      <c r="S93" s="383"/>
      <c r="T93" s="383"/>
      <c r="U93" s="383"/>
      <c r="V93" s="383"/>
      <c r="W93" s="365">
        <v>113.837</v>
      </c>
      <c r="X93" s="359">
        <v>113.83</v>
      </c>
      <c r="Y93" s="360">
        <v>1</v>
      </c>
      <c r="Z93" s="384"/>
      <c r="AA93" s="384"/>
      <c r="AB93" s="384"/>
      <c r="AC93" s="384"/>
      <c r="AD93" s="384"/>
      <c r="AE93" s="384"/>
      <c r="AF93" s="302">
        <v>113.84</v>
      </c>
      <c r="AG93" s="300"/>
    </row>
    <row r="94" spans="1:33" s="299" customFormat="1" ht="21.75" customHeight="1" x14ac:dyDescent="0.2">
      <c r="A94" s="300"/>
      <c r="B94" s="385" t="s">
        <v>273</v>
      </c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41">
        <v>911</v>
      </c>
      <c r="O94" s="343">
        <v>1</v>
      </c>
      <c r="P94" s="343">
        <v>6</v>
      </c>
      <c r="Q94" s="344" t="s">
        <v>432</v>
      </c>
      <c r="R94" s="345">
        <v>0</v>
      </c>
      <c r="S94" s="383"/>
      <c r="T94" s="383"/>
      <c r="U94" s="383"/>
      <c r="V94" s="383"/>
      <c r="W94" s="365">
        <v>113.837</v>
      </c>
      <c r="X94" s="359">
        <v>113.83</v>
      </c>
      <c r="Y94" s="360">
        <v>1</v>
      </c>
      <c r="Z94" s="384"/>
      <c r="AA94" s="384"/>
      <c r="AB94" s="384"/>
      <c r="AC94" s="384"/>
      <c r="AD94" s="384"/>
      <c r="AE94" s="384"/>
      <c r="AF94" s="302">
        <v>113.84</v>
      </c>
      <c r="AG94" s="300"/>
    </row>
    <row r="95" spans="1:33" s="299" customFormat="1" ht="53.25" customHeight="1" x14ac:dyDescent="0.2">
      <c r="A95" s="300"/>
      <c r="B95" s="385" t="s">
        <v>198</v>
      </c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41">
        <v>911</v>
      </c>
      <c r="O95" s="343">
        <v>1</v>
      </c>
      <c r="P95" s="343">
        <v>6</v>
      </c>
      <c r="Q95" s="344" t="s">
        <v>432</v>
      </c>
      <c r="R95" s="345" t="s">
        <v>197</v>
      </c>
      <c r="S95" s="383"/>
      <c r="T95" s="383"/>
      <c r="U95" s="383"/>
      <c r="V95" s="383"/>
      <c r="W95" s="365">
        <v>113.837</v>
      </c>
      <c r="X95" s="359">
        <v>113.83</v>
      </c>
      <c r="Y95" s="360">
        <v>1</v>
      </c>
      <c r="Z95" s="384"/>
      <c r="AA95" s="384"/>
      <c r="AB95" s="384"/>
      <c r="AC95" s="384"/>
      <c r="AD95" s="384"/>
      <c r="AE95" s="384"/>
      <c r="AF95" s="302">
        <v>113.84</v>
      </c>
      <c r="AG95" s="300"/>
    </row>
    <row r="96" spans="1:33" s="299" customFormat="1" ht="21.75" customHeight="1" x14ac:dyDescent="0.2">
      <c r="A96" s="300"/>
      <c r="B96" s="385" t="s">
        <v>196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41">
        <v>911</v>
      </c>
      <c r="O96" s="343">
        <v>1</v>
      </c>
      <c r="P96" s="343">
        <v>6</v>
      </c>
      <c r="Q96" s="344" t="s">
        <v>432</v>
      </c>
      <c r="R96" s="345" t="s">
        <v>195</v>
      </c>
      <c r="S96" s="383"/>
      <c r="T96" s="383"/>
      <c r="U96" s="383"/>
      <c r="V96" s="383"/>
      <c r="W96" s="365">
        <v>113.837</v>
      </c>
      <c r="X96" s="359">
        <v>113.83</v>
      </c>
      <c r="Y96" s="360">
        <v>1</v>
      </c>
      <c r="Z96" s="384"/>
      <c r="AA96" s="384"/>
      <c r="AB96" s="384"/>
      <c r="AC96" s="384"/>
      <c r="AD96" s="384"/>
      <c r="AE96" s="384"/>
      <c r="AF96" s="302">
        <v>113.84</v>
      </c>
      <c r="AG96" s="300"/>
    </row>
    <row r="97" spans="1:33" s="299" customFormat="1" ht="32.25" customHeight="1" x14ac:dyDescent="0.2">
      <c r="A97" s="300"/>
      <c r="B97" s="385" t="s">
        <v>194</v>
      </c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41">
        <v>911</v>
      </c>
      <c r="O97" s="343">
        <v>1</v>
      </c>
      <c r="P97" s="343">
        <v>6</v>
      </c>
      <c r="Q97" s="344" t="s">
        <v>432</v>
      </c>
      <c r="R97" s="345" t="s">
        <v>193</v>
      </c>
      <c r="S97" s="383"/>
      <c r="T97" s="383"/>
      <c r="U97" s="383"/>
      <c r="V97" s="383"/>
      <c r="W97" s="365">
        <v>79.569000000000003</v>
      </c>
      <c r="X97" s="359">
        <v>79.569999999999993</v>
      </c>
      <c r="Y97" s="360">
        <v>1</v>
      </c>
      <c r="Z97" s="384"/>
      <c r="AA97" s="384"/>
      <c r="AB97" s="384"/>
      <c r="AC97" s="384"/>
      <c r="AD97" s="384"/>
      <c r="AE97" s="384"/>
      <c r="AF97" s="302">
        <v>79.569999999999993</v>
      </c>
      <c r="AG97" s="300"/>
    </row>
    <row r="98" spans="1:33" s="299" customFormat="1" ht="32.25" customHeight="1" x14ac:dyDescent="0.2">
      <c r="A98" s="300"/>
      <c r="B98" s="385" t="s">
        <v>192</v>
      </c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41">
        <v>911</v>
      </c>
      <c r="O98" s="343">
        <v>1</v>
      </c>
      <c r="P98" s="343">
        <v>6</v>
      </c>
      <c r="Q98" s="344" t="s">
        <v>432</v>
      </c>
      <c r="R98" s="345" t="s">
        <v>190</v>
      </c>
      <c r="S98" s="383"/>
      <c r="T98" s="383"/>
      <c r="U98" s="383"/>
      <c r="V98" s="383"/>
      <c r="W98" s="365">
        <v>34.268000000000001</v>
      </c>
      <c r="X98" s="359">
        <v>34.26</v>
      </c>
      <c r="Y98" s="360">
        <v>1</v>
      </c>
      <c r="Z98" s="384"/>
      <c r="AA98" s="384"/>
      <c r="AB98" s="384"/>
      <c r="AC98" s="384"/>
      <c r="AD98" s="384"/>
      <c r="AE98" s="384"/>
      <c r="AF98" s="302">
        <v>34.270000000000003</v>
      </c>
      <c r="AG98" s="300"/>
    </row>
    <row r="99" spans="1:33" s="299" customFormat="1" ht="21.75" customHeight="1" x14ac:dyDescent="0.2">
      <c r="A99" s="300"/>
      <c r="B99" s="385" t="s">
        <v>489</v>
      </c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41">
        <v>948</v>
      </c>
      <c r="O99" s="343">
        <v>0</v>
      </c>
      <c r="P99" s="343">
        <v>0</v>
      </c>
      <c r="Q99" s="344">
        <v>0</v>
      </c>
      <c r="R99" s="345">
        <v>0</v>
      </c>
      <c r="S99" s="383"/>
      <c r="T99" s="383"/>
      <c r="U99" s="383"/>
      <c r="V99" s="383"/>
      <c r="W99" s="365">
        <v>114821.291</v>
      </c>
      <c r="X99" s="359">
        <v>51346.25</v>
      </c>
      <c r="Y99" s="360">
        <v>0.44718000000000002</v>
      </c>
      <c r="Z99" s="384"/>
      <c r="AA99" s="384"/>
      <c r="AB99" s="384"/>
      <c r="AC99" s="384"/>
      <c r="AD99" s="384"/>
      <c r="AE99" s="384"/>
      <c r="AF99" s="302">
        <v>27670.92</v>
      </c>
      <c r="AG99" s="300"/>
    </row>
    <row r="100" spans="1:33" s="299" customFormat="1" ht="12" customHeight="1" x14ac:dyDescent="0.2">
      <c r="A100" s="300"/>
      <c r="B100" s="385" t="s">
        <v>269</v>
      </c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41">
        <v>948</v>
      </c>
      <c r="O100" s="343">
        <v>10</v>
      </c>
      <c r="P100" s="343">
        <v>0</v>
      </c>
      <c r="Q100" s="344">
        <v>0</v>
      </c>
      <c r="R100" s="345">
        <v>0</v>
      </c>
      <c r="S100" s="383"/>
      <c r="T100" s="383"/>
      <c r="U100" s="383"/>
      <c r="V100" s="383"/>
      <c r="W100" s="365">
        <v>114821.291</v>
      </c>
      <c r="X100" s="359">
        <v>51346.25</v>
      </c>
      <c r="Y100" s="360">
        <v>0.44718000000000002</v>
      </c>
      <c r="Z100" s="384"/>
      <c r="AA100" s="384"/>
      <c r="AB100" s="384"/>
      <c r="AC100" s="384"/>
      <c r="AD100" s="384"/>
      <c r="AE100" s="384"/>
      <c r="AF100" s="302">
        <v>27670.92</v>
      </c>
      <c r="AG100" s="300"/>
    </row>
    <row r="101" spans="1:33" s="299" customFormat="1" ht="12" customHeight="1" x14ac:dyDescent="0.2">
      <c r="A101" s="300"/>
      <c r="B101" s="385" t="s">
        <v>268</v>
      </c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41">
        <v>948</v>
      </c>
      <c r="O101" s="343">
        <v>10</v>
      </c>
      <c r="P101" s="343">
        <v>1</v>
      </c>
      <c r="Q101" s="344">
        <v>0</v>
      </c>
      <c r="R101" s="345">
        <v>0</v>
      </c>
      <c r="S101" s="383"/>
      <c r="T101" s="383"/>
      <c r="U101" s="383"/>
      <c r="V101" s="383"/>
      <c r="W101" s="365">
        <v>3063.1149999999998</v>
      </c>
      <c r="X101" s="359">
        <v>1335.54</v>
      </c>
      <c r="Y101" s="360">
        <v>0.43601000000000001</v>
      </c>
      <c r="Z101" s="384"/>
      <c r="AA101" s="384"/>
      <c r="AB101" s="384"/>
      <c r="AC101" s="384"/>
      <c r="AD101" s="384"/>
      <c r="AE101" s="384"/>
      <c r="AF101" s="302">
        <v>755.27</v>
      </c>
      <c r="AG101" s="300"/>
    </row>
    <row r="102" spans="1:33" s="299" customFormat="1" ht="21.75" customHeight="1" x14ac:dyDescent="0.2">
      <c r="A102" s="300"/>
      <c r="B102" s="385" t="s">
        <v>202</v>
      </c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41">
        <v>948</v>
      </c>
      <c r="O102" s="343">
        <v>10</v>
      </c>
      <c r="P102" s="343">
        <v>1</v>
      </c>
      <c r="Q102" s="344" t="s">
        <v>201</v>
      </c>
      <c r="R102" s="345">
        <v>0</v>
      </c>
      <c r="S102" s="383"/>
      <c r="T102" s="383"/>
      <c r="U102" s="383"/>
      <c r="V102" s="383"/>
      <c r="W102" s="365">
        <v>3063.1149999999998</v>
      </c>
      <c r="X102" s="359">
        <v>1335.54</v>
      </c>
      <c r="Y102" s="360">
        <v>0.43601000000000001</v>
      </c>
      <c r="Z102" s="384"/>
      <c r="AA102" s="384"/>
      <c r="AB102" s="384"/>
      <c r="AC102" s="384"/>
      <c r="AD102" s="384"/>
      <c r="AE102" s="384"/>
      <c r="AF102" s="302">
        <v>755.27</v>
      </c>
      <c r="AG102" s="300"/>
    </row>
    <row r="103" spans="1:33" s="299" customFormat="1" ht="32.25" customHeight="1" x14ac:dyDescent="0.2">
      <c r="A103" s="300"/>
      <c r="B103" s="385" t="s">
        <v>499</v>
      </c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41">
        <v>948</v>
      </c>
      <c r="O103" s="343">
        <v>10</v>
      </c>
      <c r="P103" s="343">
        <v>1</v>
      </c>
      <c r="Q103" s="344" t="s">
        <v>217</v>
      </c>
      <c r="R103" s="345">
        <v>0</v>
      </c>
      <c r="S103" s="383"/>
      <c r="T103" s="383"/>
      <c r="U103" s="383"/>
      <c r="V103" s="383"/>
      <c r="W103" s="365">
        <v>3063.1149999999998</v>
      </c>
      <c r="X103" s="359">
        <v>1335.54</v>
      </c>
      <c r="Y103" s="360">
        <v>0.43601000000000001</v>
      </c>
      <c r="Z103" s="384"/>
      <c r="AA103" s="384"/>
      <c r="AB103" s="384"/>
      <c r="AC103" s="384"/>
      <c r="AD103" s="384"/>
      <c r="AE103" s="384"/>
      <c r="AF103" s="302">
        <v>755.27</v>
      </c>
      <c r="AG103" s="300"/>
    </row>
    <row r="104" spans="1:33" s="299" customFormat="1" ht="12" customHeight="1" x14ac:dyDescent="0.2">
      <c r="A104" s="300"/>
      <c r="B104" s="385" t="s">
        <v>267</v>
      </c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41">
        <v>948</v>
      </c>
      <c r="O104" s="343">
        <v>10</v>
      </c>
      <c r="P104" s="343">
        <v>1</v>
      </c>
      <c r="Q104" s="344" t="s">
        <v>265</v>
      </c>
      <c r="R104" s="345">
        <v>0</v>
      </c>
      <c r="S104" s="383"/>
      <c r="T104" s="383"/>
      <c r="U104" s="383"/>
      <c r="V104" s="383"/>
      <c r="W104" s="365">
        <v>3063.1149999999998</v>
      </c>
      <c r="X104" s="359">
        <v>1335.54</v>
      </c>
      <c r="Y104" s="360">
        <v>0.43601000000000001</v>
      </c>
      <c r="Z104" s="384"/>
      <c r="AA104" s="384"/>
      <c r="AB104" s="384"/>
      <c r="AC104" s="384"/>
      <c r="AD104" s="384"/>
      <c r="AE104" s="384"/>
      <c r="AF104" s="302">
        <v>755.27</v>
      </c>
      <c r="AG104" s="300"/>
    </row>
    <row r="105" spans="1:33" s="299" customFormat="1" ht="12" customHeight="1" x14ac:dyDescent="0.2">
      <c r="A105" s="300"/>
      <c r="B105" s="385" t="s">
        <v>185</v>
      </c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41">
        <v>948</v>
      </c>
      <c r="O105" s="343">
        <v>10</v>
      </c>
      <c r="P105" s="343">
        <v>1</v>
      </c>
      <c r="Q105" s="344" t="s">
        <v>265</v>
      </c>
      <c r="R105" s="345" t="s">
        <v>184</v>
      </c>
      <c r="S105" s="383"/>
      <c r="T105" s="383"/>
      <c r="U105" s="383"/>
      <c r="V105" s="383"/>
      <c r="W105" s="365">
        <v>3063.1149999999998</v>
      </c>
      <c r="X105" s="359">
        <v>1335.54</v>
      </c>
      <c r="Y105" s="360">
        <v>0.43601000000000001</v>
      </c>
      <c r="Z105" s="384"/>
      <c r="AA105" s="384"/>
      <c r="AB105" s="384"/>
      <c r="AC105" s="384"/>
      <c r="AD105" s="384"/>
      <c r="AE105" s="384"/>
      <c r="AF105" s="302">
        <v>755.27</v>
      </c>
      <c r="AG105" s="300"/>
    </row>
    <row r="106" spans="1:33" s="299" customFormat="1" ht="12" customHeight="1" x14ac:dyDescent="0.2">
      <c r="A106" s="300"/>
      <c r="B106" s="385" t="s">
        <v>222</v>
      </c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41">
        <v>948</v>
      </c>
      <c r="O106" s="343">
        <v>10</v>
      </c>
      <c r="P106" s="343">
        <v>1</v>
      </c>
      <c r="Q106" s="344" t="s">
        <v>265</v>
      </c>
      <c r="R106" s="345" t="s">
        <v>221</v>
      </c>
      <c r="S106" s="383"/>
      <c r="T106" s="383"/>
      <c r="U106" s="383"/>
      <c r="V106" s="383"/>
      <c r="W106" s="365">
        <v>3063.1149999999998</v>
      </c>
      <c r="X106" s="359">
        <v>1335.54</v>
      </c>
      <c r="Y106" s="360">
        <v>0.43601000000000001</v>
      </c>
      <c r="Z106" s="384"/>
      <c r="AA106" s="384"/>
      <c r="AB106" s="384"/>
      <c r="AC106" s="384"/>
      <c r="AD106" s="384"/>
      <c r="AE106" s="384"/>
      <c r="AF106" s="302">
        <v>755.27</v>
      </c>
      <c r="AG106" s="300"/>
    </row>
    <row r="107" spans="1:33" s="299" customFormat="1" ht="12" customHeight="1" x14ac:dyDescent="0.2">
      <c r="A107" s="300"/>
      <c r="B107" s="385" t="s">
        <v>266</v>
      </c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41">
        <v>948</v>
      </c>
      <c r="O107" s="343">
        <v>10</v>
      </c>
      <c r="P107" s="343">
        <v>1</v>
      </c>
      <c r="Q107" s="344" t="s">
        <v>265</v>
      </c>
      <c r="R107" s="345" t="s">
        <v>264</v>
      </c>
      <c r="S107" s="383"/>
      <c r="T107" s="383"/>
      <c r="U107" s="383"/>
      <c r="V107" s="383"/>
      <c r="W107" s="365">
        <v>3063.1149999999998</v>
      </c>
      <c r="X107" s="359">
        <v>1335.54</v>
      </c>
      <c r="Y107" s="360">
        <v>0.43601000000000001</v>
      </c>
      <c r="Z107" s="384"/>
      <c r="AA107" s="384"/>
      <c r="AB107" s="384"/>
      <c r="AC107" s="384"/>
      <c r="AD107" s="384"/>
      <c r="AE107" s="384"/>
      <c r="AF107" s="302">
        <v>755.27</v>
      </c>
      <c r="AG107" s="300"/>
    </row>
    <row r="108" spans="1:33" s="299" customFormat="1" ht="12" customHeight="1" x14ac:dyDescent="0.2">
      <c r="A108" s="300"/>
      <c r="B108" s="385" t="s">
        <v>249</v>
      </c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41">
        <v>948</v>
      </c>
      <c r="O108" s="343">
        <v>10</v>
      </c>
      <c r="P108" s="343">
        <v>3</v>
      </c>
      <c r="Q108" s="344">
        <v>0</v>
      </c>
      <c r="R108" s="345">
        <v>0</v>
      </c>
      <c r="S108" s="383"/>
      <c r="T108" s="383"/>
      <c r="U108" s="383"/>
      <c r="V108" s="383"/>
      <c r="W108" s="365">
        <v>32963.18</v>
      </c>
      <c r="X108" s="359">
        <v>17745.39</v>
      </c>
      <c r="Y108" s="360">
        <v>0.53834000000000004</v>
      </c>
      <c r="Z108" s="384"/>
      <c r="AA108" s="384"/>
      <c r="AB108" s="384"/>
      <c r="AC108" s="384"/>
      <c r="AD108" s="384"/>
      <c r="AE108" s="384"/>
      <c r="AF108" s="302">
        <v>9646.16</v>
      </c>
      <c r="AG108" s="300"/>
    </row>
    <row r="109" spans="1:33" s="299" customFormat="1" ht="21.75" customHeight="1" x14ac:dyDescent="0.2">
      <c r="A109" s="300"/>
      <c r="B109" s="385" t="s">
        <v>202</v>
      </c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41">
        <v>948</v>
      </c>
      <c r="O109" s="343">
        <v>10</v>
      </c>
      <c r="P109" s="343">
        <v>3</v>
      </c>
      <c r="Q109" s="344" t="s">
        <v>201</v>
      </c>
      <c r="R109" s="345">
        <v>0</v>
      </c>
      <c r="S109" s="383"/>
      <c r="T109" s="383"/>
      <c r="U109" s="383"/>
      <c r="V109" s="383"/>
      <c r="W109" s="365">
        <v>7600</v>
      </c>
      <c r="X109" s="359">
        <v>7331.54</v>
      </c>
      <c r="Y109" s="360">
        <v>0.96467999999999998</v>
      </c>
      <c r="Z109" s="384"/>
      <c r="AA109" s="384"/>
      <c r="AB109" s="384"/>
      <c r="AC109" s="384"/>
      <c r="AD109" s="384"/>
      <c r="AE109" s="384"/>
      <c r="AF109" s="302">
        <v>3734.85</v>
      </c>
      <c r="AG109" s="300"/>
    </row>
    <row r="110" spans="1:33" s="299" customFormat="1" ht="32.25" customHeight="1" x14ac:dyDescent="0.2">
      <c r="A110" s="300"/>
      <c r="B110" s="385" t="s">
        <v>499</v>
      </c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41">
        <v>948</v>
      </c>
      <c r="O110" s="343">
        <v>10</v>
      </c>
      <c r="P110" s="343">
        <v>3</v>
      </c>
      <c r="Q110" s="344" t="s">
        <v>217</v>
      </c>
      <c r="R110" s="345">
        <v>0</v>
      </c>
      <c r="S110" s="383"/>
      <c r="T110" s="383"/>
      <c r="U110" s="383"/>
      <c r="V110" s="383"/>
      <c r="W110" s="365">
        <v>7600</v>
      </c>
      <c r="X110" s="359">
        <v>7331.54</v>
      </c>
      <c r="Y110" s="360">
        <v>0.96467999999999998</v>
      </c>
      <c r="Z110" s="384"/>
      <c r="AA110" s="384"/>
      <c r="AB110" s="384"/>
      <c r="AC110" s="384"/>
      <c r="AD110" s="384"/>
      <c r="AE110" s="384"/>
      <c r="AF110" s="302">
        <v>3734.85</v>
      </c>
      <c r="AG110" s="300"/>
    </row>
    <row r="111" spans="1:33" s="299" customFormat="1" ht="21.75" customHeight="1" x14ac:dyDescent="0.2">
      <c r="A111" s="300"/>
      <c r="B111" s="385" t="s">
        <v>35</v>
      </c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41">
        <v>948</v>
      </c>
      <c r="O111" s="343">
        <v>10</v>
      </c>
      <c r="P111" s="343">
        <v>3</v>
      </c>
      <c r="Q111" s="344" t="s">
        <v>248</v>
      </c>
      <c r="R111" s="345">
        <v>0</v>
      </c>
      <c r="S111" s="383"/>
      <c r="T111" s="383"/>
      <c r="U111" s="383"/>
      <c r="V111" s="383"/>
      <c r="W111" s="365">
        <v>7600</v>
      </c>
      <c r="X111" s="359">
        <v>7331.54</v>
      </c>
      <c r="Y111" s="360">
        <v>0.96467999999999998</v>
      </c>
      <c r="Z111" s="384"/>
      <c r="AA111" s="384"/>
      <c r="AB111" s="384"/>
      <c r="AC111" s="384"/>
      <c r="AD111" s="384"/>
      <c r="AE111" s="384"/>
      <c r="AF111" s="302">
        <v>3734.85</v>
      </c>
      <c r="AG111" s="300"/>
    </row>
    <row r="112" spans="1:33" s="299" customFormat="1" ht="12" customHeight="1" x14ac:dyDescent="0.2">
      <c r="A112" s="300"/>
      <c r="B112" s="385" t="s">
        <v>173</v>
      </c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41">
        <v>948</v>
      </c>
      <c r="O112" s="343">
        <v>10</v>
      </c>
      <c r="P112" s="343">
        <v>3</v>
      </c>
      <c r="Q112" s="344" t="s">
        <v>248</v>
      </c>
      <c r="R112" s="345" t="s">
        <v>172</v>
      </c>
      <c r="S112" s="383"/>
      <c r="T112" s="383"/>
      <c r="U112" s="383"/>
      <c r="V112" s="383"/>
      <c r="W112" s="365">
        <v>190</v>
      </c>
      <c r="X112" s="359">
        <v>178.43</v>
      </c>
      <c r="Y112" s="360">
        <v>0.93911</v>
      </c>
      <c r="Z112" s="384"/>
      <c r="AA112" s="384"/>
      <c r="AB112" s="384"/>
      <c r="AC112" s="384"/>
      <c r="AD112" s="384"/>
      <c r="AE112" s="384"/>
      <c r="AF112" s="302">
        <v>3734.85</v>
      </c>
      <c r="AG112" s="300"/>
    </row>
    <row r="113" spans="1:33" s="299" customFormat="1" ht="21.75" customHeight="1" x14ac:dyDescent="0.2">
      <c r="A113" s="300"/>
      <c r="B113" s="385" t="s">
        <v>171</v>
      </c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41">
        <v>948</v>
      </c>
      <c r="O113" s="343">
        <v>10</v>
      </c>
      <c r="P113" s="343">
        <v>3</v>
      </c>
      <c r="Q113" s="344" t="s">
        <v>248</v>
      </c>
      <c r="R113" s="345" t="s">
        <v>170</v>
      </c>
      <c r="S113" s="383"/>
      <c r="T113" s="383"/>
      <c r="U113" s="383"/>
      <c r="V113" s="383"/>
      <c r="W113" s="365">
        <v>190</v>
      </c>
      <c r="X113" s="359">
        <v>178.43</v>
      </c>
      <c r="Y113" s="360">
        <v>0.93911</v>
      </c>
      <c r="Z113" s="384"/>
      <c r="AA113" s="384"/>
      <c r="AB113" s="384"/>
      <c r="AC113" s="384"/>
      <c r="AD113" s="384"/>
      <c r="AE113" s="384"/>
      <c r="AF113" s="302">
        <v>3734.85</v>
      </c>
      <c r="AG113" s="300"/>
    </row>
    <row r="114" spans="1:33" s="299" customFormat="1" ht="21.75" customHeight="1" x14ac:dyDescent="0.2">
      <c r="A114" s="300"/>
      <c r="B114" s="385" t="s">
        <v>169</v>
      </c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41">
        <v>948</v>
      </c>
      <c r="O114" s="343">
        <v>10</v>
      </c>
      <c r="P114" s="343">
        <v>3</v>
      </c>
      <c r="Q114" s="344" t="s">
        <v>248</v>
      </c>
      <c r="R114" s="345" t="s">
        <v>168</v>
      </c>
      <c r="S114" s="383"/>
      <c r="T114" s="383"/>
      <c r="U114" s="383"/>
      <c r="V114" s="383"/>
      <c r="W114" s="365">
        <v>190</v>
      </c>
      <c r="X114" s="359">
        <v>178.43</v>
      </c>
      <c r="Y114" s="360">
        <v>0.93911</v>
      </c>
      <c r="Z114" s="384"/>
      <c r="AA114" s="384"/>
      <c r="AB114" s="384"/>
      <c r="AC114" s="384"/>
      <c r="AD114" s="384"/>
      <c r="AE114" s="384"/>
      <c r="AF114" s="302">
        <v>3734.85</v>
      </c>
      <c r="AG114" s="300"/>
    </row>
    <row r="115" spans="1:33" s="299" customFormat="1" ht="21.75" customHeight="1" x14ac:dyDescent="0.2">
      <c r="A115" s="300"/>
      <c r="B115" s="385" t="s">
        <v>185</v>
      </c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41">
        <v>948</v>
      </c>
      <c r="O115" s="343">
        <v>10</v>
      </c>
      <c r="P115" s="343">
        <v>3</v>
      </c>
      <c r="Q115" s="344" t="s">
        <v>248</v>
      </c>
      <c r="R115" s="345" t="s">
        <v>184</v>
      </c>
      <c r="S115" s="383"/>
      <c r="T115" s="383"/>
      <c r="U115" s="383"/>
      <c r="V115" s="383"/>
      <c r="W115" s="365">
        <v>7410</v>
      </c>
      <c r="X115" s="359">
        <v>7153.11</v>
      </c>
      <c r="Y115" s="360">
        <v>0.96533000000000002</v>
      </c>
      <c r="Z115" s="384"/>
      <c r="AA115" s="384"/>
      <c r="AB115" s="384"/>
      <c r="AC115" s="384"/>
      <c r="AD115" s="384"/>
      <c r="AE115" s="384"/>
      <c r="AF115" s="302">
        <v>5909.01</v>
      </c>
      <c r="AG115" s="300"/>
    </row>
    <row r="116" spans="1:33" s="299" customFormat="1" ht="32.25" customHeight="1" x14ac:dyDescent="0.2">
      <c r="A116" s="300"/>
      <c r="B116" s="385" t="s">
        <v>183</v>
      </c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41">
        <v>948</v>
      </c>
      <c r="O116" s="343">
        <v>10</v>
      </c>
      <c r="P116" s="343">
        <v>3</v>
      </c>
      <c r="Q116" s="344" t="s">
        <v>248</v>
      </c>
      <c r="R116" s="345" t="s">
        <v>182</v>
      </c>
      <c r="S116" s="383"/>
      <c r="T116" s="383"/>
      <c r="U116" s="383"/>
      <c r="V116" s="383"/>
      <c r="W116" s="365">
        <v>7410</v>
      </c>
      <c r="X116" s="359">
        <v>7153.11</v>
      </c>
      <c r="Y116" s="360">
        <v>0.96533000000000002</v>
      </c>
      <c r="Z116" s="384"/>
      <c r="AA116" s="384"/>
      <c r="AB116" s="384"/>
      <c r="AC116" s="384"/>
      <c r="AD116" s="384"/>
      <c r="AE116" s="384"/>
      <c r="AF116" s="302">
        <v>5909.01</v>
      </c>
      <c r="AG116" s="300"/>
    </row>
    <row r="117" spans="1:33" s="299" customFormat="1" ht="21.75" customHeight="1" x14ac:dyDescent="0.2">
      <c r="A117" s="300"/>
      <c r="B117" s="385" t="s">
        <v>181</v>
      </c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41">
        <v>948</v>
      </c>
      <c r="O117" s="343">
        <v>10</v>
      </c>
      <c r="P117" s="343">
        <v>3</v>
      </c>
      <c r="Q117" s="344" t="s">
        <v>248</v>
      </c>
      <c r="R117" s="345" t="s">
        <v>180</v>
      </c>
      <c r="S117" s="383"/>
      <c r="T117" s="383"/>
      <c r="U117" s="383"/>
      <c r="V117" s="383"/>
      <c r="W117" s="365">
        <v>7410</v>
      </c>
      <c r="X117" s="359">
        <v>7153.11</v>
      </c>
      <c r="Y117" s="360">
        <v>0.96533000000000002</v>
      </c>
      <c r="Z117" s="384"/>
      <c r="AA117" s="384"/>
      <c r="AB117" s="384"/>
      <c r="AC117" s="384"/>
      <c r="AD117" s="384"/>
      <c r="AE117" s="384"/>
      <c r="AF117" s="302">
        <v>3455.38</v>
      </c>
      <c r="AG117" s="300"/>
    </row>
    <row r="118" spans="1:33" s="299" customFormat="1" ht="21.75" customHeight="1" x14ac:dyDescent="0.2">
      <c r="A118" s="300"/>
      <c r="B118" s="385" t="s">
        <v>202</v>
      </c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41">
        <v>948</v>
      </c>
      <c r="O118" s="343">
        <v>10</v>
      </c>
      <c r="P118" s="343">
        <v>3</v>
      </c>
      <c r="Q118" s="344" t="s">
        <v>201</v>
      </c>
      <c r="R118" s="345">
        <v>0</v>
      </c>
      <c r="S118" s="383"/>
      <c r="T118" s="383"/>
      <c r="U118" s="383"/>
      <c r="V118" s="383"/>
      <c r="W118" s="365">
        <v>25354.18</v>
      </c>
      <c r="X118" s="359">
        <v>10409.540000000001</v>
      </c>
      <c r="Y118" s="360">
        <v>0.41056999999999999</v>
      </c>
      <c r="Z118" s="384"/>
      <c r="AA118" s="384"/>
      <c r="AB118" s="384"/>
      <c r="AC118" s="384"/>
      <c r="AD118" s="384"/>
      <c r="AE118" s="384"/>
      <c r="AF118" s="302">
        <v>3.49</v>
      </c>
      <c r="AG118" s="300"/>
    </row>
    <row r="119" spans="1:33" s="299" customFormat="1" ht="21.75" customHeight="1" x14ac:dyDescent="0.2">
      <c r="A119" s="300"/>
      <c r="B119" s="385" t="s">
        <v>499</v>
      </c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41">
        <v>948</v>
      </c>
      <c r="O119" s="343">
        <v>10</v>
      </c>
      <c r="P119" s="343">
        <v>3</v>
      </c>
      <c r="Q119" s="344" t="s">
        <v>217</v>
      </c>
      <c r="R119" s="345">
        <v>0</v>
      </c>
      <c r="S119" s="383"/>
      <c r="T119" s="383"/>
      <c r="U119" s="383"/>
      <c r="V119" s="383"/>
      <c r="W119" s="365">
        <v>25354.18</v>
      </c>
      <c r="X119" s="359">
        <v>10409.540000000001</v>
      </c>
      <c r="Y119" s="360">
        <v>0.41056999999999999</v>
      </c>
      <c r="Z119" s="384"/>
      <c r="AA119" s="384"/>
      <c r="AB119" s="384"/>
      <c r="AC119" s="384"/>
      <c r="AD119" s="384"/>
      <c r="AE119" s="384"/>
      <c r="AF119" s="302">
        <v>3.49</v>
      </c>
      <c r="AG119" s="300"/>
    </row>
    <row r="120" spans="1:33" s="299" customFormat="1" ht="12" customHeight="1" x14ac:dyDescent="0.2">
      <c r="A120" s="300"/>
      <c r="B120" s="385" t="s">
        <v>513</v>
      </c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41">
        <v>948</v>
      </c>
      <c r="O120" s="343">
        <v>10</v>
      </c>
      <c r="P120" s="343">
        <v>3</v>
      </c>
      <c r="Q120" s="344" t="s">
        <v>512</v>
      </c>
      <c r="R120" s="345">
        <v>0</v>
      </c>
      <c r="S120" s="383"/>
      <c r="T120" s="383"/>
      <c r="U120" s="383"/>
      <c r="V120" s="383"/>
      <c r="W120" s="365">
        <v>14700</v>
      </c>
      <c r="X120" s="359">
        <v>5590.65</v>
      </c>
      <c r="Y120" s="360">
        <v>0.38031999999999999</v>
      </c>
      <c r="Z120" s="384"/>
      <c r="AA120" s="384"/>
      <c r="AB120" s="384"/>
      <c r="AC120" s="384"/>
      <c r="AD120" s="384"/>
      <c r="AE120" s="384"/>
      <c r="AF120" s="302">
        <v>3.49</v>
      </c>
      <c r="AG120" s="300"/>
    </row>
    <row r="121" spans="1:33" s="299" customFormat="1" ht="12" customHeight="1" x14ac:dyDescent="0.2">
      <c r="A121" s="300"/>
      <c r="B121" s="385" t="s">
        <v>173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41">
        <v>948</v>
      </c>
      <c r="O121" s="343">
        <v>10</v>
      </c>
      <c r="P121" s="343">
        <v>3</v>
      </c>
      <c r="Q121" s="344" t="s">
        <v>512</v>
      </c>
      <c r="R121" s="345" t="s">
        <v>172</v>
      </c>
      <c r="S121" s="383"/>
      <c r="T121" s="383"/>
      <c r="U121" s="383"/>
      <c r="V121" s="383"/>
      <c r="W121" s="365">
        <v>55</v>
      </c>
      <c r="X121" s="359">
        <v>5.61</v>
      </c>
      <c r="Y121" s="360">
        <v>0.10206</v>
      </c>
      <c r="Z121" s="384"/>
      <c r="AA121" s="384"/>
      <c r="AB121" s="384"/>
      <c r="AC121" s="384"/>
      <c r="AD121" s="384"/>
      <c r="AE121" s="384"/>
      <c r="AF121" s="302">
        <v>3451.89</v>
      </c>
      <c r="AG121" s="300"/>
    </row>
    <row r="122" spans="1:33" s="299" customFormat="1" ht="21.75" customHeight="1" x14ac:dyDescent="0.2">
      <c r="A122" s="300"/>
      <c r="B122" s="385" t="s">
        <v>171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41">
        <v>948</v>
      </c>
      <c r="O122" s="343">
        <v>10</v>
      </c>
      <c r="P122" s="343">
        <v>3</v>
      </c>
      <c r="Q122" s="344" t="s">
        <v>512</v>
      </c>
      <c r="R122" s="345" t="s">
        <v>170</v>
      </c>
      <c r="S122" s="383"/>
      <c r="T122" s="383"/>
      <c r="U122" s="383"/>
      <c r="V122" s="383"/>
      <c r="W122" s="365">
        <v>55</v>
      </c>
      <c r="X122" s="359">
        <v>5.61</v>
      </c>
      <c r="Y122" s="360">
        <v>0.10206</v>
      </c>
      <c r="Z122" s="384"/>
      <c r="AA122" s="384"/>
      <c r="AB122" s="384"/>
      <c r="AC122" s="384"/>
      <c r="AD122" s="384"/>
      <c r="AE122" s="384"/>
      <c r="AF122" s="302">
        <v>3451.89</v>
      </c>
      <c r="AG122" s="300"/>
    </row>
    <row r="123" spans="1:33" s="299" customFormat="1" ht="21.75" customHeight="1" x14ac:dyDescent="0.2">
      <c r="A123" s="300"/>
      <c r="B123" s="385" t="s">
        <v>169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41">
        <v>948</v>
      </c>
      <c r="O123" s="343">
        <v>10</v>
      </c>
      <c r="P123" s="343">
        <v>3</v>
      </c>
      <c r="Q123" s="344" t="s">
        <v>512</v>
      </c>
      <c r="R123" s="345" t="s">
        <v>168</v>
      </c>
      <c r="S123" s="383"/>
      <c r="T123" s="383"/>
      <c r="U123" s="383"/>
      <c r="V123" s="383"/>
      <c r="W123" s="365">
        <v>55</v>
      </c>
      <c r="X123" s="359">
        <v>5.61</v>
      </c>
      <c r="Y123" s="360">
        <v>0.10206</v>
      </c>
      <c r="Z123" s="384"/>
      <c r="AA123" s="384"/>
      <c r="AB123" s="384"/>
      <c r="AC123" s="384"/>
      <c r="AD123" s="384"/>
      <c r="AE123" s="384"/>
      <c r="AF123" s="302">
        <v>1097.42</v>
      </c>
      <c r="AG123" s="300"/>
    </row>
    <row r="124" spans="1:33" s="299" customFormat="1" ht="21.75" customHeight="1" x14ac:dyDescent="0.2">
      <c r="A124" s="300"/>
      <c r="B124" s="385" t="s">
        <v>185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41">
        <v>948</v>
      </c>
      <c r="O124" s="343">
        <v>10</v>
      </c>
      <c r="P124" s="343">
        <v>3</v>
      </c>
      <c r="Q124" s="344" t="s">
        <v>512</v>
      </c>
      <c r="R124" s="345" t="s">
        <v>184</v>
      </c>
      <c r="S124" s="383"/>
      <c r="T124" s="383"/>
      <c r="U124" s="383"/>
      <c r="V124" s="383"/>
      <c r="W124" s="365">
        <v>14645</v>
      </c>
      <c r="X124" s="359">
        <v>5585.04</v>
      </c>
      <c r="Y124" s="360">
        <v>0.38135999999999998</v>
      </c>
      <c r="Z124" s="384"/>
      <c r="AA124" s="384"/>
      <c r="AB124" s="384"/>
      <c r="AC124" s="384"/>
      <c r="AD124" s="384"/>
      <c r="AE124" s="384"/>
      <c r="AF124" s="302">
        <v>2354.4699999999998</v>
      </c>
      <c r="AG124" s="300"/>
    </row>
    <row r="125" spans="1:33" s="299" customFormat="1" ht="21.75" customHeight="1" x14ac:dyDescent="0.2">
      <c r="A125" s="300"/>
      <c r="B125" s="385" t="s">
        <v>183</v>
      </c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41">
        <v>948</v>
      </c>
      <c r="O125" s="343">
        <v>10</v>
      </c>
      <c r="P125" s="343">
        <v>3</v>
      </c>
      <c r="Q125" s="344" t="s">
        <v>512</v>
      </c>
      <c r="R125" s="345" t="s">
        <v>182</v>
      </c>
      <c r="S125" s="383"/>
      <c r="T125" s="383"/>
      <c r="U125" s="383"/>
      <c r="V125" s="383"/>
      <c r="W125" s="365">
        <v>14645</v>
      </c>
      <c r="X125" s="359">
        <v>5585.04</v>
      </c>
      <c r="Y125" s="360">
        <v>0.38135999999999998</v>
      </c>
      <c r="Z125" s="384"/>
      <c r="AA125" s="384"/>
      <c r="AB125" s="384"/>
      <c r="AC125" s="384"/>
      <c r="AD125" s="384"/>
      <c r="AE125" s="384"/>
      <c r="AF125" s="302">
        <v>1655.33</v>
      </c>
      <c r="AG125" s="300"/>
    </row>
    <row r="126" spans="1:33" s="299" customFormat="1" ht="21.75" customHeight="1" x14ac:dyDescent="0.2">
      <c r="A126" s="300"/>
      <c r="B126" s="385" t="s">
        <v>181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41">
        <v>948</v>
      </c>
      <c r="O126" s="343">
        <v>10</v>
      </c>
      <c r="P126" s="343">
        <v>3</v>
      </c>
      <c r="Q126" s="344" t="s">
        <v>512</v>
      </c>
      <c r="R126" s="345" t="s">
        <v>180</v>
      </c>
      <c r="S126" s="383"/>
      <c r="T126" s="383"/>
      <c r="U126" s="383"/>
      <c r="V126" s="383"/>
      <c r="W126" s="365">
        <v>2200</v>
      </c>
      <c r="X126" s="359">
        <v>1544.56</v>
      </c>
      <c r="Y126" s="360">
        <v>0.70206999999999997</v>
      </c>
      <c r="Z126" s="384"/>
      <c r="AA126" s="384"/>
      <c r="AB126" s="384"/>
      <c r="AC126" s="384"/>
      <c r="AD126" s="384"/>
      <c r="AE126" s="384"/>
      <c r="AF126" s="302">
        <v>2.4300000000000002</v>
      </c>
      <c r="AG126" s="300"/>
    </row>
    <row r="127" spans="1:33" s="299" customFormat="1" ht="21.75" customHeight="1" x14ac:dyDescent="0.2">
      <c r="A127" s="300"/>
      <c r="B127" s="385" t="s">
        <v>510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41">
        <v>948</v>
      </c>
      <c r="O127" s="343">
        <v>10</v>
      </c>
      <c r="P127" s="343">
        <v>3</v>
      </c>
      <c r="Q127" s="344" t="s">
        <v>512</v>
      </c>
      <c r="R127" s="345" t="s">
        <v>509</v>
      </c>
      <c r="S127" s="383"/>
      <c r="T127" s="383"/>
      <c r="U127" s="383"/>
      <c r="V127" s="383"/>
      <c r="W127" s="365">
        <v>12445</v>
      </c>
      <c r="X127" s="359">
        <v>4040.48</v>
      </c>
      <c r="Y127" s="360">
        <v>0.32467000000000001</v>
      </c>
      <c r="Z127" s="384"/>
      <c r="AA127" s="384"/>
      <c r="AB127" s="384"/>
      <c r="AC127" s="384"/>
      <c r="AD127" s="384"/>
      <c r="AE127" s="384"/>
      <c r="AF127" s="302">
        <v>2.4300000000000002</v>
      </c>
      <c r="AG127" s="300"/>
    </row>
    <row r="128" spans="1:33" s="299" customFormat="1" ht="12" customHeight="1" x14ac:dyDescent="0.2">
      <c r="A128" s="300"/>
      <c r="B128" s="385" t="s">
        <v>247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41">
        <v>948</v>
      </c>
      <c r="O128" s="343">
        <v>10</v>
      </c>
      <c r="P128" s="343">
        <v>3</v>
      </c>
      <c r="Q128" s="344" t="s">
        <v>246</v>
      </c>
      <c r="R128" s="345">
        <v>0</v>
      </c>
      <c r="S128" s="383"/>
      <c r="T128" s="383"/>
      <c r="U128" s="383"/>
      <c r="V128" s="383"/>
      <c r="W128" s="365">
        <v>7577</v>
      </c>
      <c r="X128" s="359">
        <v>3462.77</v>
      </c>
      <c r="Y128" s="360">
        <v>0.45701000000000003</v>
      </c>
      <c r="Z128" s="384"/>
      <c r="AA128" s="384"/>
      <c r="AB128" s="384"/>
      <c r="AC128" s="384"/>
      <c r="AD128" s="384"/>
      <c r="AE128" s="384"/>
      <c r="AF128" s="302">
        <v>2.4300000000000002</v>
      </c>
      <c r="AG128" s="300"/>
    </row>
    <row r="129" spans="1:33" s="299" customFormat="1" ht="12" customHeight="1" x14ac:dyDescent="0.2">
      <c r="A129" s="300"/>
      <c r="B129" s="385" t="s">
        <v>173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41">
        <v>948</v>
      </c>
      <c r="O129" s="343">
        <v>10</v>
      </c>
      <c r="P129" s="343">
        <v>3</v>
      </c>
      <c r="Q129" s="344" t="s">
        <v>246</v>
      </c>
      <c r="R129" s="345" t="s">
        <v>172</v>
      </c>
      <c r="S129" s="383"/>
      <c r="T129" s="383"/>
      <c r="U129" s="383"/>
      <c r="V129" s="383"/>
      <c r="W129" s="365">
        <v>378.85</v>
      </c>
      <c r="X129" s="359">
        <v>10.55</v>
      </c>
      <c r="Y129" s="360">
        <v>2.785E-2</v>
      </c>
      <c r="Z129" s="384"/>
      <c r="AA129" s="384"/>
      <c r="AB129" s="384"/>
      <c r="AC129" s="384"/>
      <c r="AD129" s="384"/>
      <c r="AE129" s="384"/>
      <c r="AF129" s="302">
        <v>1652.9</v>
      </c>
      <c r="AG129" s="300"/>
    </row>
    <row r="130" spans="1:33" s="299" customFormat="1" ht="12" customHeight="1" x14ac:dyDescent="0.2">
      <c r="A130" s="300"/>
      <c r="B130" s="385" t="s">
        <v>171</v>
      </c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41">
        <v>948</v>
      </c>
      <c r="O130" s="343">
        <v>10</v>
      </c>
      <c r="P130" s="343">
        <v>3</v>
      </c>
      <c r="Q130" s="344" t="s">
        <v>246</v>
      </c>
      <c r="R130" s="345" t="s">
        <v>170</v>
      </c>
      <c r="S130" s="383"/>
      <c r="T130" s="383"/>
      <c r="U130" s="383"/>
      <c r="V130" s="383"/>
      <c r="W130" s="365">
        <v>378.85</v>
      </c>
      <c r="X130" s="359">
        <v>10.55</v>
      </c>
      <c r="Y130" s="360">
        <v>2.785E-2</v>
      </c>
      <c r="Z130" s="384"/>
      <c r="AA130" s="384"/>
      <c r="AB130" s="384"/>
      <c r="AC130" s="384"/>
      <c r="AD130" s="384"/>
      <c r="AE130" s="384"/>
      <c r="AF130" s="302">
        <v>1652.9</v>
      </c>
      <c r="AG130" s="300"/>
    </row>
    <row r="131" spans="1:33" s="299" customFormat="1" ht="21.75" customHeight="1" x14ac:dyDescent="0.2">
      <c r="A131" s="300"/>
      <c r="B131" s="385" t="s">
        <v>169</v>
      </c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41">
        <v>948</v>
      </c>
      <c r="O131" s="343">
        <v>10</v>
      </c>
      <c r="P131" s="343">
        <v>3</v>
      </c>
      <c r="Q131" s="344" t="s">
        <v>246</v>
      </c>
      <c r="R131" s="345" t="s">
        <v>168</v>
      </c>
      <c r="S131" s="383"/>
      <c r="T131" s="383"/>
      <c r="U131" s="383"/>
      <c r="V131" s="383"/>
      <c r="W131" s="365">
        <v>378.85</v>
      </c>
      <c r="X131" s="359">
        <v>10.55</v>
      </c>
      <c r="Y131" s="360">
        <v>2.785E-2</v>
      </c>
      <c r="Z131" s="384"/>
      <c r="AA131" s="384"/>
      <c r="AB131" s="384"/>
      <c r="AC131" s="384"/>
      <c r="AD131" s="384"/>
      <c r="AE131" s="384"/>
      <c r="AF131" s="302">
        <v>1652.9</v>
      </c>
      <c r="AG131" s="300"/>
    </row>
    <row r="132" spans="1:33" s="299" customFormat="1" ht="32.25" customHeight="1" x14ac:dyDescent="0.2">
      <c r="A132" s="300"/>
      <c r="B132" s="385" t="s">
        <v>185</v>
      </c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41">
        <v>948</v>
      </c>
      <c r="O132" s="343">
        <v>10</v>
      </c>
      <c r="P132" s="343">
        <v>3</v>
      </c>
      <c r="Q132" s="344" t="s">
        <v>246</v>
      </c>
      <c r="R132" s="345" t="s">
        <v>184</v>
      </c>
      <c r="S132" s="383"/>
      <c r="T132" s="383"/>
      <c r="U132" s="383"/>
      <c r="V132" s="383"/>
      <c r="W132" s="365">
        <v>7198.15</v>
      </c>
      <c r="X132" s="359">
        <v>3452.22</v>
      </c>
      <c r="Y132" s="360">
        <v>0.47960000000000003</v>
      </c>
      <c r="Z132" s="384"/>
      <c r="AA132" s="384"/>
      <c r="AB132" s="384"/>
      <c r="AC132" s="384"/>
      <c r="AD132" s="384"/>
      <c r="AE132" s="384"/>
      <c r="AF132" s="302">
        <v>9.4700000000000006</v>
      </c>
      <c r="AG132" s="300"/>
    </row>
    <row r="133" spans="1:33" s="299" customFormat="1" ht="12" customHeight="1" x14ac:dyDescent="0.2">
      <c r="A133" s="300"/>
      <c r="B133" s="385" t="s">
        <v>222</v>
      </c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41">
        <v>948</v>
      </c>
      <c r="O133" s="343">
        <v>10</v>
      </c>
      <c r="P133" s="343">
        <v>3</v>
      </c>
      <c r="Q133" s="344" t="s">
        <v>246</v>
      </c>
      <c r="R133" s="345" t="s">
        <v>221</v>
      </c>
      <c r="S133" s="383"/>
      <c r="T133" s="383"/>
      <c r="U133" s="383"/>
      <c r="V133" s="383"/>
      <c r="W133" s="365">
        <v>7198.15</v>
      </c>
      <c r="X133" s="359">
        <v>3452.22</v>
      </c>
      <c r="Y133" s="360">
        <v>0.47960000000000003</v>
      </c>
      <c r="Z133" s="384"/>
      <c r="AA133" s="384"/>
      <c r="AB133" s="384"/>
      <c r="AC133" s="384"/>
      <c r="AD133" s="384"/>
      <c r="AE133" s="384"/>
      <c r="AF133" s="302">
        <v>9.4700000000000006</v>
      </c>
      <c r="AG133" s="300"/>
    </row>
    <row r="134" spans="1:33" s="299" customFormat="1" ht="12" customHeight="1" x14ac:dyDescent="0.2">
      <c r="A134" s="300"/>
      <c r="B134" s="385" t="s">
        <v>220</v>
      </c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41">
        <v>948</v>
      </c>
      <c r="O134" s="343">
        <v>10</v>
      </c>
      <c r="P134" s="343">
        <v>3</v>
      </c>
      <c r="Q134" s="344" t="s">
        <v>246</v>
      </c>
      <c r="R134" s="345" t="s">
        <v>219</v>
      </c>
      <c r="S134" s="383"/>
      <c r="T134" s="383"/>
      <c r="U134" s="383"/>
      <c r="V134" s="383"/>
      <c r="W134" s="365">
        <v>7198.15</v>
      </c>
      <c r="X134" s="359">
        <v>3452.22</v>
      </c>
      <c r="Y134" s="360">
        <v>0.47960000000000003</v>
      </c>
      <c r="Z134" s="384"/>
      <c r="AA134" s="384"/>
      <c r="AB134" s="384"/>
      <c r="AC134" s="384"/>
      <c r="AD134" s="384"/>
      <c r="AE134" s="384"/>
      <c r="AF134" s="302">
        <v>9.4700000000000006</v>
      </c>
      <c r="AG134" s="300"/>
    </row>
    <row r="135" spans="1:33" s="299" customFormat="1" ht="21.75" customHeight="1" x14ac:dyDescent="0.2">
      <c r="A135" s="300"/>
      <c r="B135" s="385" t="s">
        <v>245</v>
      </c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41">
        <v>948</v>
      </c>
      <c r="O135" s="343">
        <v>10</v>
      </c>
      <c r="P135" s="343">
        <v>3</v>
      </c>
      <c r="Q135" s="344" t="s">
        <v>244</v>
      </c>
      <c r="R135" s="345">
        <v>0</v>
      </c>
      <c r="S135" s="383"/>
      <c r="T135" s="383"/>
      <c r="U135" s="383"/>
      <c r="V135" s="383"/>
      <c r="W135" s="365">
        <v>41</v>
      </c>
      <c r="X135" s="359">
        <v>20.02</v>
      </c>
      <c r="Y135" s="360">
        <v>0.48841000000000001</v>
      </c>
      <c r="Z135" s="384"/>
      <c r="AA135" s="384"/>
      <c r="AB135" s="384"/>
      <c r="AC135" s="384"/>
      <c r="AD135" s="384"/>
      <c r="AE135" s="384"/>
      <c r="AF135" s="302">
        <v>9.4700000000000006</v>
      </c>
      <c r="AG135" s="300"/>
    </row>
    <row r="136" spans="1:33" s="299" customFormat="1" ht="21.75" customHeight="1" x14ac:dyDescent="0.2">
      <c r="A136" s="300"/>
      <c r="B136" s="385" t="s">
        <v>185</v>
      </c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41">
        <v>948</v>
      </c>
      <c r="O136" s="343">
        <v>10</v>
      </c>
      <c r="P136" s="343">
        <v>3</v>
      </c>
      <c r="Q136" s="344" t="s">
        <v>244</v>
      </c>
      <c r="R136" s="345" t="s">
        <v>184</v>
      </c>
      <c r="S136" s="383"/>
      <c r="T136" s="383"/>
      <c r="U136" s="383"/>
      <c r="V136" s="383"/>
      <c r="W136" s="365">
        <v>41</v>
      </c>
      <c r="X136" s="359">
        <v>20.02</v>
      </c>
      <c r="Y136" s="360">
        <v>0.48841000000000001</v>
      </c>
      <c r="Z136" s="384"/>
      <c r="AA136" s="384"/>
      <c r="AB136" s="384"/>
      <c r="AC136" s="384"/>
      <c r="AD136" s="384"/>
      <c r="AE136" s="384"/>
      <c r="AF136" s="302">
        <v>132.36000000000001</v>
      </c>
      <c r="AG136" s="300"/>
    </row>
    <row r="137" spans="1:33" s="299" customFormat="1" ht="12" customHeight="1" x14ac:dyDescent="0.2">
      <c r="A137" s="300"/>
      <c r="B137" s="385" t="s">
        <v>222</v>
      </c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41">
        <v>948</v>
      </c>
      <c r="O137" s="343">
        <v>10</v>
      </c>
      <c r="P137" s="343">
        <v>3</v>
      </c>
      <c r="Q137" s="344" t="s">
        <v>244</v>
      </c>
      <c r="R137" s="345" t="s">
        <v>221</v>
      </c>
      <c r="S137" s="383"/>
      <c r="T137" s="383"/>
      <c r="U137" s="383"/>
      <c r="V137" s="383"/>
      <c r="W137" s="365">
        <v>41</v>
      </c>
      <c r="X137" s="359">
        <v>20.02</v>
      </c>
      <c r="Y137" s="360">
        <v>0.48841000000000001</v>
      </c>
      <c r="Z137" s="384"/>
      <c r="AA137" s="384"/>
      <c r="AB137" s="384"/>
      <c r="AC137" s="384"/>
      <c r="AD137" s="384"/>
      <c r="AE137" s="384"/>
      <c r="AF137" s="302">
        <v>132.36000000000001</v>
      </c>
      <c r="AG137" s="300"/>
    </row>
    <row r="138" spans="1:33" s="299" customFormat="1" ht="12" customHeight="1" x14ac:dyDescent="0.2">
      <c r="A138" s="300"/>
      <c r="B138" s="385" t="s">
        <v>220</v>
      </c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41">
        <v>948</v>
      </c>
      <c r="O138" s="343">
        <v>10</v>
      </c>
      <c r="P138" s="343">
        <v>3</v>
      </c>
      <c r="Q138" s="344" t="s">
        <v>244</v>
      </c>
      <c r="R138" s="345" t="s">
        <v>219</v>
      </c>
      <c r="S138" s="383"/>
      <c r="T138" s="383"/>
      <c r="U138" s="383"/>
      <c r="V138" s="383"/>
      <c r="W138" s="365">
        <v>41</v>
      </c>
      <c r="X138" s="359">
        <v>20.02</v>
      </c>
      <c r="Y138" s="360">
        <v>0.48841000000000001</v>
      </c>
      <c r="Z138" s="384"/>
      <c r="AA138" s="384"/>
      <c r="AB138" s="384"/>
      <c r="AC138" s="384"/>
      <c r="AD138" s="384"/>
      <c r="AE138" s="384"/>
      <c r="AF138" s="302">
        <v>132.36000000000001</v>
      </c>
      <c r="AG138" s="300"/>
    </row>
    <row r="139" spans="1:33" s="299" customFormat="1" ht="21.75" customHeight="1" x14ac:dyDescent="0.2">
      <c r="A139" s="300"/>
      <c r="B139" s="385" t="s">
        <v>243</v>
      </c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41">
        <v>948</v>
      </c>
      <c r="O139" s="343">
        <v>10</v>
      </c>
      <c r="P139" s="343">
        <v>3</v>
      </c>
      <c r="Q139" s="344" t="s">
        <v>242</v>
      </c>
      <c r="R139" s="345">
        <v>0</v>
      </c>
      <c r="S139" s="383"/>
      <c r="T139" s="383"/>
      <c r="U139" s="383"/>
      <c r="V139" s="383"/>
      <c r="W139" s="365">
        <v>662</v>
      </c>
      <c r="X139" s="359">
        <v>210.54</v>
      </c>
      <c r="Y139" s="360">
        <v>0.31803999999999999</v>
      </c>
      <c r="Z139" s="384"/>
      <c r="AA139" s="384"/>
      <c r="AB139" s="384"/>
      <c r="AC139" s="384"/>
      <c r="AD139" s="384"/>
      <c r="AE139" s="384"/>
      <c r="AF139" s="302">
        <v>132.36000000000001</v>
      </c>
      <c r="AG139" s="300"/>
    </row>
    <row r="140" spans="1:33" s="299" customFormat="1" ht="42.75" customHeight="1" x14ac:dyDescent="0.2">
      <c r="A140" s="300"/>
      <c r="B140" s="385" t="s">
        <v>185</v>
      </c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41">
        <v>948</v>
      </c>
      <c r="O140" s="343">
        <v>10</v>
      </c>
      <c r="P140" s="343">
        <v>3</v>
      </c>
      <c r="Q140" s="344" t="s">
        <v>242</v>
      </c>
      <c r="R140" s="345" t="s">
        <v>184</v>
      </c>
      <c r="S140" s="383"/>
      <c r="T140" s="383"/>
      <c r="U140" s="383"/>
      <c r="V140" s="383"/>
      <c r="W140" s="365">
        <v>662</v>
      </c>
      <c r="X140" s="359">
        <v>210.54</v>
      </c>
      <c r="Y140" s="360">
        <v>0.31803999999999999</v>
      </c>
      <c r="Z140" s="384"/>
      <c r="AA140" s="384"/>
      <c r="AB140" s="384"/>
      <c r="AC140" s="384"/>
      <c r="AD140" s="384"/>
      <c r="AE140" s="384"/>
      <c r="AF140" s="302">
        <v>536.47</v>
      </c>
      <c r="AG140" s="300"/>
    </row>
    <row r="141" spans="1:33" s="299" customFormat="1" ht="12" customHeight="1" x14ac:dyDescent="0.2">
      <c r="A141" s="300"/>
      <c r="B141" s="385" t="s">
        <v>222</v>
      </c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41">
        <v>948</v>
      </c>
      <c r="O141" s="343">
        <v>10</v>
      </c>
      <c r="P141" s="343">
        <v>3</v>
      </c>
      <c r="Q141" s="344" t="s">
        <v>242</v>
      </c>
      <c r="R141" s="345" t="s">
        <v>221</v>
      </c>
      <c r="S141" s="383"/>
      <c r="T141" s="383"/>
      <c r="U141" s="383"/>
      <c r="V141" s="383"/>
      <c r="W141" s="365">
        <v>662</v>
      </c>
      <c r="X141" s="359">
        <v>210.54</v>
      </c>
      <c r="Y141" s="360">
        <v>0.31803999999999999</v>
      </c>
      <c r="Z141" s="384"/>
      <c r="AA141" s="384"/>
      <c r="AB141" s="384"/>
      <c r="AC141" s="384"/>
      <c r="AD141" s="384"/>
      <c r="AE141" s="384"/>
      <c r="AF141" s="302">
        <v>536.47</v>
      </c>
      <c r="AG141" s="300"/>
    </row>
    <row r="142" spans="1:33" s="299" customFormat="1" ht="21.75" customHeight="1" x14ac:dyDescent="0.2">
      <c r="A142" s="300"/>
      <c r="B142" s="385" t="s">
        <v>220</v>
      </c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41">
        <v>948</v>
      </c>
      <c r="O142" s="343">
        <v>10</v>
      </c>
      <c r="P142" s="343">
        <v>3</v>
      </c>
      <c r="Q142" s="344" t="s">
        <v>242</v>
      </c>
      <c r="R142" s="345" t="s">
        <v>219</v>
      </c>
      <c r="S142" s="383"/>
      <c r="T142" s="383"/>
      <c r="U142" s="383"/>
      <c r="V142" s="383"/>
      <c r="W142" s="365">
        <v>662</v>
      </c>
      <c r="X142" s="359">
        <v>210.54</v>
      </c>
      <c r="Y142" s="360">
        <v>0.31803999999999999</v>
      </c>
      <c r="Z142" s="384"/>
      <c r="AA142" s="384"/>
      <c r="AB142" s="384"/>
      <c r="AC142" s="384"/>
      <c r="AD142" s="384"/>
      <c r="AE142" s="384"/>
      <c r="AF142" s="302">
        <v>536.47</v>
      </c>
      <c r="AG142" s="300"/>
    </row>
    <row r="143" spans="1:33" s="299" customFormat="1" ht="21.75" customHeight="1" x14ac:dyDescent="0.2">
      <c r="A143" s="300"/>
      <c r="B143" s="385" t="s">
        <v>675</v>
      </c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41">
        <v>948</v>
      </c>
      <c r="O143" s="343">
        <v>10</v>
      </c>
      <c r="P143" s="343">
        <v>3</v>
      </c>
      <c r="Q143" s="344" t="s">
        <v>676</v>
      </c>
      <c r="R143" s="345">
        <v>0</v>
      </c>
      <c r="S143" s="383"/>
      <c r="T143" s="383"/>
      <c r="U143" s="383"/>
      <c r="V143" s="383"/>
      <c r="W143" s="365">
        <v>2208.88</v>
      </c>
      <c r="X143" s="359">
        <v>970.56</v>
      </c>
      <c r="Y143" s="360">
        <v>0.43939</v>
      </c>
      <c r="Z143" s="384"/>
      <c r="AA143" s="384"/>
      <c r="AB143" s="384"/>
      <c r="AC143" s="384"/>
      <c r="AD143" s="384"/>
      <c r="AE143" s="384"/>
      <c r="AF143" s="302">
        <v>536.47</v>
      </c>
      <c r="AG143" s="300"/>
    </row>
    <row r="144" spans="1:33" s="299" customFormat="1" ht="12" customHeight="1" x14ac:dyDescent="0.2">
      <c r="A144" s="300"/>
      <c r="B144" s="385" t="s">
        <v>185</v>
      </c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41">
        <v>948</v>
      </c>
      <c r="O144" s="343">
        <v>10</v>
      </c>
      <c r="P144" s="343">
        <v>3</v>
      </c>
      <c r="Q144" s="344" t="s">
        <v>676</v>
      </c>
      <c r="R144" s="345" t="s">
        <v>184</v>
      </c>
      <c r="S144" s="383"/>
      <c r="T144" s="383"/>
      <c r="U144" s="383"/>
      <c r="V144" s="383"/>
      <c r="W144" s="365">
        <v>2208.88</v>
      </c>
      <c r="X144" s="359">
        <v>970.56</v>
      </c>
      <c r="Y144" s="360">
        <v>0.43939</v>
      </c>
      <c r="Z144" s="384"/>
      <c r="AA144" s="384"/>
      <c r="AB144" s="384"/>
      <c r="AC144" s="384"/>
      <c r="AD144" s="384"/>
      <c r="AE144" s="384"/>
      <c r="AF144" s="302">
        <v>120</v>
      </c>
      <c r="AG144" s="300"/>
    </row>
    <row r="145" spans="1:33" s="299" customFormat="1" ht="12" customHeight="1" x14ac:dyDescent="0.2">
      <c r="A145" s="300"/>
      <c r="B145" s="385" t="s">
        <v>183</v>
      </c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41">
        <v>948</v>
      </c>
      <c r="O145" s="343">
        <v>10</v>
      </c>
      <c r="P145" s="343">
        <v>3</v>
      </c>
      <c r="Q145" s="344" t="s">
        <v>676</v>
      </c>
      <c r="R145" s="345" t="s">
        <v>182</v>
      </c>
      <c r="S145" s="383"/>
      <c r="T145" s="383"/>
      <c r="U145" s="383"/>
      <c r="V145" s="383"/>
      <c r="W145" s="365">
        <v>2208.88</v>
      </c>
      <c r="X145" s="359">
        <v>970.56</v>
      </c>
      <c r="Y145" s="360">
        <v>0.43939</v>
      </c>
      <c r="Z145" s="384"/>
      <c r="AA145" s="384"/>
      <c r="AB145" s="384"/>
      <c r="AC145" s="384"/>
      <c r="AD145" s="384"/>
      <c r="AE145" s="384"/>
      <c r="AF145" s="302">
        <v>120</v>
      </c>
      <c r="AG145" s="300"/>
    </row>
    <row r="146" spans="1:33" s="299" customFormat="1" ht="21.75" customHeight="1" x14ac:dyDescent="0.2">
      <c r="A146" s="300"/>
      <c r="B146" s="385" t="s">
        <v>510</v>
      </c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41">
        <v>948</v>
      </c>
      <c r="O146" s="343">
        <v>10</v>
      </c>
      <c r="P146" s="343">
        <v>3</v>
      </c>
      <c r="Q146" s="344" t="s">
        <v>676</v>
      </c>
      <c r="R146" s="345" t="s">
        <v>509</v>
      </c>
      <c r="S146" s="383"/>
      <c r="T146" s="383"/>
      <c r="U146" s="383"/>
      <c r="V146" s="383"/>
      <c r="W146" s="365">
        <v>2208.88</v>
      </c>
      <c r="X146" s="359">
        <v>970.56</v>
      </c>
      <c r="Y146" s="360">
        <v>0.43939</v>
      </c>
      <c r="Z146" s="384"/>
      <c r="AA146" s="384"/>
      <c r="AB146" s="384"/>
      <c r="AC146" s="384"/>
      <c r="AD146" s="384"/>
      <c r="AE146" s="384"/>
      <c r="AF146" s="302">
        <v>120</v>
      </c>
      <c r="AG146" s="300"/>
    </row>
    <row r="147" spans="1:33" s="299" customFormat="1" ht="21.75" customHeight="1" x14ac:dyDescent="0.2">
      <c r="A147" s="300"/>
      <c r="B147" s="385" t="s">
        <v>241</v>
      </c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41">
        <v>948</v>
      </c>
      <c r="O147" s="343">
        <v>10</v>
      </c>
      <c r="P147" s="343">
        <v>3</v>
      </c>
      <c r="Q147" s="344" t="s">
        <v>240</v>
      </c>
      <c r="R147" s="345">
        <v>0</v>
      </c>
      <c r="S147" s="383"/>
      <c r="T147" s="383"/>
      <c r="U147" s="383"/>
      <c r="V147" s="383"/>
      <c r="W147" s="365">
        <v>165.3</v>
      </c>
      <c r="X147" s="359">
        <v>155</v>
      </c>
      <c r="Y147" s="360">
        <v>0.93769000000000002</v>
      </c>
      <c r="Z147" s="384"/>
      <c r="AA147" s="384"/>
      <c r="AB147" s="384"/>
      <c r="AC147" s="384"/>
      <c r="AD147" s="384"/>
      <c r="AE147" s="384"/>
      <c r="AF147" s="302">
        <v>120</v>
      </c>
      <c r="AG147" s="300"/>
    </row>
    <row r="148" spans="1:33" s="299" customFormat="1" ht="21.75" customHeight="1" x14ac:dyDescent="0.2">
      <c r="A148" s="300"/>
      <c r="B148" s="385" t="s">
        <v>185</v>
      </c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41">
        <v>948</v>
      </c>
      <c r="O148" s="343">
        <v>10</v>
      </c>
      <c r="P148" s="343">
        <v>3</v>
      </c>
      <c r="Q148" s="344" t="s">
        <v>240</v>
      </c>
      <c r="R148" s="345" t="s">
        <v>184</v>
      </c>
      <c r="S148" s="383"/>
      <c r="T148" s="383"/>
      <c r="U148" s="383"/>
      <c r="V148" s="383"/>
      <c r="W148" s="365">
        <v>165.3</v>
      </c>
      <c r="X148" s="359">
        <v>155</v>
      </c>
      <c r="Y148" s="360">
        <v>0.93769000000000002</v>
      </c>
      <c r="Z148" s="384"/>
      <c r="AA148" s="384"/>
      <c r="AB148" s="384"/>
      <c r="AC148" s="384"/>
      <c r="AD148" s="384"/>
      <c r="AE148" s="384"/>
      <c r="AF148" s="302">
        <v>2.2999999999999998</v>
      </c>
      <c r="AG148" s="300"/>
    </row>
    <row r="149" spans="1:33" s="299" customFormat="1" ht="32.25" customHeight="1" x14ac:dyDescent="0.2">
      <c r="A149" s="300"/>
      <c r="B149" s="385" t="s">
        <v>183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41">
        <v>948</v>
      </c>
      <c r="O149" s="343">
        <v>10</v>
      </c>
      <c r="P149" s="343">
        <v>3</v>
      </c>
      <c r="Q149" s="344" t="s">
        <v>240</v>
      </c>
      <c r="R149" s="345" t="s">
        <v>182</v>
      </c>
      <c r="S149" s="383"/>
      <c r="T149" s="383"/>
      <c r="U149" s="383"/>
      <c r="V149" s="383"/>
      <c r="W149" s="365">
        <v>165.3</v>
      </c>
      <c r="X149" s="359">
        <v>155</v>
      </c>
      <c r="Y149" s="360">
        <v>0.93769000000000002</v>
      </c>
      <c r="Z149" s="384"/>
      <c r="AA149" s="384"/>
      <c r="AB149" s="384"/>
      <c r="AC149" s="384"/>
      <c r="AD149" s="384"/>
      <c r="AE149" s="384"/>
      <c r="AF149" s="302">
        <v>2.2999999999999998</v>
      </c>
      <c r="AG149" s="300"/>
    </row>
    <row r="150" spans="1:33" s="299" customFormat="1" ht="32.25" customHeight="1" x14ac:dyDescent="0.2">
      <c r="A150" s="300"/>
      <c r="B150" s="385" t="s">
        <v>181</v>
      </c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41">
        <v>948</v>
      </c>
      <c r="O150" s="343">
        <v>10</v>
      </c>
      <c r="P150" s="343">
        <v>3</v>
      </c>
      <c r="Q150" s="344" t="s">
        <v>240</v>
      </c>
      <c r="R150" s="345" t="s">
        <v>180</v>
      </c>
      <c r="S150" s="383"/>
      <c r="T150" s="383"/>
      <c r="U150" s="383"/>
      <c r="V150" s="383"/>
      <c r="W150" s="365">
        <v>165.3</v>
      </c>
      <c r="X150" s="359">
        <v>155</v>
      </c>
      <c r="Y150" s="360">
        <v>0.93769000000000002</v>
      </c>
      <c r="Z150" s="384"/>
      <c r="AA150" s="384"/>
      <c r="AB150" s="384"/>
      <c r="AC150" s="384"/>
      <c r="AD150" s="384"/>
      <c r="AE150" s="384"/>
      <c r="AF150" s="302">
        <v>2.2999999999999998</v>
      </c>
      <c r="AG150" s="300"/>
    </row>
    <row r="151" spans="1:33" s="299" customFormat="1" ht="12" customHeight="1" x14ac:dyDescent="0.2">
      <c r="A151" s="300"/>
      <c r="B151" s="385" t="s">
        <v>202</v>
      </c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41">
        <v>948</v>
      </c>
      <c r="O151" s="343">
        <v>10</v>
      </c>
      <c r="P151" s="343">
        <v>3</v>
      </c>
      <c r="Q151" s="344" t="s">
        <v>201</v>
      </c>
      <c r="R151" s="345">
        <v>0</v>
      </c>
      <c r="S151" s="383"/>
      <c r="T151" s="383"/>
      <c r="U151" s="383"/>
      <c r="V151" s="383"/>
      <c r="W151" s="365">
        <v>9</v>
      </c>
      <c r="X151" s="359">
        <v>4.3099999999999996</v>
      </c>
      <c r="Y151" s="360">
        <v>0.47821999999999998</v>
      </c>
      <c r="Z151" s="384"/>
      <c r="AA151" s="384"/>
      <c r="AB151" s="384"/>
      <c r="AC151" s="384"/>
      <c r="AD151" s="384"/>
      <c r="AE151" s="384"/>
      <c r="AF151" s="302">
        <v>2.2999999999999998</v>
      </c>
      <c r="AG151" s="300"/>
    </row>
    <row r="152" spans="1:33" s="299" customFormat="1" ht="21.75" customHeight="1" x14ac:dyDescent="0.2">
      <c r="A152" s="300"/>
      <c r="B152" s="385" t="s">
        <v>499</v>
      </c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41">
        <v>948</v>
      </c>
      <c r="O152" s="343">
        <v>10</v>
      </c>
      <c r="P152" s="343">
        <v>3</v>
      </c>
      <c r="Q152" s="344" t="s">
        <v>217</v>
      </c>
      <c r="R152" s="345">
        <v>0</v>
      </c>
      <c r="S152" s="383"/>
      <c r="T152" s="383"/>
      <c r="U152" s="383"/>
      <c r="V152" s="383"/>
      <c r="W152" s="365">
        <v>9</v>
      </c>
      <c r="X152" s="359">
        <v>4.3099999999999996</v>
      </c>
      <c r="Y152" s="360">
        <v>0.47821999999999998</v>
      </c>
      <c r="Z152" s="384"/>
      <c r="AA152" s="384"/>
      <c r="AB152" s="384"/>
      <c r="AC152" s="384"/>
      <c r="AD152" s="384"/>
      <c r="AE152" s="384"/>
      <c r="AF152" s="302">
        <v>2.2999999999999998</v>
      </c>
      <c r="AG152" s="300"/>
    </row>
    <row r="153" spans="1:33" s="299" customFormat="1" ht="21.75" customHeight="1" x14ac:dyDescent="0.2">
      <c r="A153" s="300"/>
      <c r="B153" s="385" t="s">
        <v>239</v>
      </c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41">
        <v>948</v>
      </c>
      <c r="O153" s="343">
        <v>10</v>
      </c>
      <c r="P153" s="343">
        <v>3</v>
      </c>
      <c r="Q153" s="344" t="s">
        <v>238</v>
      </c>
      <c r="R153" s="345">
        <v>0</v>
      </c>
      <c r="S153" s="383"/>
      <c r="T153" s="383"/>
      <c r="U153" s="383"/>
      <c r="V153" s="383"/>
      <c r="W153" s="365">
        <v>9</v>
      </c>
      <c r="X153" s="359">
        <v>4.3099999999999996</v>
      </c>
      <c r="Y153" s="360">
        <v>0.47821999999999998</v>
      </c>
      <c r="Z153" s="384"/>
      <c r="AA153" s="384"/>
      <c r="AB153" s="384"/>
      <c r="AC153" s="384"/>
      <c r="AD153" s="384"/>
      <c r="AE153" s="384"/>
      <c r="AF153" s="302">
        <v>2.2999999999999998</v>
      </c>
      <c r="AG153" s="300"/>
    </row>
    <row r="154" spans="1:33" s="299" customFormat="1" ht="12" customHeight="1" x14ac:dyDescent="0.2">
      <c r="A154" s="300"/>
      <c r="B154" s="385" t="s">
        <v>185</v>
      </c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41">
        <v>948</v>
      </c>
      <c r="O154" s="343">
        <v>10</v>
      </c>
      <c r="P154" s="343">
        <v>3</v>
      </c>
      <c r="Q154" s="344" t="s">
        <v>238</v>
      </c>
      <c r="R154" s="345" t="s">
        <v>184</v>
      </c>
      <c r="S154" s="383"/>
      <c r="T154" s="383"/>
      <c r="U154" s="383"/>
      <c r="V154" s="383"/>
      <c r="W154" s="365">
        <v>9</v>
      </c>
      <c r="X154" s="359">
        <v>4.3099999999999996</v>
      </c>
      <c r="Y154" s="360">
        <v>0.47821999999999998</v>
      </c>
      <c r="Z154" s="384"/>
      <c r="AA154" s="384"/>
      <c r="AB154" s="384"/>
      <c r="AC154" s="384"/>
      <c r="AD154" s="384"/>
      <c r="AE154" s="384"/>
      <c r="AF154" s="302">
        <v>14930.6</v>
      </c>
      <c r="AG154" s="300"/>
    </row>
    <row r="155" spans="1:33" s="299" customFormat="1" ht="21.75" customHeight="1" x14ac:dyDescent="0.2">
      <c r="A155" s="300"/>
      <c r="B155" s="385" t="s">
        <v>183</v>
      </c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41">
        <v>948</v>
      </c>
      <c r="O155" s="343">
        <v>10</v>
      </c>
      <c r="P155" s="343">
        <v>3</v>
      </c>
      <c r="Q155" s="344" t="s">
        <v>238</v>
      </c>
      <c r="R155" s="345" t="s">
        <v>182</v>
      </c>
      <c r="S155" s="383"/>
      <c r="T155" s="383"/>
      <c r="U155" s="383"/>
      <c r="V155" s="383"/>
      <c r="W155" s="365">
        <v>9</v>
      </c>
      <c r="X155" s="359">
        <v>4.3099999999999996</v>
      </c>
      <c r="Y155" s="360">
        <v>0.47821999999999998</v>
      </c>
      <c r="Z155" s="384"/>
      <c r="AA155" s="384"/>
      <c r="AB155" s="384"/>
      <c r="AC155" s="384"/>
      <c r="AD155" s="384"/>
      <c r="AE155" s="384"/>
      <c r="AF155" s="302">
        <v>3895.24</v>
      </c>
      <c r="AG155" s="300"/>
    </row>
    <row r="156" spans="1:33" s="299" customFormat="1" ht="32.25" customHeight="1" x14ac:dyDescent="0.2">
      <c r="A156" s="300"/>
      <c r="B156" s="385" t="s">
        <v>181</v>
      </c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41">
        <v>948</v>
      </c>
      <c r="O156" s="343">
        <v>10</v>
      </c>
      <c r="P156" s="343">
        <v>3</v>
      </c>
      <c r="Q156" s="344" t="s">
        <v>238</v>
      </c>
      <c r="R156" s="345" t="s">
        <v>180</v>
      </c>
      <c r="S156" s="383"/>
      <c r="T156" s="383"/>
      <c r="U156" s="383"/>
      <c r="V156" s="383"/>
      <c r="W156" s="365">
        <v>9</v>
      </c>
      <c r="X156" s="359">
        <v>4.3099999999999996</v>
      </c>
      <c r="Y156" s="360">
        <v>0.47821999999999998</v>
      </c>
      <c r="Z156" s="384"/>
      <c r="AA156" s="384"/>
      <c r="AB156" s="384"/>
      <c r="AC156" s="384"/>
      <c r="AD156" s="384"/>
      <c r="AE156" s="384"/>
      <c r="AF156" s="302">
        <v>3895.24</v>
      </c>
      <c r="AG156" s="300"/>
    </row>
    <row r="157" spans="1:33" s="299" customFormat="1" ht="12" customHeight="1" x14ac:dyDescent="0.2">
      <c r="A157" s="300"/>
      <c r="B157" s="385" t="s">
        <v>231</v>
      </c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41">
        <v>948</v>
      </c>
      <c r="O157" s="343">
        <v>10</v>
      </c>
      <c r="P157" s="343">
        <v>4</v>
      </c>
      <c r="Q157" s="344">
        <v>0</v>
      </c>
      <c r="R157" s="345">
        <v>0</v>
      </c>
      <c r="S157" s="383"/>
      <c r="T157" s="383"/>
      <c r="U157" s="383"/>
      <c r="V157" s="383"/>
      <c r="W157" s="365">
        <v>70059.065000000002</v>
      </c>
      <c r="X157" s="359">
        <v>27755.9</v>
      </c>
      <c r="Y157" s="360">
        <v>0.39617999999999998</v>
      </c>
      <c r="Z157" s="384"/>
      <c r="AA157" s="384"/>
      <c r="AB157" s="384"/>
      <c r="AC157" s="384"/>
      <c r="AD157" s="384"/>
      <c r="AE157" s="384"/>
      <c r="AF157" s="302">
        <v>9.61</v>
      </c>
      <c r="AG157" s="300"/>
    </row>
    <row r="158" spans="1:33" s="299" customFormat="1" ht="12" customHeight="1" x14ac:dyDescent="0.2">
      <c r="A158" s="300"/>
      <c r="B158" s="385" t="s">
        <v>202</v>
      </c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41">
        <v>948</v>
      </c>
      <c r="O158" s="343">
        <v>10</v>
      </c>
      <c r="P158" s="343">
        <v>4</v>
      </c>
      <c r="Q158" s="344" t="s">
        <v>201</v>
      </c>
      <c r="R158" s="345">
        <v>0</v>
      </c>
      <c r="S158" s="383"/>
      <c r="T158" s="383"/>
      <c r="U158" s="383"/>
      <c r="V158" s="383"/>
      <c r="W158" s="365">
        <v>19826.740000000002</v>
      </c>
      <c r="X158" s="359">
        <v>8361.57</v>
      </c>
      <c r="Y158" s="360">
        <v>0.42172999999999999</v>
      </c>
      <c r="Z158" s="384"/>
      <c r="AA158" s="384"/>
      <c r="AB158" s="384"/>
      <c r="AC158" s="384"/>
      <c r="AD158" s="384"/>
      <c r="AE158" s="384"/>
      <c r="AF158" s="302">
        <v>9.61</v>
      </c>
      <c r="AG158" s="300"/>
    </row>
    <row r="159" spans="1:33" s="299" customFormat="1" ht="12" customHeight="1" x14ac:dyDescent="0.2">
      <c r="A159" s="300"/>
      <c r="B159" s="385" t="s">
        <v>499</v>
      </c>
      <c r="C159" s="38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41">
        <v>948</v>
      </c>
      <c r="O159" s="343">
        <v>10</v>
      </c>
      <c r="P159" s="343">
        <v>4</v>
      </c>
      <c r="Q159" s="344" t="s">
        <v>217</v>
      </c>
      <c r="R159" s="345">
        <v>0</v>
      </c>
      <c r="S159" s="383"/>
      <c r="T159" s="383"/>
      <c r="U159" s="383"/>
      <c r="V159" s="383"/>
      <c r="W159" s="365">
        <v>19826.740000000002</v>
      </c>
      <c r="X159" s="359">
        <v>8361.57</v>
      </c>
      <c r="Y159" s="360">
        <v>0.42172999999999999</v>
      </c>
      <c r="Z159" s="384"/>
      <c r="AA159" s="384"/>
      <c r="AB159" s="384"/>
      <c r="AC159" s="384"/>
      <c r="AD159" s="384"/>
      <c r="AE159" s="384"/>
      <c r="AF159" s="302">
        <v>9.61</v>
      </c>
      <c r="AG159" s="300"/>
    </row>
    <row r="160" spans="1:33" s="299" customFormat="1" ht="21.75" customHeight="1" x14ac:dyDescent="0.2">
      <c r="A160" s="300"/>
      <c r="B160" s="385" t="s">
        <v>230</v>
      </c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41">
        <v>948</v>
      </c>
      <c r="O160" s="343">
        <v>10</v>
      </c>
      <c r="P160" s="343">
        <v>4</v>
      </c>
      <c r="Q160" s="344" t="s">
        <v>229</v>
      </c>
      <c r="R160" s="345">
        <v>0</v>
      </c>
      <c r="S160" s="383"/>
      <c r="T160" s="383"/>
      <c r="U160" s="383"/>
      <c r="V160" s="383"/>
      <c r="W160" s="365">
        <v>81</v>
      </c>
      <c r="X160" s="359">
        <v>13.66</v>
      </c>
      <c r="Y160" s="360">
        <v>0.16864999999999999</v>
      </c>
      <c r="Z160" s="384"/>
      <c r="AA160" s="384"/>
      <c r="AB160" s="384"/>
      <c r="AC160" s="384"/>
      <c r="AD160" s="384"/>
      <c r="AE160" s="384"/>
      <c r="AF160" s="302">
        <v>9.61</v>
      </c>
      <c r="AG160" s="300"/>
    </row>
    <row r="161" spans="1:33" s="299" customFormat="1" ht="42.75" customHeight="1" x14ac:dyDescent="0.2">
      <c r="A161" s="300"/>
      <c r="B161" s="385" t="s">
        <v>185</v>
      </c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41">
        <v>948</v>
      </c>
      <c r="O161" s="343">
        <v>10</v>
      </c>
      <c r="P161" s="343">
        <v>4</v>
      </c>
      <c r="Q161" s="344" t="s">
        <v>229</v>
      </c>
      <c r="R161" s="345" t="s">
        <v>184</v>
      </c>
      <c r="S161" s="383"/>
      <c r="T161" s="383"/>
      <c r="U161" s="383"/>
      <c r="V161" s="383"/>
      <c r="W161" s="365">
        <v>81</v>
      </c>
      <c r="X161" s="359">
        <v>13.66</v>
      </c>
      <c r="Y161" s="360">
        <v>0.16864999999999999</v>
      </c>
      <c r="Z161" s="384"/>
      <c r="AA161" s="384"/>
      <c r="AB161" s="384"/>
      <c r="AC161" s="384"/>
      <c r="AD161" s="384"/>
      <c r="AE161" s="384"/>
      <c r="AF161" s="302">
        <v>3885.63</v>
      </c>
      <c r="AG161" s="300"/>
    </row>
    <row r="162" spans="1:33" s="299" customFormat="1" ht="12" customHeight="1" x14ac:dyDescent="0.2">
      <c r="A162" s="300"/>
      <c r="B162" s="385" t="s">
        <v>222</v>
      </c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41">
        <v>948</v>
      </c>
      <c r="O162" s="343">
        <v>10</v>
      </c>
      <c r="P162" s="343">
        <v>4</v>
      </c>
      <c r="Q162" s="344" t="s">
        <v>229</v>
      </c>
      <c r="R162" s="345" t="s">
        <v>221</v>
      </c>
      <c r="S162" s="383"/>
      <c r="T162" s="383"/>
      <c r="U162" s="383"/>
      <c r="V162" s="383"/>
      <c r="W162" s="365">
        <v>81</v>
      </c>
      <c r="X162" s="359">
        <v>13.66</v>
      </c>
      <c r="Y162" s="360">
        <v>0.16864999999999999</v>
      </c>
      <c r="Z162" s="384"/>
      <c r="AA162" s="384"/>
      <c r="AB162" s="384"/>
      <c r="AC162" s="384"/>
      <c r="AD162" s="384"/>
      <c r="AE162" s="384"/>
      <c r="AF162" s="302">
        <v>3885.63</v>
      </c>
      <c r="AG162" s="300"/>
    </row>
    <row r="163" spans="1:33" s="299" customFormat="1" ht="21.75" customHeight="1" x14ac:dyDescent="0.2">
      <c r="A163" s="300"/>
      <c r="B163" s="385" t="s">
        <v>220</v>
      </c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41">
        <v>948</v>
      </c>
      <c r="O163" s="343">
        <v>10</v>
      </c>
      <c r="P163" s="343">
        <v>4</v>
      </c>
      <c r="Q163" s="344" t="s">
        <v>229</v>
      </c>
      <c r="R163" s="345" t="s">
        <v>219</v>
      </c>
      <c r="S163" s="383"/>
      <c r="T163" s="383"/>
      <c r="U163" s="383"/>
      <c r="V163" s="383"/>
      <c r="W163" s="365">
        <v>81</v>
      </c>
      <c r="X163" s="359">
        <v>13.66</v>
      </c>
      <c r="Y163" s="360">
        <v>0.16864999999999999</v>
      </c>
      <c r="Z163" s="384"/>
      <c r="AA163" s="384"/>
      <c r="AB163" s="384"/>
      <c r="AC163" s="384"/>
      <c r="AD163" s="384"/>
      <c r="AE163" s="384"/>
      <c r="AF163" s="302">
        <v>3885.63</v>
      </c>
      <c r="AG163" s="300"/>
    </row>
    <row r="164" spans="1:33" s="299" customFormat="1" ht="21.75" customHeight="1" x14ac:dyDescent="0.2">
      <c r="A164" s="300"/>
      <c r="B164" s="385" t="s">
        <v>675</v>
      </c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41">
        <v>948</v>
      </c>
      <c r="O164" s="343">
        <v>10</v>
      </c>
      <c r="P164" s="343">
        <v>4</v>
      </c>
      <c r="Q164" s="344" t="s">
        <v>676</v>
      </c>
      <c r="R164" s="345">
        <v>0</v>
      </c>
      <c r="S164" s="383"/>
      <c r="T164" s="383"/>
      <c r="U164" s="383"/>
      <c r="V164" s="383"/>
      <c r="W164" s="365">
        <v>19745.740000000002</v>
      </c>
      <c r="X164" s="359">
        <v>8347.91</v>
      </c>
      <c r="Y164" s="360">
        <v>0.42276999999999998</v>
      </c>
      <c r="Z164" s="384"/>
      <c r="AA164" s="384"/>
      <c r="AB164" s="384"/>
      <c r="AC164" s="384"/>
      <c r="AD164" s="384"/>
      <c r="AE164" s="384"/>
      <c r="AF164" s="302">
        <v>3885.63</v>
      </c>
      <c r="AG164" s="300"/>
    </row>
    <row r="165" spans="1:33" s="299" customFormat="1" ht="21.75" customHeight="1" x14ac:dyDescent="0.2">
      <c r="A165" s="300"/>
      <c r="B165" s="385" t="s">
        <v>185</v>
      </c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41">
        <v>948</v>
      </c>
      <c r="O165" s="343">
        <v>10</v>
      </c>
      <c r="P165" s="343">
        <v>4</v>
      </c>
      <c r="Q165" s="344" t="s">
        <v>676</v>
      </c>
      <c r="R165" s="345" t="s">
        <v>184</v>
      </c>
      <c r="S165" s="383"/>
      <c r="T165" s="383"/>
      <c r="U165" s="383"/>
      <c r="V165" s="383"/>
      <c r="W165" s="365">
        <v>19745.740000000002</v>
      </c>
      <c r="X165" s="359">
        <v>8347.91</v>
      </c>
      <c r="Y165" s="360">
        <v>0.42276999999999998</v>
      </c>
      <c r="Z165" s="384"/>
      <c r="AA165" s="384"/>
      <c r="AB165" s="384"/>
      <c r="AC165" s="384"/>
      <c r="AD165" s="384"/>
      <c r="AE165" s="384"/>
      <c r="AF165" s="302">
        <v>11037.12</v>
      </c>
      <c r="AG165" s="300"/>
    </row>
    <row r="166" spans="1:33" s="299" customFormat="1" ht="32.25" customHeight="1" x14ac:dyDescent="0.2">
      <c r="A166" s="300"/>
      <c r="B166" s="385" t="s">
        <v>183</v>
      </c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41">
        <v>948</v>
      </c>
      <c r="O166" s="343">
        <v>10</v>
      </c>
      <c r="P166" s="343">
        <v>4</v>
      </c>
      <c r="Q166" s="344" t="s">
        <v>676</v>
      </c>
      <c r="R166" s="345" t="s">
        <v>182</v>
      </c>
      <c r="S166" s="383"/>
      <c r="T166" s="383"/>
      <c r="U166" s="383"/>
      <c r="V166" s="383"/>
      <c r="W166" s="365">
        <v>19745.740000000002</v>
      </c>
      <c r="X166" s="359">
        <v>8347.91</v>
      </c>
      <c r="Y166" s="360">
        <v>0.42276999999999998</v>
      </c>
      <c r="Z166" s="384"/>
      <c r="AA166" s="384"/>
      <c r="AB166" s="384"/>
      <c r="AC166" s="384"/>
      <c r="AD166" s="384"/>
      <c r="AE166" s="384"/>
      <c r="AF166" s="302">
        <v>11037.12</v>
      </c>
      <c r="AG166" s="300"/>
    </row>
    <row r="167" spans="1:33" s="299" customFormat="1" ht="42.75" customHeight="1" x14ac:dyDescent="0.2">
      <c r="A167" s="300"/>
      <c r="B167" s="385" t="s">
        <v>181</v>
      </c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41">
        <v>948</v>
      </c>
      <c r="O167" s="343">
        <v>10</v>
      </c>
      <c r="P167" s="343">
        <v>4</v>
      </c>
      <c r="Q167" s="344" t="s">
        <v>676</v>
      </c>
      <c r="R167" s="345" t="s">
        <v>180</v>
      </c>
      <c r="S167" s="383"/>
      <c r="T167" s="383"/>
      <c r="U167" s="383"/>
      <c r="V167" s="383"/>
      <c r="W167" s="365">
        <v>19745.740000000002</v>
      </c>
      <c r="X167" s="359">
        <v>8347.91</v>
      </c>
      <c r="Y167" s="360">
        <v>0.42276999999999998</v>
      </c>
      <c r="Z167" s="384"/>
      <c r="AA167" s="384"/>
      <c r="AB167" s="384"/>
      <c r="AC167" s="384"/>
      <c r="AD167" s="384"/>
      <c r="AE167" s="384"/>
      <c r="AF167" s="302">
        <v>11037.12</v>
      </c>
      <c r="AG167" s="300"/>
    </row>
    <row r="168" spans="1:33" s="299" customFormat="1" ht="12" customHeight="1" x14ac:dyDescent="0.2">
      <c r="A168" s="300"/>
      <c r="B168" s="385" t="s">
        <v>202</v>
      </c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41">
        <v>948</v>
      </c>
      <c r="O168" s="343">
        <v>10</v>
      </c>
      <c r="P168" s="343">
        <v>4</v>
      </c>
      <c r="Q168" s="344" t="s">
        <v>201</v>
      </c>
      <c r="R168" s="345">
        <v>0</v>
      </c>
      <c r="S168" s="383"/>
      <c r="T168" s="383"/>
      <c r="U168" s="383"/>
      <c r="V168" s="383"/>
      <c r="W168" s="365">
        <v>50232.324999999997</v>
      </c>
      <c r="X168" s="359">
        <v>19394.330000000002</v>
      </c>
      <c r="Y168" s="360">
        <v>0.38608999999999999</v>
      </c>
      <c r="Z168" s="384"/>
      <c r="AA168" s="384"/>
      <c r="AB168" s="384"/>
      <c r="AC168" s="384"/>
      <c r="AD168" s="384"/>
      <c r="AE168" s="384"/>
      <c r="AF168" s="302">
        <v>11037.12</v>
      </c>
      <c r="AG168" s="300"/>
    </row>
    <row r="169" spans="1:33" s="299" customFormat="1" ht="12" customHeight="1" x14ac:dyDescent="0.2">
      <c r="A169" s="300"/>
      <c r="B169" s="385" t="s">
        <v>499</v>
      </c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5"/>
      <c r="N169" s="341">
        <v>948</v>
      </c>
      <c r="O169" s="343">
        <v>10</v>
      </c>
      <c r="P169" s="343">
        <v>4</v>
      </c>
      <c r="Q169" s="344" t="s">
        <v>217</v>
      </c>
      <c r="R169" s="345">
        <v>0</v>
      </c>
      <c r="S169" s="383"/>
      <c r="T169" s="383"/>
      <c r="U169" s="383"/>
      <c r="V169" s="383"/>
      <c r="W169" s="365">
        <v>50232.324999999997</v>
      </c>
      <c r="X169" s="359">
        <v>19394.330000000002</v>
      </c>
      <c r="Y169" s="360">
        <v>0.38608999999999999</v>
      </c>
      <c r="Z169" s="384"/>
      <c r="AA169" s="384"/>
      <c r="AB169" s="384"/>
      <c r="AC169" s="384"/>
      <c r="AD169" s="384"/>
      <c r="AE169" s="384"/>
      <c r="AF169" s="302">
        <v>11037.12</v>
      </c>
      <c r="AG169" s="300"/>
    </row>
    <row r="170" spans="1:33" s="299" customFormat="1" ht="21.75" customHeight="1" x14ac:dyDescent="0.2">
      <c r="A170" s="300"/>
      <c r="B170" s="385" t="s">
        <v>677</v>
      </c>
      <c r="C170" s="385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41">
        <v>948</v>
      </c>
      <c r="O170" s="343">
        <v>10</v>
      </c>
      <c r="P170" s="343">
        <v>4</v>
      </c>
      <c r="Q170" s="344" t="s">
        <v>678</v>
      </c>
      <c r="R170" s="345">
        <v>0</v>
      </c>
      <c r="S170" s="383"/>
      <c r="T170" s="383"/>
      <c r="U170" s="383"/>
      <c r="V170" s="383"/>
      <c r="W170" s="365">
        <v>50232.324999999997</v>
      </c>
      <c r="X170" s="359">
        <v>19394.330000000002</v>
      </c>
      <c r="Y170" s="360">
        <v>0.38608999999999999</v>
      </c>
      <c r="Z170" s="384"/>
      <c r="AA170" s="384"/>
      <c r="AB170" s="384"/>
      <c r="AC170" s="384"/>
      <c r="AD170" s="384"/>
      <c r="AE170" s="384"/>
      <c r="AF170" s="302">
        <v>11037.12</v>
      </c>
      <c r="AG170" s="300"/>
    </row>
    <row r="171" spans="1:33" s="299" customFormat="1" ht="21.75" customHeight="1" x14ac:dyDescent="0.2">
      <c r="A171" s="300"/>
      <c r="B171" s="385" t="s">
        <v>185</v>
      </c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41">
        <v>948</v>
      </c>
      <c r="O171" s="343">
        <v>10</v>
      </c>
      <c r="P171" s="343">
        <v>4</v>
      </c>
      <c r="Q171" s="344" t="s">
        <v>678</v>
      </c>
      <c r="R171" s="345" t="s">
        <v>184</v>
      </c>
      <c r="S171" s="383"/>
      <c r="T171" s="383"/>
      <c r="U171" s="383"/>
      <c r="V171" s="383"/>
      <c r="W171" s="365">
        <v>50232.324999999997</v>
      </c>
      <c r="X171" s="359">
        <v>19394.330000000002</v>
      </c>
      <c r="Y171" s="360">
        <v>0.38608999999999999</v>
      </c>
      <c r="Z171" s="384"/>
      <c r="AA171" s="384"/>
      <c r="AB171" s="384"/>
      <c r="AC171" s="384"/>
      <c r="AD171" s="384"/>
      <c r="AE171" s="384"/>
      <c r="AF171" s="302">
        <v>-1.76</v>
      </c>
      <c r="AG171" s="300"/>
    </row>
    <row r="172" spans="1:33" s="299" customFormat="1" ht="21.75" customHeight="1" x14ac:dyDescent="0.2">
      <c r="A172" s="300"/>
      <c r="B172" s="385" t="s">
        <v>222</v>
      </c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41">
        <v>948</v>
      </c>
      <c r="O172" s="343">
        <v>10</v>
      </c>
      <c r="P172" s="343">
        <v>4</v>
      </c>
      <c r="Q172" s="344" t="s">
        <v>678</v>
      </c>
      <c r="R172" s="345" t="s">
        <v>221</v>
      </c>
      <c r="S172" s="383"/>
      <c r="T172" s="383"/>
      <c r="U172" s="383"/>
      <c r="V172" s="383"/>
      <c r="W172" s="365">
        <v>50232.324999999997</v>
      </c>
      <c r="X172" s="359">
        <v>19394.330000000002</v>
      </c>
      <c r="Y172" s="360">
        <v>0.38608999999999999</v>
      </c>
      <c r="Z172" s="384"/>
      <c r="AA172" s="384"/>
      <c r="AB172" s="384"/>
      <c r="AC172" s="384"/>
      <c r="AD172" s="384"/>
      <c r="AE172" s="384"/>
      <c r="AF172" s="302">
        <v>-1.76</v>
      </c>
      <c r="AG172" s="300"/>
    </row>
    <row r="173" spans="1:33" s="299" customFormat="1" ht="12" customHeight="1" x14ac:dyDescent="0.2">
      <c r="A173" s="300"/>
      <c r="B173" s="385" t="s">
        <v>220</v>
      </c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41">
        <v>948</v>
      </c>
      <c r="O173" s="343">
        <v>10</v>
      </c>
      <c r="P173" s="343">
        <v>4</v>
      </c>
      <c r="Q173" s="344" t="s">
        <v>678</v>
      </c>
      <c r="R173" s="345" t="s">
        <v>219</v>
      </c>
      <c r="S173" s="383"/>
      <c r="T173" s="383"/>
      <c r="U173" s="383"/>
      <c r="V173" s="383"/>
      <c r="W173" s="365">
        <v>50232.324999999997</v>
      </c>
      <c r="X173" s="359">
        <v>19394.330000000002</v>
      </c>
      <c r="Y173" s="360">
        <v>0.38608999999999999</v>
      </c>
      <c r="Z173" s="384"/>
      <c r="AA173" s="384"/>
      <c r="AB173" s="384"/>
      <c r="AC173" s="384"/>
      <c r="AD173" s="384"/>
      <c r="AE173" s="384"/>
      <c r="AF173" s="302">
        <v>-1.76</v>
      </c>
      <c r="AG173" s="300"/>
    </row>
    <row r="174" spans="1:33" s="299" customFormat="1" ht="12" customHeight="1" x14ac:dyDescent="0.2">
      <c r="A174" s="300"/>
      <c r="B174" s="385" t="s">
        <v>218</v>
      </c>
      <c r="C174" s="385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41">
        <v>948</v>
      </c>
      <c r="O174" s="343">
        <v>10</v>
      </c>
      <c r="P174" s="343">
        <v>6</v>
      </c>
      <c r="Q174" s="344">
        <v>0</v>
      </c>
      <c r="R174" s="345">
        <v>0</v>
      </c>
      <c r="S174" s="383"/>
      <c r="T174" s="383"/>
      <c r="U174" s="383"/>
      <c r="V174" s="383"/>
      <c r="W174" s="365">
        <v>8735.9310000000005</v>
      </c>
      <c r="X174" s="359">
        <v>4509.42</v>
      </c>
      <c r="Y174" s="360">
        <v>0.51619000000000004</v>
      </c>
      <c r="Z174" s="384"/>
      <c r="AA174" s="384"/>
      <c r="AB174" s="384"/>
      <c r="AC174" s="384"/>
      <c r="AD174" s="384"/>
      <c r="AE174" s="384"/>
      <c r="AF174" s="302">
        <v>-1.76</v>
      </c>
      <c r="AG174" s="300"/>
    </row>
    <row r="175" spans="1:33" s="299" customFormat="1" ht="21.75" customHeight="1" x14ac:dyDescent="0.2">
      <c r="A175" s="300"/>
      <c r="B175" s="385" t="s">
        <v>202</v>
      </c>
      <c r="C175" s="385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41">
        <v>948</v>
      </c>
      <c r="O175" s="343">
        <v>10</v>
      </c>
      <c r="P175" s="343">
        <v>6</v>
      </c>
      <c r="Q175" s="344" t="s">
        <v>201</v>
      </c>
      <c r="R175" s="345">
        <v>0</v>
      </c>
      <c r="S175" s="383"/>
      <c r="T175" s="383"/>
      <c r="U175" s="383"/>
      <c r="V175" s="383"/>
      <c r="W175" s="365">
        <v>41</v>
      </c>
      <c r="X175" s="359">
        <v>21</v>
      </c>
      <c r="Y175" s="360">
        <v>0.51219999999999999</v>
      </c>
      <c r="Z175" s="384"/>
      <c r="AA175" s="384"/>
      <c r="AB175" s="384"/>
      <c r="AC175" s="384"/>
      <c r="AD175" s="384"/>
      <c r="AE175" s="384"/>
      <c r="AF175" s="302">
        <v>-1.76</v>
      </c>
      <c r="AG175" s="300"/>
    </row>
    <row r="176" spans="1:33" s="299" customFormat="1" ht="12" customHeight="1" x14ac:dyDescent="0.2">
      <c r="A176" s="300"/>
      <c r="B176" s="385" t="s">
        <v>499</v>
      </c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41">
        <v>948</v>
      </c>
      <c r="O176" s="343">
        <v>10</v>
      </c>
      <c r="P176" s="343">
        <v>6</v>
      </c>
      <c r="Q176" s="344" t="s">
        <v>217</v>
      </c>
      <c r="R176" s="345">
        <v>0</v>
      </c>
      <c r="S176" s="383"/>
      <c r="T176" s="383"/>
      <c r="U176" s="383"/>
      <c r="V176" s="383"/>
      <c r="W176" s="365">
        <v>41</v>
      </c>
      <c r="X176" s="359">
        <v>21</v>
      </c>
      <c r="Y176" s="360">
        <v>0.51219999999999999</v>
      </c>
      <c r="Z176" s="384"/>
      <c r="AA176" s="384"/>
      <c r="AB176" s="384"/>
      <c r="AC176" s="384"/>
      <c r="AD176" s="384"/>
      <c r="AE176" s="384"/>
      <c r="AF176" s="302">
        <v>2338.89</v>
      </c>
      <c r="AG176" s="300"/>
    </row>
    <row r="177" spans="1:33" s="299" customFormat="1" ht="21.75" customHeight="1" x14ac:dyDescent="0.2">
      <c r="A177" s="300"/>
      <c r="B177" s="385" t="s">
        <v>216</v>
      </c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41">
        <v>948</v>
      </c>
      <c r="O177" s="343">
        <v>10</v>
      </c>
      <c r="P177" s="343">
        <v>6</v>
      </c>
      <c r="Q177" s="344" t="s">
        <v>215</v>
      </c>
      <c r="R177" s="345">
        <v>0</v>
      </c>
      <c r="S177" s="383"/>
      <c r="T177" s="383"/>
      <c r="U177" s="383"/>
      <c r="V177" s="383"/>
      <c r="W177" s="365">
        <v>41</v>
      </c>
      <c r="X177" s="359">
        <v>21</v>
      </c>
      <c r="Y177" s="360">
        <v>0.51219999999999999</v>
      </c>
      <c r="Z177" s="384"/>
      <c r="AA177" s="384"/>
      <c r="AB177" s="384"/>
      <c r="AC177" s="384"/>
      <c r="AD177" s="384"/>
      <c r="AE177" s="384"/>
      <c r="AF177" s="302">
        <v>15</v>
      </c>
      <c r="AG177" s="300"/>
    </row>
    <row r="178" spans="1:33" s="299" customFormat="1" ht="32.25" customHeight="1" x14ac:dyDescent="0.2">
      <c r="A178" s="300"/>
      <c r="B178" s="385" t="s">
        <v>173</v>
      </c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41">
        <v>948</v>
      </c>
      <c r="O178" s="343">
        <v>10</v>
      </c>
      <c r="P178" s="343">
        <v>6</v>
      </c>
      <c r="Q178" s="344" t="s">
        <v>215</v>
      </c>
      <c r="R178" s="345" t="s">
        <v>172</v>
      </c>
      <c r="S178" s="383"/>
      <c r="T178" s="383"/>
      <c r="U178" s="383"/>
      <c r="V178" s="383"/>
      <c r="W178" s="365">
        <v>41</v>
      </c>
      <c r="X178" s="359">
        <v>21</v>
      </c>
      <c r="Y178" s="360">
        <v>0.51219999999999999</v>
      </c>
      <c r="Z178" s="384"/>
      <c r="AA178" s="384"/>
      <c r="AB178" s="384"/>
      <c r="AC178" s="384"/>
      <c r="AD178" s="384"/>
      <c r="AE178" s="384"/>
      <c r="AF178" s="302">
        <v>15</v>
      </c>
      <c r="AG178" s="300"/>
    </row>
    <row r="179" spans="1:33" s="299" customFormat="1" ht="12" customHeight="1" x14ac:dyDescent="0.2">
      <c r="A179" s="300"/>
      <c r="B179" s="385" t="s">
        <v>171</v>
      </c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41">
        <v>948</v>
      </c>
      <c r="O179" s="343">
        <v>10</v>
      </c>
      <c r="P179" s="343">
        <v>6</v>
      </c>
      <c r="Q179" s="344" t="s">
        <v>215</v>
      </c>
      <c r="R179" s="345" t="s">
        <v>170</v>
      </c>
      <c r="S179" s="383"/>
      <c r="T179" s="383"/>
      <c r="U179" s="383"/>
      <c r="V179" s="383"/>
      <c r="W179" s="365">
        <v>41</v>
      </c>
      <c r="X179" s="359">
        <v>21</v>
      </c>
      <c r="Y179" s="360">
        <v>0.51219999999999999</v>
      </c>
      <c r="Z179" s="384"/>
      <c r="AA179" s="384"/>
      <c r="AB179" s="384"/>
      <c r="AC179" s="384"/>
      <c r="AD179" s="384"/>
      <c r="AE179" s="384"/>
      <c r="AF179" s="302">
        <v>15</v>
      </c>
      <c r="AG179" s="300"/>
    </row>
    <row r="180" spans="1:33" s="299" customFormat="1" ht="21.75" customHeight="1" x14ac:dyDescent="0.2">
      <c r="A180" s="300"/>
      <c r="B180" s="385" t="s">
        <v>169</v>
      </c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41">
        <v>948</v>
      </c>
      <c r="O180" s="343">
        <v>10</v>
      </c>
      <c r="P180" s="343">
        <v>6</v>
      </c>
      <c r="Q180" s="344" t="s">
        <v>215</v>
      </c>
      <c r="R180" s="345" t="s">
        <v>168</v>
      </c>
      <c r="S180" s="383"/>
      <c r="T180" s="383"/>
      <c r="U180" s="383"/>
      <c r="V180" s="383"/>
      <c r="W180" s="365">
        <v>41</v>
      </c>
      <c r="X180" s="359">
        <v>21</v>
      </c>
      <c r="Y180" s="360">
        <v>0.51219999999999999</v>
      </c>
      <c r="Z180" s="384"/>
      <c r="AA180" s="384"/>
      <c r="AB180" s="384"/>
      <c r="AC180" s="384"/>
      <c r="AD180" s="384"/>
      <c r="AE180" s="384"/>
      <c r="AF180" s="302">
        <v>15</v>
      </c>
      <c r="AG180" s="300"/>
    </row>
    <row r="181" spans="1:33" s="299" customFormat="1" ht="21.75" customHeight="1" x14ac:dyDescent="0.2">
      <c r="A181" s="300"/>
      <c r="B181" s="385" t="s">
        <v>202</v>
      </c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41">
        <v>948</v>
      </c>
      <c r="O181" s="343">
        <v>10</v>
      </c>
      <c r="P181" s="343">
        <v>6</v>
      </c>
      <c r="Q181" s="344" t="s">
        <v>201</v>
      </c>
      <c r="R181" s="345">
        <v>0</v>
      </c>
      <c r="S181" s="383"/>
      <c r="T181" s="383"/>
      <c r="U181" s="383"/>
      <c r="V181" s="383"/>
      <c r="W181" s="365">
        <v>6594.78</v>
      </c>
      <c r="X181" s="359">
        <v>3621.44</v>
      </c>
      <c r="Y181" s="360">
        <v>0.54913999999999996</v>
      </c>
      <c r="Z181" s="384"/>
      <c r="AA181" s="384"/>
      <c r="AB181" s="384"/>
      <c r="AC181" s="384"/>
      <c r="AD181" s="384"/>
      <c r="AE181" s="384"/>
      <c r="AF181" s="302">
        <v>15</v>
      </c>
      <c r="AG181" s="300"/>
    </row>
    <row r="182" spans="1:33" s="299" customFormat="1" ht="12" customHeight="1" x14ac:dyDescent="0.2">
      <c r="A182" s="300"/>
      <c r="B182" s="385" t="s">
        <v>679</v>
      </c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41">
        <v>948</v>
      </c>
      <c r="O182" s="343">
        <v>10</v>
      </c>
      <c r="P182" s="343">
        <v>6</v>
      </c>
      <c r="Q182" s="344" t="s">
        <v>200</v>
      </c>
      <c r="R182" s="345">
        <v>0</v>
      </c>
      <c r="S182" s="383"/>
      <c r="T182" s="383"/>
      <c r="U182" s="383"/>
      <c r="V182" s="383"/>
      <c r="W182" s="365">
        <v>6594.78</v>
      </c>
      <c r="X182" s="359">
        <v>3621.44</v>
      </c>
      <c r="Y182" s="360">
        <v>0.54913999999999996</v>
      </c>
      <c r="Z182" s="384"/>
      <c r="AA182" s="384"/>
      <c r="AB182" s="384"/>
      <c r="AC182" s="384"/>
      <c r="AD182" s="384"/>
      <c r="AE182" s="384"/>
      <c r="AF182" s="302">
        <v>15</v>
      </c>
      <c r="AG182" s="300"/>
    </row>
    <row r="183" spans="1:33" s="299" customFormat="1" ht="21.75" customHeight="1" x14ac:dyDescent="0.2">
      <c r="A183" s="300"/>
      <c r="B183" s="385" t="s">
        <v>214</v>
      </c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41">
        <v>948</v>
      </c>
      <c r="O183" s="343">
        <v>10</v>
      </c>
      <c r="P183" s="343">
        <v>6</v>
      </c>
      <c r="Q183" s="344" t="s">
        <v>204</v>
      </c>
      <c r="R183" s="345">
        <v>0</v>
      </c>
      <c r="S183" s="383"/>
      <c r="T183" s="383"/>
      <c r="U183" s="383"/>
      <c r="V183" s="383"/>
      <c r="W183" s="365">
        <v>856.22</v>
      </c>
      <c r="X183" s="359">
        <v>399.9</v>
      </c>
      <c r="Y183" s="360">
        <v>0.46705000000000002</v>
      </c>
      <c r="Z183" s="384"/>
      <c r="AA183" s="384"/>
      <c r="AB183" s="384"/>
      <c r="AC183" s="384"/>
      <c r="AD183" s="384"/>
      <c r="AE183" s="384"/>
      <c r="AF183" s="302">
        <v>1703.5</v>
      </c>
      <c r="AG183" s="300"/>
    </row>
    <row r="184" spans="1:33" s="299" customFormat="1" ht="21.75" customHeight="1" x14ac:dyDescent="0.2">
      <c r="A184" s="300"/>
      <c r="B184" s="385" t="s">
        <v>198</v>
      </c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41">
        <v>948</v>
      </c>
      <c r="O184" s="343">
        <v>10</v>
      </c>
      <c r="P184" s="343">
        <v>6</v>
      </c>
      <c r="Q184" s="344" t="s">
        <v>204</v>
      </c>
      <c r="R184" s="345" t="s">
        <v>197</v>
      </c>
      <c r="S184" s="383"/>
      <c r="T184" s="383"/>
      <c r="U184" s="383"/>
      <c r="V184" s="383"/>
      <c r="W184" s="365">
        <v>27.885999999999999</v>
      </c>
      <c r="X184" s="359">
        <v>0</v>
      </c>
      <c r="Y184" s="360">
        <v>0</v>
      </c>
      <c r="Z184" s="384"/>
      <c r="AA184" s="384"/>
      <c r="AB184" s="384"/>
      <c r="AC184" s="384"/>
      <c r="AD184" s="384"/>
      <c r="AE184" s="384"/>
      <c r="AF184" s="302">
        <v>1703.5</v>
      </c>
      <c r="AG184" s="300"/>
    </row>
    <row r="185" spans="1:33" s="299" customFormat="1" ht="21.75" customHeight="1" x14ac:dyDescent="0.2">
      <c r="A185" s="300"/>
      <c r="B185" s="385" t="s">
        <v>196</v>
      </c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41">
        <v>948</v>
      </c>
      <c r="O185" s="343">
        <v>10</v>
      </c>
      <c r="P185" s="343">
        <v>6</v>
      </c>
      <c r="Q185" s="344" t="s">
        <v>204</v>
      </c>
      <c r="R185" s="345" t="s">
        <v>195</v>
      </c>
      <c r="S185" s="383"/>
      <c r="T185" s="383"/>
      <c r="U185" s="383"/>
      <c r="V185" s="383"/>
      <c r="W185" s="365">
        <v>27.885999999999999</v>
      </c>
      <c r="X185" s="359">
        <v>0</v>
      </c>
      <c r="Y185" s="360">
        <v>0</v>
      </c>
      <c r="Z185" s="384"/>
      <c r="AA185" s="384"/>
      <c r="AB185" s="384"/>
      <c r="AC185" s="384"/>
      <c r="AD185" s="384"/>
      <c r="AE185" s="384"/>
      <c r="AF185" s="302">
        <v>185.42</v>
      </c>
      <c r="AG185" s="300"/>
    </row>
    <row r="186" spans="1:33" s="299" customFormat="1" ht="53.25" customHeight="1" x14ac:dyDescent="0.2">
      <c r="A186" s="300"/>
      <c r="B186" s="385" t="s">
        <v>213</v>
      </c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41">
        <v>948</v>
      </c>
      <c r="O186" s="343">
        <v>10</v>
      </c>
      <c r="P186" s="343">
        <v>6</v>
      </c>
      <c r="Q186" s="344" t="s">
        <v>204</v>
      </c>
      <c r="R186" s="345" t="s">
        <v>212</v>
      </c>
      <c r="S186" s="383"/>
      <c r="T186" s="383"/>
      <c r="U186" s="383"/>
      <c r="V186" s="383"/>
      <c r="W186" s="365">
        <v>27.885999999999999</v>
      </c>
      <c r="X186" s="359">
        <v>0</v>
      </c>
      <c r="Y186" s="360">
        <v>0</v>
      </c>
      <c r="Z186" s="384"/>
      <c r="AA186" s="384"/>
      <c r="AB186" s="384"/>
      <c r="AC186" s="384"/>
      <c r="AD186" s="384"/>
      <c r="AE186" s="384"/>
      <c r="AF186" s="302">
        <v>0</v>
      </c>
      <c r="AG186" s="300"/>
    </row>
    <row r="187" spans="1:33" s="299" customFormat="1" ht="21.75" customHeight="1" x14ac:dyDescent="0.2">
      <c r="A187" s="300"/>
      <c r="B187" s="385" t="s">
        <v>173</v>
      </c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41">
        <v>948</v>
      </c>
      <c r="O187" s="343">
        <v>10</v>
      </c>
      <c r="P187" s="343">
        <v>6</v>
      </c>
      <c r="Q187" s="344" t="s">
        <v>204</v>
      </c>
      <c r="R187" s="345" t="s">
        <v>172</v>
      </c>
      <c r="S187" s="383"/>
      <c r="T187" s="383"/>
      <c r="U187" s="383"/>
      <c r="V187" s="383"/>
      <c r="W187" s="365">
        <v>821.33399999999995</v>
      </c>
      <c r="X187" s="359">
        <v>399.9</v>
      </c>
      <c r="Y187" s="360">
        <v>0.48688999999999999</v>
      </c>
      <c r="Z187" s="384"/>
      <c r="AA187" s="384"/>
      <c r="AB187" s="384"/>
      <c r="AC187" s="384"/>
      <c r="AD187" s="384"/>
      <c r="AE187" s="384"/>
      <c r="AF187" s="302">
        <v>0</v>
      </c>
      <c r="AG187" s="300"/>
    </row>
    <row r="188" spans="1:33" s="299" customFormat="1" ht="32.25" customHeight="1" x14ac:dyDescent="0.2">
      <c r="A188" s="300"/>
      <c r="B188" s="385" t="s">
        <v>171</v>
      </c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41">
        <v>948</v>
      </c>
      <c r="O188" s="343">
        <v>10</v>
      </c>
      <c r="P188" s="343">
        <v>6</v>
      </c>
      <c r="Q188" s="344" t="s">
        <v>204</v>
      </c>
      <c r="R188" s="345" t="s">
        <v>170</v>
      </c>
      <c r="S188" s="383"/>
      <c r="T188" s="383"/>
      <c r="U188" s="383"/>
      <c r="V188" s="383"/>
      <c r="W188" s="365">
        <v>821.33399999999995</v>
      </c>
      <c r="X188" s="359">
        <v>399.9</v>
      </c>
      <c r="Y188" s="360">
        <v>0.48688999999999999</v>
      </c>
      <c r="Z188" s="384"/>
      <c r="AA188" s="384"/>
      <c r="AB188" s="384"/>
      <c r="AC188" s="384"/>
      <c r="AD188" s="384"/>
      <c r="AE188" s="384"/>
      <c r="AF188" s="302">
        <v>0</v>
      </c>
      <c r="AG188" s="300"/>
    </row>
    <row r="189" spans="1:33" s="299" customFormat="1" ht="21.75" customHeight="1" x14ac:dyDescent="0.2">
      <c r="A189" s="300"/>
      <c r="B189" s="385" t="s">
        <v>188</v>
      </c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41">
        <v>948</v>
      </c>
      <c r="O189" s="343">
        <v>10</v>
      </c>
      <c r="P189" s="343">
        <v>6</v>
      </c>
      <c r="Q189" s="344" t="s">
        <v>204</v>
      </c>
      <c r="R189" s="345" t="s">
        <v>187</v>
      </c>
      <c r="S189" s="383"/>
      <c r="T189" s="383"/>
      <c r="U189" s="383"/>
      <c r="V189" s="383"/>
      <c r="W189" s="365">
        <v>320.5</v>
      </c>
      <c r="X189" s="359">
        <v>169.89</v>
      </c>
      <c r="Y189" s="360">
        <v>0.53008999999999995</v>
      </c>
      <c r="Z189" s="384"/>
      <c r="AA189" s="384"/>
      <c r="AB189" s="384"/>
      <c r="AC189" s="384"/>
      <c r="AD189" s="384"/>
      <c r="AE189" s="384"/>
      <c r="AF189" s="302">
        <v>185.42</v>
      </c>
      <c r="AG189" s="300"/>
    </row>
    <row r="190" spans="1:33" s="299" customFormat="1" ht="21.75" customHeight="1" x14ac:dyDescent="0.2">
      <c r="A190" s="300"/>
      <c r="B190" s="385" t="s">
        <v>169</v>
      </c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41">
        <v>948</v>
      </c>
      <c r="O190" s="343">
        <v>10</v>
      </c>
      <c r="P190" s="343">
        <v>6</v>
      </c>
      <c r="Q190" s="344" t="s">
        <v>204</v>
      </c>
      <c r="R190" s="345" t="s">
        <v>168</v>
      </c>
      <c r="S190" s="383"/>
      <c r="T190" s="383"/>
      <c r="U190" s="383"/>
      <c r="V190" s="383"/>
      <c r="W190" s="365">
        <v>500.834</v>
      </c>
      <c r="X190" s="359">
        <v>230.01</v>
      </c>
      <c r="Y190" s="360">
        <v>0.45924999999999999</v>
      </c>
      <c r="Z190" s="384"/>
      <c r="AA190" s="384"/>
      <c r="AB190" s="384"/>
      <c r="AC190" s="384"/>
      <c r="AD190" s="384"/>
      <c r="AE190" s="384"/>
      <c r="AF190" s="302">
        <v>185.42</v>
      </c>
      <c r="AG190" s="300"/>
    </row>
    <row r="191" spans="1:33" s="299" customFormat="1" ht="21.75" customHeight="1" x14ac:dyDescent="0.2">
      <c r="A191" s="300"/>
      <c r="B191" s="385" t="s">
        <v>211</v>
      </c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41">
        <v>948</v>
      </c>
      <c r="O191" s="343">
        <v>10</v>
      </c>
      <c r="P191" s="343">
        <v>6</v>
      </c>
      <c r="Q191" s="344" t="s">
        <v>204</v>
      </c>
      <c r="R191" s="345" t="s">
        <v>210</v>
      </c>
      <c r="S191" s="383"/>
      <c r="T191" s="383"/>
      <c r="U191" s="383"/>
      <c r="V191" s="383"/>
      <c r="W191" s="365">
        <v>7</v>
      </c>
      <c r="X191" s="359">
        <v>0</v>
      </c>
      <c r="Y191" s="360">
        <v>0</v>
      </c>
      <c r="Z191" s="384"/>
      <c r="AA191" s="384"/>
      <c r="AB191" s="384"/>
      <c r="AC191" s="384"/>
      <c r="AD191" s="384"/>
      <c r="AE191" s="384"/>
      <c r="AF191" s="302">
        <v>48.35</v>
      </c>
      <c r="AG191" s="300"/>
    </row>
    <row r="192" spans="1:33" s="299" customFormat="1" ht="12" customHeight="1" x14ac:dyDescent="0.2">
      <c r="A192" s="300"/>
      <c r="B192" s="385" t="s">
        <v>209</v>
      </c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41">
        <v>948</v>
      </c>
      <c r="O192" s="343">
        <v>10</v>
      </c>
      <c r="P192" s="343">
        <v>6</v>
      </c>
      <c r="Q192" s="344" t="s">
        <v>204</v>
      </c>
      <c r="R192" s="345" t="s">
        <v>208</v>
      </c>
      <c r="S192" s="383"/>
      <c r="T192" s="383"/>
      <c r="U192" s="383"/>
      <c r="V192" s="383"/>
      <c r="W192" s="365">
        <v>7</v>
      </c>
      <c r="X192" s="359">
        <v>0</v>
      </c>
      <c r="Y192" s="360">
        <v>0</v>
      </c>
      <c r="Z192" s="384"/>
      <c r="AA192" s="384"/>
      <c r="AB192" s="384"/>
      <c r="AC192" s="384"/>
      <c r="AD192" s="384"/>
      <c r="AE192" s="384"/>
      <c r="AF192" s="302">
        <v>137.07</v>
      </c>
      <c r="AG192" s="300"/>
    </row>
    <row r="193" spans="1:33" s="299" customFormat="1" ht="12" customHeight="1" x14ac:dyDescent="0.2">
      <c r="A193" s="300"/>
      <c r="B193" s="385" t="s">
        <v>207</v>
      </c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41">
        <v>948</v>
      </c>
      <c r="O193" s="343">
        <v>10</v>
      </c>
      <c r="P193" s="343">
        <v>6</v>
      </c>
      <c r="Q193" s="344" t="s">
        <v>204</v>
      </c>
      <c r="R193" s="345" t="s">
        <v>206</v>
      </c>
      <c r="S193" s="383"/>
      <c r="T193" s="383"/>
      <c r="U193" s="383"/>
      <c r="V193" s="383"/>
      <c r="W193" s="365">
        <v>3</v>
      </c>
      <c r="X193" s="359">
        <v>0</v>
      </c>
      <c r="Y193" s="360">
        <v>0</v>
      </c>
      <c r="Z193" s="384"/>
      <c r="AA193" s="384"/>
      <c r="AB193" s="384"/>
      <c r="AC193" s="384"/>
      <c r="AD193" s="384"/>
      <c r="AE193" s="384"/>
      <c r="AF193" s="302">
        <v>0</v>
      </c>
      <c r="AG193" s="300"/>
    </row>
    <row r="194" spans="1:33" s="299" customFormat="1" ht="12" customHeight="1" x14ac:dyDescent="0.2">
      <c r="A194" s="300"/>
      <c r="B194" s="385" t="s">
        <v>205</v>
      </c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41">
        <v>948</v>
      </c>
      <c r="O194" s="343">
        <v>10</v>
      </c>
      <c r="P194" s="343">
        <v>6</v>
      </c>
      <c r="Q194" s="344" t="s">
        <v>204</v>
      </c>
      <c r="R194" s="345" t="s">
        <v>203</v>
      </c>
      <c r="S194" s="383"/>
      <c r="T194" s="383"/>
      <c r="U194" s="383"/>
      <c r="V194" s="383"/>
      <c r="W194" s="365">
        <v>4</v>
      </c>
      <c r="X194" s="359">
        <v>0</v>
      </c>
      <c r="Y194" s="360">
        <v>0</v>
      </c>
      <c r="Z194" s="384"/>
      <c r="AA194" s="384"/>
      <c r="AB194" s="384"/>
      <c r="AC194" s="384"/>
      <c r="AD194" s="384"/>
      <c r="AE194" s="384"/>
      <c r="AF194" s="302">
        <v>0</v>
      </c>
      <c r="AG194" s="300"/>
    </row>
    <row r="195" spans="1:33" s="299" customFormat="1" ht="12" customHeight="1" x14ac:dyDescent="0.2">
      <c r="A195" s="300"/>
      <c r="B195" s="385" t="s">
        <v>177</v>
      </c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41">
        <v>948</v>
      </c>
      <c r="O195" s="343">
        <v>10</v>
      </c>
      <c r="P195" s="343">
        <v>6</v>
      </c>
      <c r="Q195" s="344" t="s">
        <v>680</v>
      </c>
      <c r="R195" s="345">
        <v>0</v>
      </c>
      <c r="S195" s="383"/>
      <c r="T195" s="383"/>
      <c r="U195" s="383"/>
      <c r="V195" s="383"/>
      <c r="W195" s="365">
        <v>5738.56</v>
      </c>
      <c r="X195" s="359">
        <v>3221.54</v>
      </c>
      <c r="Y195" s="360">
        <v>0.56137999999999999</v>
      </c>
      <c r="Z195" s="384"/>
      <c r="AA195" s="384"/>
      <c r="AB195" s="384"/>
      <c r="AC195" s="384"/>
      <c r="AD195" s="384"/>
      <c r="AE195" s="384"/>
      <c r="AF195" s="302">
        <v>0</v>
      </c>
      <c r="AG195" s="300"/>
    </row>
    <row r="196" spans="1:33" s="299" customFormat="1" ht="12" customHeight="1" x14ac:dyDescent="0.2">
      <c r="A196" s="300"/>
      <c r="B196" s="385" t="s">
        <v>198</v>
      </c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41">
        <v>948</v>
      </c>
      <c r="O196" s="343">
        <v>10</v>
      </c>
      <c r="P196" s="343">
        <v>6</v>
      </c>
      <c r="Q196" s="344" t="s">
        <v>680</v>
      </c>
      <c r="R196" s="345" t="s">
        <v>197</v>
      </c>
      <c r="S196" s="383"/>
      <c r="T196" s="383"/>
      <c r="U196" s="383"/>
      <c r="V196" s="383"/>
      <c r="W196" s="365">
        <v>5738.56</v>
      </c>
      <c r="X196" s="359">
        <v>3221.54</v>
      </c>
      <c r="Y196" s="360">
        <v>0.56137999999999999</v>
      </c>
      <c r="Z196" s="384"/>
      <c r="AA196" s="384"/>
      <c r="AB196" s="384"/>
      <c r="AC196" s="384"/>
      <c r="AD196" s="384"/>
      <c r="AE196" s="384"/>
      <c r="AF196" s="302">
        <v>0</v>
      </c>
      <c r="AG196" s="300"/>
    </row>
    <row r="197" spans="1:33" s="299" customFormat="1" ht="21.75" customHeight="1" x14ac:dyDescent="0.2">
      <c r="A197" s="300"/>
      <c r="B197" s="385" t="s">
        <v>196</v>
      </c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41">
        <v>948</v>
      </c>
      <c r="O197" s="343">
        <v>10</v>
      </c>
      <c r="P197" s="343">
        <v>6</v>
      </c>
      <c r="Q197" s="344" t="s">
        <v>680</v>
      </c>
      <c r="R197" s="345" t="s">
        <v>195</v>
      </c>
      <c r="S197" s="383"/>
      <c r="T197" s="383"/>
      <c r="U197" s="383"/>
      <c r="V197" s="383"/>
      <c r="W197" s="365">
        <v>5738.56</v>
      </c>
      <c r="X197" s="359">
        <v>3221.54</v>
      </c>
      <c r="Y197" s="360">
        <v>0.56137999999999999</v>
      </c>
      <c r="Z197" s="384"/>
      <c r="AA197" s="384"/>
      <c r="AB197" s="384"/>
      <c r="AC197" s="384"/>
      <c r="AD197" s="384"/>
      <c r="AE197" s="384"/>
      <c r="AF197" s="302">
        <v>1518.08</v>
      </c>
      <c r="AG197" s="300"/>
    </row>
    <row r="198" spans="1:33" s="299" customFormat="1" ht="53.25" customHeight="1" x14ac:dyDescent="0.2">
      <c r="A198" s="300"/>
      <c r="B198" s="385" t="s">
        <v>194</v>
      </c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41">
        <v>948</v>
      </c>
      <c r="O198" s="343">
        <v>10</v>
      </c>
      <c r="P198" s="343">
        <v>6</v>
      </c>
      <c r="Q198" s="344" t="s">
        <v>680</v>
      </c>
      <c r="R198" s="345" t="s">
        <v>193</v>
      </c>
      <c r="S198" s="383"/>
      <c r="T198" s="383"/>
      <c r="U198" s="383"/>
      <c r="V198" s="383"/>
      <c r="W198" s="365">
        <v>4440.1499999999996</v>
      </c>
      <c r="X198" s="359">
        <v>2567.41</v>
      </c>
      <c r="Y198" s="360">
        <v>0.57823000000000002</v>
      </c>
      <c r="Z198" s="384"/>
      <c r="AA198" s="384"/>
      <c r="AB198" s="384"/>
      <c r="AC198" s="384"/>
      <c r="AD198" s="384"/>
      <c r="AE198" s="384"/>
      <c r="AF198" s="302">
        <v>1518.08</v>
      </c>
      <c r="AG198" s="300"/>
    </row>
    <row r="199" spans="1:33" s="299" customFormat="1" ht="21.75" customHeight="1" x14ac:dyDescent="0.2">
      <c r="A199" s="300"/>
      <c r="B199" s="385" t="s">
        <v>192</v>
      </c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41">
        <v>948</v>
      </c>
      <c r="O199" s="343">
        <v>10</v>
      </c>
      <c r="P199" s="343">
        <v>6</v>
      </c>
      <c r="Q199" s="344" t="s">
        <v>680</v>
      </c>
      <c r="R199" s="345" t="s">
        <v>190</v>
      </c>
      <c r="S199" s="383"/>
      <c r="T199" s="383"/>
      <c r="U199" s="383"/>
      <c r="V199" s="383"/>
      <c r="W199" s="365">
        <v>1298.4100000000001</v>
      </c>
      <c r="X199" s="359">
        <v>654.13</v>
      </c>
      <c r="Y199" s="360">
        <v>0.50380000000000003</v>
      </c>
      <c r="Z199" s="384"/>
      <c r="AA199" s="384"/>
      <c r="AB199" s="384"/>
      <c r="AC199" s="384"/>
      <c r="AD199" s="384"/>
      <c r="AE199" s="384"/>
      <c r="AF199" s="302">
        <v>1518.08</v>
      </c>
      <c r="AG199" s="300"/>
    </row>
    <row r="200" spans="1:33" s="299" customFormat="1" ht="32.25" customHeight="1" x14ac:dyDescent="0.2">
      <c r="A200" s="300"/>
      <c r="B200" s="385" t="s">
        <v>202</v>
      </c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41">
        <v>948</v>
      </c>
      <c r="O200" s="343">
        <v>10</v>
      </c>
      <c r="P200" s="343">
        <v>6</v>
      </c>
      <c r="Q200" s="344" t="s">
        <v>201</v>
      </c>
      <c r="R200" s="345">
        <v>0</v>
      </c>
      <c r="S200" s="383"/>
      <c r="T200" s="383"/>
      <c r="U200" s="383"/>
      <c r="V200" s="383"/>
      <c r="W200" s="365">
        <v>2100.1509999999998</v>
      </c>
      <c r="X200" s="359">
        <v>866.98</v>
      </c>
      <c r="Y200" s="360">
        <v>0.41282000000000002</v>
      </c>
      <c r="Z200" s="384"/>
      <c r="AA200" s="384"/>
      <c r="AB200" s="384"/>
      <c r="AC200" s="384"/>
      <c r="AD200" s="384"/>
      <c r="AE200" s="384"/>
      <c r="AF200" s="302">
        <v>1205.82</v>
      </c>
      <c r="AG200" s="300"/>
    </row>
    <row r="201" spans="1:33" s="299" customFormat="1" ht="32.25" customHeight="1" x14ac:dyDescent="0.2">
      <c r="A201" s="300"/>
      <c r="B201" s="385" t="s">
        <v>679</v>
      </c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41">
        <v>948</v>
      </c>
      <c r="O201" s="343">
        <v>10</v>
      </c>
      <c r="P201" s="343">
        <v>6</v>
      </c>
      <c r="Q201" s="344" t="s">
        <v>200</v>
      </c>
      <c r="R201" s="345">
        <v>0</v>
      </c>
      <c r="S201" s="383"/>
      <c r="T201" s="383"/>
      <c r="U201" s="383"/>
      <c r="V201" s="383"/>
      <c r="W201" s="365">
        <v>2100.1509999999998</v>
      </c>
      <c r="X201" s="359">
        <v>866.98</v>
      </c>
      <c r="Y201" s="360">
        <v>0.41282000000000002</v>
      </c>
      <c r="Z201" s="384"/>
      <c r="AA201" s="384"/>
      <c r="AB201" s="384"/>
      <c r="AC201" s="384"/>
      <c r="AD201" s="384"/>
      <c r="AE201" s="384"/>
      <c r="AF201" s="302">
        <v>312.26</v>
      </c>
      <c r="AG201" s="300"/>
    </row>
    <row r="202" spans="1:33" s="299" customFormat="1" ht="21.75" customHeight="1" x14ac:dyDescent="0.2">
      <c r="A202" s="300"/>
      <c r="B202" s="385" t="s">
        <v>199</v>
      </c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41">
        <v>948</v>
      </c>
      <c r="O202" s="343">
        <v>10</v>
      </c>
      <c r="P202" s="343">
        <v>6</v>
      </c>
      <c r="Q202" s="344" t="s">
        <v>191</v>
      </c>
      <c r="R202" s="345">
        <v>0</v>
      </c>
      <c r="S202" s="383"/>
      <c r="T202" s="383"/>
      <c r="U202" s="383"/>
      <c r="V202" s="383"/>
      <c r="W202" s="365">
        <v>182.15100000000001</v>
      </c>
      <c r="X202" s="359">
        <v>182.15</v>
      </c>
      <c r="Y202" s="360">
        <v>1</v>
      </c>
      <c r="Z202" s="384"/>
      <c r="AA202" s="384"/>
      <c r="AB202" s="384"/>
      <c r="AC202" s="384"/>
      <c r="AD202" s="384"/>
      <c r="AE202" s="384"/>
      <c r="AF202" s="302">
        <v>620.39</v>
      </c>
      <c r="AG202" s="300"/>
    </row>
    <row r="203" spans="1:33" s="299" customFormat="1" ht="21.75" customHeight="1" x14ac:dyDescent="0.2">
      <c r="A203" s="300"/>
      <c r="B203" s="385" t="s">
        <v>198</v>
      </c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41">
        <v>948</v>
      </c>
      <c r="O203" s="343">
        <v>10</v>
      </c>
      <c r="P203" s="343">
        <v>6</v>
      </c>
      <c r="Q203" s="344" t="s">
        <v>191</v>
      </c>
      <c r="R203" s="345" t="s">
        <v>197</v>
      </c>
      <c r="S203" s="383"/>
      <c r="T203" s="383"/>
      <c r="U203" s="383"/>
      <c r="V203" s="383"/>
      <c r="W203" s="365">
        <v>182.15100000000001</v>
      </c>
      <c r="X203" s="359">
        <v>182.15</v>
      </c>
      <c r="Y203" s="360">
        <v>1</v>
      </c>
      <c r="Z203" s="384"/>
      <c r="AA203" s="384"/>
      <c r="AB203" s="384"/>
      <c r="AC203" s="384"/>
      <c r="AD203" s="384"/>
      <c r="AE203" s="384"/>
      <c r="AF203" s="302">
        <v>620.39</v>
      </c>
      <c r="AG203" s="300"/>
    </row>
    <row r="204" spans="1:33" s="299" customFormat="1" ht="21.75" customHeight="1" x14ac:dyDescent="0.2">
      <c r="A204" s="300"/>
      <c r="B204" s="385" t="s">
        <v>196</v>
      </c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41">
        <v>948</v>
      </c>
      <c r="O204" s="343">
        <v>10</v>
      </c>
      <c r="P204" s="343">
        <v>6</v>
      </c>
      <c r="Q204" s="344" t="s">
        <v>191</v>
      </c>
      <c r="R204" s="345" t="s">
        <v>195</v>
      </c>
      <c r="S204" s="383"/>
      <c r="T204" s="383"/>
      <c r="U204" s="383"/>
      <c r="V204" s="383"/>
      <c r="W204" s="365">
        <v>182.15100000000001</v>
      </c>
      <c r="X204" s="359">
        <v>182.15</v>
      </c>
      <c r="Y204" s="360">
        <v>1</v>
      </c>
      <c r="Z204" s="384"/>
      <c r="AA204" s="384"/>
      <c r="AB204" s="384"/>
      <c r="AC204" s="384"/>
      <c r="AD204" s="384"/>
      <c r="AE204" s="384"/>
      <c r="AF204" s="302">
        <v>182.15</v>
      </c>
      <c r="AG204" s="300"/>
    </row>
    <row r="205" spans="1:33" s="299" customFormat="1" ht="53.25" customHeight="1" x14ac:dyDescent="0.2">
      <c r="A205" s="300"/>
      <c r="B205" s="385" t="s">
        <v>194</v>
      </c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41">
        <v>948</v>
      </c>
      <c r="O205" s="343">
        <v>10</v>
      </c>
      <c r="P205" s="343">
        <v>6</v>
      </c>
      <c r="Q205" s="344" t="s">
        <v>191</v>
      </c>
      <c r="R205" s="345" t="s">
        <v>193</v>
      </c>
      <c r="S205" s="383"/>
      <c r="T205" s="383"/>
      <c r="U205" s="383"/>
      <c r="V205" s="383"/>
      <c r="W205" s="365">
        <v>105.25700000000001</v>
      </c>
      <c r="X205" s="359">
        <v>105.26</v>
      </c>
      <c r="Y205" s="360">
        <v>1</v>
      </c>
      <c r="Z205" s="384"/>
      <c r="AA205" s="384"/>
      <c r="AB205" s="384"/>
      <c r="AC205" s="384"/>
      <c r="AD205" s="384"/>
      <c r="AE205" s="384"/>
      <c r="AF205" s="302">
        <v>182.15</v>
      </c>
      <c r="AG205" s="300"/>
    </row>
    <row r="206" spans="1:33" s="299" customFormat="1" ht="21.75" customHeight="1" x14ac:dyDescent="0.2">
      <c r="A206" s="300"/>
      <c r="B206" s="385" t="s">
        <v>192</v>
      </c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41">
        <v>948</v>
      </c>
      <c r="O206" s="343">
        <v>10</v>
      </c>
      <c r="P206" s="343">
        <v>6</v>
      </c>
      <c r="Q206" s="344" t="s">
        <v>191</v>
      </c>
      <c r="R206" s="345" t="s">
        <v>190</v>
      </c>
      <c r="S206" s="383"/>
      <c r="T206" s="383"/>
      <c r="U206" s="383"/>
      <c r="V206" s="383"/>
      <c r="W206" s="365">
        <v>76.894000000000005</v>
      </c>
      <c r="X206" s="359">
        <v>76.89</v>
      </c>
      <c r="Y206" s="360">
        <v>1</v>
      </c>
      <c r="Z206" s="384"/>
      <c r="AA206" s="384"/>
      <c r="AB206" s="384"/>
      <c r="AC206" s="384"/>
      <c r="AD206" s="384"/>
      <c r="AE206" s="384"/>
      <c r="AF206" s="302">
        <v>182.15</v>
      </c>
      <c r="AG206" s="300"/>
    </row>
    <row r="207" spans="1:33" s="299" customFormat="1" ht="32.25" customHeight="1" x14ac:dyDescent="0.2">
      <c r="A207" s="300"/>
      <c r="B207" s="385" t="s">
        <v>189</v>
      </c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41">
        <v>948</v>
      </c>
      <c r="O207" s="343">
        <v>10</v>
      </c>
      <c r="P207" s="343">
        <v>6</v>
      </c>
      <c r="Q207" s="344" t="s">
        <v>186</v>
      </c>
      <c r="R207" s="345">
        <v>0</v>
      </c>
      <c r="S207" s="383"/>
      <c r="T207" s="383"/>
      <c r="U207" s="383"/>
      <c r="V207" s="383"/>
      <c r="W207" s="365">
        <v>1918</v>
      </c>
      <c r="X207" s="359">
        <v>684.83</v>
      </c>
      <c r="Y207" s="360">
        <v>0.35704999999999998</v>
      </c>
      <c r="Z207" s="384"/>
      <c r="AA207" s="384"/>
      <c r="AB207" s="384"/>
      <c r="AC207" s="384"/>
      <c r="AD207" s="384"/>
      <c r="AE207" s="384"/>
      <c r="AF207" s="302">
        <v>105.26</v>
      </c>
      <c r="AG207" s="300"/>
    </row>
    <row r="208" spans="1:33" s="299" customFormat="1" ht="32.25" customHeight="1" x14ac:dyDescent="0.2">
      <c r="A208" s="300"/>
      <c r="B208" s="385" t="s">
        <v>173</v>
      </c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41">
        <v>948</v>
      </c>
      <c r="O208" s="343">
        <v>10</v>
      </c>
      <c r="P208" s="343">
        <v>6</v>
      </c>
      <c r="Q208" s="344" t="s">
        <v>186</v>
      </c>
      <c r="R208" s="345" t="s">
        <v>172</v>
      </c>
      <c r="S208" s="383"/>
      <c r="T208" s="383"/>
      <c r="U208" s="383"/>
      <c r="V208" s="383"/>
      <c r="W208" s="365">
        <v>1918</v>
      </c>
      <c r="X208" s="359">
        <v>684.83</v>
      </c>
      <c r="Y208" s="360">
        <v>0.35704999999999998</v>
      </c>
      <c r="Z208" s="384"/>
      <c r="AA208" s="384"/>
      <c r="AB208" s="384"/>
      <c r="AC208" s="384"/>
      <c r="AD208" s="384"/>
      <c r="AE208" s="384"/>
      <c r="AF208" s="302">
        <v>76.89</v>
      </c>
      <c r="AG208" s="300"/>
    </row>
    <row r="209" spans="1:33" s="299" customFormat="1" ht="42.75" customHeight="1" x14ac:dyDescent="0.2">
      <c r="A209" s="300"/>
      <c r="B209" s="385" t="s">
        <v>171</v>
      </c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41">
        <v>948</v>
      </c>
      <c r="O209" s="343">
        <v>10</v>
      </c>
      <c r="P209" s="343">
        <v>6</v>
      </c>
      <c r="Q209" s="344" t="s">
        <v>186</v>
      </c>
      <c r="R209" s="345" t="s">
        <v>170</v>
      </c>
      <c r="S209" s="383"/>
      <c r="T209" s="383"/>
      <c r="U209" s="383"/>
      <c r="V209" s="383"/>
      <c r="W209" s="365">
        <v>1918</v>
      </c>
      <c r="X209" s="359">
        <v>684.83</v>
      </c>
      <c r="Y209" s="360">
        <v>0.35704999999999998</v>
      </c>
      <c r="Z209" s="384"/>
      <c r="AA209" s="384"/>
      <c r="AB209" s="384"/>
      <c r="AC209" s="384"/>
      <c r="AD209" s="384"/>
      <c r="AE209" s="384"/>
      <c r="AF209" s="302">
        <v>438.24</v>
      </c>
      <c r="AG209" s="300"/>
    </row>
    <row r="210" spans="1:33" s="299" customFormat="1" ht="21.75" customHeight="1" x14ac:dyDescent="0.2">
      <c r="A210" s="300"/>
      <c r="B210" s="385" t="s">
        <v>188</v>
      </c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41">
        <v>948</v>
      </c>
      <c r="O210" s="343">
        <v>10</v>
      </c>
      <c r="P210" s="343">
        <v>6</v>
      </c>
      <c r="Q210" s="344" t="s">
        <v>186</v>
      </c>
      <c r="R210" s="345" t="s">
        <v>187</v>
      </c>
      <c r="S210" s="383"/>
      <c r="T210" s="383"/>
      <c r="U210" s="383"/>
      <c r="V210" s="383"/>
      <c r="W210" s="365">
        <v>43</v>
      </c>
      <c r="X210" s="359">
        <v>0</v>
      </c>
      <c r="Y210" s="360">
        <v>0</v>
      </c>
      <c r="Z210" s="384"/>
      <c r="AA210" s="384"/>
      <c r="AB210" s="384"/>
      <c r="AC210" s="384"/>
      <c r="AD210" s="384"/>
      <c r="AE210" s="384"/>
      <c r="AF210" s="302">
        <v>438.24</v>
      </c>
      <c r="AG210" s="300"/>
    </row>
    <row r="211" spans="1:33" s="299" customFormat="1" ht="21.75" customHeight="1" x14ac:dyDescent="0.2">
      <c r="A211" s="300"/>
      <c r="B211" s="385" t="s">
        <v>169</v>
      </c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41">
        <v>948</v>
      </c>
      <c r="O211" s="343">
        <v>10</v>
      </c>
      <c r="P211" s="343">
        <v>6</v>
      </c>
      <c r="Q211" s="344" t="s">
        <v>186</v>
      </c>
      <c r="R211" s="345" t="s">
        <v>168</v>
      </c>
      <c r="S211" s="383"/>
      <c r="T211" s="383"/>
      <c r="U211" s="383"/>
      <c r="V211" s="383"/>
      <c r="W211" s="365">
        <v>1875</v>
      </c>
      <c r="X211" s="359">
        <v>684.83</v>
      </c>
      <c r="Y211" s="360">
        <v>0.36524000000000001</v>
      </c>
      <c r="Z211" s="384"/>
      <c r="AA211" s="384"/>
      <c r="AB211" s="384"/>
      <c r="AC211" s="384"/>
      <c r="AD211" s="384"/>
      <c r="AE211" s="384"/>
      <c r="AF211" s="302">
        <v>438.24</v>
      </c>
      <c r="AG211" s="300"/>
    </row>
    <row r="212" spans="1:33" s="299" customFormat="1" ht="21.75" customHeight="1" x14ac:dyDescent="0.2">
      <c r="A212" s="300"/>
      <c r="B212" s="385" t="s">
        <v>488</v>
      </c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41">
        <v>959</v>
      </c>
      <c r="O212" s="343">
        <v>0</v>
      </c>
      <c r="P212" s="343">
        <v>0</v>
      </c>
      <c r="Q212" s="344">
        <v>0</v>
      </c>
      <c r="R212" s="345">
        <v>0</v>
      </c>
      <c r="S212" s="383"/>
      <c r="T212" s="383"/>
      <c r="U212" s="383"/>
      <c r="V212" s="383"/>
      <c r="W212" s="365">
        <v>93612.062999999995</v>
      </c>
      <c r="X212" s="359">
        <v>43324.84</v>
      </c>
      <c r="Y212" s="360">
        <v>0.46281</v>
      </c>
      <c r="Z212" s="384"/>
      <c r="AA212" s="384"/>
      <c r="AB212" s="384"/>
      <c r="AC212" s="384"/>
      <c r="AD212" s="384"/>
      <c r="AE212" s="384"/>
      <c r="AF212" s="302">
        <v>0</v>
      </c>
      <c r="AG212" s="300"/>
    </row>
    <row r="213" spans="1:33" s="299" customFormat="1" ht="12" customHeight="1" x14ac:dyDescent="0.2">
      <c r="A213" s="300"/>
      <c r="B213" s="385" t="s">
        <v>465</v>
      </c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41">
        <v>959</v>
      </c>
      <c r="O213" s="343">
        <v>1</v>
      </c>
      <c r="P213" s="343">
        <v>0</v>
      </c>
      <c r="Q213" s="344">
        <v>0</v>
      </c>
      <c r="R213" s="345">
        <v>0</v>
      </c>
      <c r="S213" s="383"/>
      <c r="T213" s="383"/>
      <c r="U213" s="383"/>
      <c r="V213" s="383"/>
      <c r="W213" s="365">
        <v>12709.637000000001</v>
      </c>
      <c r="X213" s="359">
        <v>6308.27</v>
      </c>
      <c r="Y213" s="360">
        <v>0.49634</v>
      </c>
      <c r="Z213" s="384"/>
      <c r="AA213" s="384"/>
      <c r="AB213" s="384"/>
      <c r="AC213" s="384"/>
      <c r="AD213" s="384"/>
      <c r="AE213" s="384"/>
      <c r="AF213" s="302">
        <v>438.24</v>
      </c>
      <c r="AG213" s="300"/>
    </row>
    <row r="214" spans="1:33" s="299" customFormat="1" ht="21.75" customHeight="1" x14ac:dyDescent="0.2">
      <c r="A214" s="300"/>
      <c r="B214" s="385" t="s">
        <v>441</v>
      </c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41">
        <v>959</v>
      </c>
      <c r="O214" s="343">
        <v>1</v>
      </c>
      <c r="P214" s="343">
        <v>6</v>
      </c>
      <c r="Q214" s="344">
        <v>0</v>
      </c>
      <c r="R214" s="345">
        <v>0</v>
      </c>
      <c r="S214" s="383"/>
      <c r="T214" s="383"/>
      <c r="U214" s="383"/>
      <c r="V214" s="383"/>
      <c r="W214" s="365">
        <v>12699.637000000001</v>
      </c>
      <c r="X214" s="359">
        <v>6308.27</v>
      </c>
      <c r="Y214" s="360">
        <v>0.49673</v>
      </c>
      <c r="Z214" s="384"/>
      <c r="AA214" s="384"/>
      <c r="AB214" s="384"/>
      <c r="AC214" s="384"/>
      <c r="AD214" s="384"/>
      <c r="AE214" s="384"/>
      <c r="AF214" s="302">
        <v>25425.759999999998</v>
      </c>
      <c r="AG214" s="300"/>
    </row>
    <row r="215" spans="1:33" s="299" customFormat="1" ht="12" customHeight="1" x14ac:dyDescent="0.2">
      <c r="A215" s="300"/>
      <c r="B215" s="385" t="s">
        <v>438</v>
      </c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41">
        <v>959</v>
      </c>
      <c r="O215" s="343">
        <v>1</v>
      </c>
      <c r="P215" s="343">
        <v>6</v>
      </c>
      <c r="Q215" s="344" t="s">
        <v>437</v>
      </c>
      <c r="R215" s="345">
        <v>0</v>
      </c>
      <c r="S215" s="383"/>
      <c r="T215" s="383"/>
      <c r="U215" s="383"/>
      <c r="V215" s="383"/>
      <c r="W215" s="365">
        <v>11268.999</v>
      </c>
      <c r="X215" s="359">
        <v>5503.46</v>
      </c>
      <c r="Y215" s="360">
        <v>0.48837000000000003</v>
      </c>
      <c r="Z215" s="384"/>
      <c r="AA215" s="384"/>
      <c r="AB215" s="384"/>
      <c r="AC215" s="384"/>
      <c r="AD215" s="384"/>
      <c r="AE215" s="384"/>
      <c r="AF215" s="302">
        <v>2862.61</v>
      </c>
      <c r="AG215" s="300"/>
    </row>
    <row r="216" spans="1:33" s="299" customFormat="1" ht="32.25" customHeight="1" x14ac:dyDescent="0.2">
      <c r="A216" s="300"/>
      <c r="B216" s="385" t="s">
        <v>436</v>
      </c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41">
        <v>959</v>
      </c>
      <c r="O216" s="343">
        <v>1</v>
      </c>
      <c r="P216" s="343">
        <v>6</v>
      </c>
      <c r="Q216" s="344" t="s">
        <v>435</v>
      </c>
      <c r="R216" s="345">
        <v>0</v>
      </c>
      <c r="S216" s="383"/>
      <c r="T216" s="383"/>
      <c r="U216" s="383"/>
      <c r="V216" s="383"/>
      <c r="W216" s="365">
        <v>11268.999</v>
      </c>
      <c r="X216" s="359">
        <v>5503.46</v>
      </c>
      <c r="Y216" s="360">
        <v>0.48837000000000003</v>
      </c>
      <c r="Z216" s="384"/>
      <c r="AA216" s="384"/>
      <c r="AB216" s="384"/>
      <c r="AC216" s="384"/>
      <c r="AD216" s="384"/>
      <c r="AE216" s="384"/>
      <c r="AF216" s="302">
        <v>2862.61</v>
      </c>
      <c r="AG216" s="300"/>
    </row>
    <row r="217" spans="1:33" s="299" customFormat="1" ht="21.75" customHeight="1" x14ac:dyDescent="0.2">
      <c r="A217" s="300"/>
      <c r="B217" s="385" t="s">
        <v>440</v>
      </c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41">
        <v>959</v>
      </c>
      <c r="O217" s="343">
        <v>1</v>
      </c>
      <c r="P217" s="343">
        <v>6</v>
      </c>
      <c r="Q217" s="344" t="s">
        <v>439</v>
      </c>
      <c r="R217" s="345">
        <v>0</v>
      </c>
      <c r="S217" s="383"/>
      <c r="T217" s="383"/>
      <c r="U217" s="383"/>
      <c r="V217" s="383"/>
      <c r="W217" s="365">
        <v>1865.3209999999999</v>
      </c>
      <c r="X217" s="359">
        <v>569.67999999999995</v>
      </c>
      <c r="Y217" s="360">
        <v>0.3054</v>
      </c>
      <c r="Z217" s="384"/>
      <c r="AA217" s="384"/>
      <c r="AB217" s="384"/>
      <c r="AC217" s="384"/>
      <c r="AD217" s="384"/>
      <c r="AE217" s="384"/>
      <c r="AF217" s="302">
        <v>2341.02</v>
      </c>
      <c r="AG217" s="300"/>
    </row>
    <row r="218" spans="1:33" s="299" customFormat="1" ht="12" customHeight="1" x14ac:dyDescent="0.2">
      <c r="A218" s="300"/>
      <c r="B218" s="385" t="s">
        <v>198</v>
      </c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41">
        <v>959</v>
      </c>
      <c r="O218" s="343">
        <v>1</v>
      </c>
      <c r="P218" s="343">
        <v>6</v>
      </c>
      <c r="Q218" s="344" t="s">
        <v>439</v>
      </c>
      <c r="R218" s="345" t="s">
        <v>197</v>
      </c>
      <c r="S218" s="383"/>
      <c r="T218" s="383"/>
      <c r="U218" s="383"/>
      <c r="V218" s="383"/>
      <c r="W218" s="365">
        <v>129.19999999999999</v>
      </c>
      <c r="X218" s="359">
        <v>0</v>
      </c>
      <c r="Y218" s="360">
        <v>0</v>
      </c>
      <c r="Z218" s="384"/>
      <c r="AA218" s="384"/>
      <c r="AB218" s="384"/>
      <c r="AC218" s="384"/>
      <c r="AD218" s="384"/>
      <c r="AE218" s="384"/>
      <c r="AF218" s="302">
        <v>2341.02</v>
      </c>
      <c r="AG218" s="300"/>
    </row>
    <row r="219" spans="1:33" s="299" customFormat="1" ht="21.75" customHeight="1" x14ac:dyDescent="0.2">
      <c r="A219" s="300"/>
      <c r="B219" s="385" t="s">
        <v>196</v>
      </c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41">
        <v>959</v>
      </c>
      <c r="O219" s="343">
        <v>1</v>
      </c>
      <c r="P219" s="343">
        <v>6</v>
      </c>
      <c r="Q219" s="344" t="s">
        <v>439</v>
      </c>
      <c r="R219" s="345" t="s">
        <v>195</v>
      </c>
      <c r="S219" s="383"/>
      <c r="T219" s="383"/>
      <c r="U219" s="383"/>
      <c r="V219" s="383"/>
      <c r="W219" s="365">
        <v>129.19999999999999</v>
      </c>
      <c r="X219" s="359">
        <v>0</v>
      </c>
      <c r="Y219" s="360">
        <v>0</v>
      </c>
      <c r="Z219" s="384"/>
      <c r="AA219" s="384"/>
      <c r="AB219" s="384"/>
      <c r="AC219" s="384"/>
      <c r="AD219" s="384"/>
      <c r="AE219" s="384"/>
      <c r="AF219" s="302">
        <v>196.14</v>
      </c>
      <c r="AG219" s="300"/>
    </row>
    <row r="220" spans="1:33" s="299" customFormat="1" ht="53.25" customHeight="1" x14ac:dyDescent="0.2">
      <c r="A220" s="300"/>
      <c r="B220" s="385" t="s">
        <v>213</v>
      </c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41">
        <v>959</v>
      </c>
      <c r="O220" s="343">
        <v>1</v>
      </c>
      <c r="P220" s="343">
        <v>6</v>
      </c>
      <c r="Q220" s="344" t="s">
        <v>439</v>
      </c>
      <c r="R220" s="345" t="s">
        <v>212</v>
      </c>
      <c r="S220" s="383"/>
      <c r="T220" s="383"/>
      <c r="U220" s="383"/>
      <c r="V220" s="383"/>
      <c r="W220" s="365">
        <v>129.19999999999999</v>
      </c>
      <c r="X220" s="359">
        <v>0</v>
      </c>
      <c r="Y220" s="360">
        <v>0</v>
      </c>
      <c r="Z220" s="384"/>
      <c r="AA220" s="384"/>
      <c r="AB220" s="384"/>
      <c r="AC220" s="384"/>
      <c r="AD220" s="384"/>
      <c r="AE220" s="384"/>
      <c r="AF220" s="302">
        <v>0</v>
      </c>
      <c r="AG220" s="300"/>
    </row>
    <row r="221" spans="1:33" s="299" customFormat="1" ht="21.75" customHeight="1" x14ac:dyDescent="0.2">
      <c r="A221" s="300"/>
      <c r="B221" s="385" t="s">
        <v>173</v>
      </c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41">
        <v>959</v>
      </c>
      <c r="O221" s="343">
        <v>1</v>
      </c>
      <c r="P221" s="343">
        <v>6</v>
      </c>
      <c r="Q221" s="344" t="s">
        <v>439</v>
      </c>
      <c r="R221" s="345" t="s">
        <v>172</v>
      </c>
      <c r="S221" s="383"/>
      <c r="T221" s="383"/>
      <c r="U221" s="383"/>
      <c r="V221" s="383"/>
      <c r="W221" s="365">
        <v>1725.789</v>
      </c>
      <c r="X221" s="359">
        <v>567.74</v>
      </c>
      <c r="Y221" s="360">
        <v>0.32897999999999999</v>
      </c>
      <c r="Z221" s="384"/>
      <c r="AA221" s="384"/>
      <c r="AB221" s="384"/>
      <c r="AC221" s="384"/>
      <c r="AD221" s="384"/>
      <c r="AE221" s="384"/>
      <c r="AF221" s="302">
        <v>0</v>
      </c>
      <c r="AG221" s="300"/>
    </row>
    <row r="222" spans="1:33" s="299" customFormat="1" ht="32.25" customHeight="1" x14ac:dyDescent="0.2">
      <c r="A222" s="300"/>
      <c r="B222" s="385" t="s">
        <v>171</v>
      </c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41">
        <v>959</v>
      </c>
      <c r="O222" s="343">
        <v>1</v>
      </c>
      <c r="P222" s="343">
        <v>6</v>
      </c>
      <c r="Q222" s="344" t="s">
        <v>439</v>
      </c>
      <c r="R222" s="345" t="s">
        <v>170</v>
      </c>
      <c r="S222" s="383"/>
      <c r="T222" s="383"/>
      <c r="U222" s="383"/>
      <c r="V222" s="383"/>
      <c r="W222" s="365">
        <v>1725.789</v>
      </c>
      <c r="X222" s="359">
        <v>567.74</v>
      </c>
      <c r="Y222" s="360">
        <v>0.32897999999999999</v>
      </c>
      <c r="Z222" s="384"/>
      <c r="AA222" s="384"/>
      <c r="AB222" s="384"/>
      <c r="AC222" s="384"/>
      <c r="AD222" s="384"/>
      <c r="AE222" s="384"/>
      <c r="AF222" s="302">
        <v>0</v>
      </c>
      <c r="AG222" s="300"/>
    </row>
    <row r="223" spans="1:33" s="299" customFormat="1" ht="21.75" customHeight="1" x14ac:dyDescent="0.2">
      <c r="A223" s="300"/>
      <c r="B223" s="385" t="s">
        <v>188</v>
      </c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41">
        <v>959</v>
      </c>
      <c r="O223" s="343">
        <v>1</v>
      </c>
      <c r="P223" s="343">
        <v>6</v>
      </c>
      <c r="Q223" s="344" t="s">
        <v>439</v>
      </c>
      <c r="R223" s="345" t="s">
        <v>187</v>
      </c>
      <c r="S223" s="383"/>
      <c r="T223" s="383"/>
      <c r="U223" s="383"/>
      <c r="V223" s="383"/>
      <c r="W223" s="365">
        <v>1148.2639999999999</v>
      </c>
      <c r="X223" s="359">
        <v>429.74</v>
      </c>
      <c r="Y223" s="360">
        <v>0.37425000000000003</v>
      </c>
      <c r="Z223" s="384"/>
      <c r="AA223" s="384"/>
      <c r="AB223" s="384"/>
      <c r="AC223" s="384"/>
      <c r="AD223" s="384"/>
      <c r="AE223" s="384"/>
      <c r="AF223" s="302">
        <v>194.54</v>
      </c>
      <c r="AG223" s="300"/>
    </row>
    <row r="224" spans="1:33" s="299" customFormat="1" ht="21.75" customHeight="1" x14ac:dyDescent="0.2">
      <c r="A224" s="300"/>
      <c r="B224" s="385" t="s">
        <v>169</v>
      </c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41">
        <v>959</v>
      </c>
      <c r="O224" s="343">
        <v>1</v>
      </c>
      <c r="P224" s="343">
        <v>6</v>
      </c>
      <c r="Q224" s="344" t="s">
        <v>439</v>
      </c>
      <c r="R224" s="345" t="s">
        <v>168</v>
      </c>
      <c r="S224" s="383"/>
      <c r="T224" s="383"/>
      <c r="U224" s="383"/>
      <c r="V224" s="383"/>
      <c r="W224" s="365">
        <v>577.52499999999998</v>
      </c>
      <c r="X224" s="359">
        <v>138</v>
      </c>
      <c r="Y224" s="360">
        <v>0.23895</v>
      </c>
      <c r="Z224" s="384"/>
      <c r="AA224" s="384"/>
      <c r="AB224" s="384"/>
      <c r="AC224" s="384"/>
      <c r="AD224" s="384"/>
      <c r="AE224" s="384"/>
      <c r="AF224" s="302">
        <v>194.54</v>
      </c>
      <c r="AG224" s="300"/>
    </row>
    <row r="225" spans="1:33" s="299" customFormat="1" ht="21.75" customHeight="1" x14ac:dyDescent="0.2">
      <c r="A225" s="300"/>
      <c r="B225" s="385" t="s">
        <v>211</v>
      </c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41">
        <v>959</v>
      </c>
      <c r="O225" s="343">
        <v>1</v>
      </c>
      <c r="P225" s="343">
        <v>6</v>
      </c>
      <c r="Q225" s="344" t="s">
        <v>439</v>
      </c>
      <c r="R225" s="345" t="s">
        <v>210</v>
      </c>
      <c r="S225" s="383"/>
      <c r="T225" s="383"/>
      <c r="U225" s="383"/>
      <c r="V225" s="383"/>
      <c r="W225" s="365">
        <v>10.332000000000001</v>
      </c>
      <c r="X225" s="359">
        <v>1.94</v>
      </c>
      <c r="Y225" s="360">
        <v>0.18709999999999999</v>
      </c>
      <c r="Z225" s="384"/>
      <c r="AA225" s="384"/>
      <c r="AB225" s="384"/>
      <c r="AC225" s="384"/>
      <c r="AD225" s="384"/>
      <c r="AE225" s="384"/>
      <c r="AF225" s="302">
        <v>165.04</v>
      </c>
      <c r="AG225" s="300"/>
    </row>
    <row r="226" spans="1:33" s="299" customFormat="1" ht="12" customHeight="1" x14ac:dyDescent="0.2">
      <c r="A226" s="300"/>
      <c r="B226" s="385" t="s">
        <v>209</v>
      </c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41">
        <v>959</v>
      </c>
      <c r="O226" s="343">
        <v>1</v>
      </c>
      <c r="P226" s="343">
        <v>6</v>
      </c>
      <c r="Q226" s="344" t="s">
        <v>439</v>
      </c>
      <c r="R226" s="345" t="s">
        <v>208</v>
      </c>
      <c r="S226" s="383"/>
      <c r="T226" s="383"/>
      <c r="U226" s="383"/>
      <c r="V226" s="383"/>
      <c r="W226" s="365">
        <v>10.332000000000001</v>
      </c>
      <c r="X226" s="359">
        <v>1.94</v>
      </c>
      <c r="Y226" s="360">
        <v>0.18709999999999999</v>
      </c>
      <c r="Z226" s="384"/>
      <c r="AA226" s="384"/>
      <c r="AB226" s="384"/>
      <c r="AC226" s="384"/>
      <c r="AD226" s="384"/>
      <c r="AE226" s="384"/>
      <c r="AF226" s="302">
        <v>29.5</v>
      </c>
      <c r="AG226" s="300"/>
    </row>
    <row r="227" spans="1:33" s="299" customFormat="1" ht="12" customHeight="1" x14ac:dyDescent="0.2">
      <c r="A227" s="300"/>
      <c r="B227" s="385" t="s">
        <v>315</v>
      </c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41">
        <v>959</v>
      </c>
      <c r="O227" s="343">
        <v>1</v>
      </c>
      <c r="P227" s="343">
        <v>6</v>
      </c>
      <c r="Q227" s="344" t="s">
        <v>439</v>
      </c>
      <c r="R227" s="345" t="s">
        <v>314</v>
      </c>
      <c r="S227" s="383"/>
      <c r="T227" s="383"/>
      <c r="U227" s="383"/>
      <c r="V227" s="383"/>
      <c r="W227" s="365">
        <v>1</v>
      </c>
      <c r="X227" s="359">
        <v>0</v>
      </c>
      <c r="Y227" s="360">
        <v>0</v>
      </c>
      <c r="Z227" s="384"/>
      <c r="AA227" s="384"/>
      <c r="AB227" s="384"/>
      <c r="AC227" s="384"/>
      <c r="AD227" s="384"/>
      <c r="AE227" s="384"/>
      <c r="AF227" s="302">
        <v>1.6</v>
      </c>
      <c r="AG227" s="300"/>
    </row>
    <row r="228" spans="1:33" s="299" customFormat="1" ht="12" customHeight="1" x14ac:dyDescent="0.2">
      <c r="A228" s="300"/>
      <c r="B228" s="385" t="s">
        <v>207</v>
      </c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41">
        <v>959</v>
      </c>
      <c r="O228" s="343">
        <v>1</v>
      </c>
      <c r="P228" s="343">
        <v>6</v>
      </c>
      <c r="Q228" s="344" t="s">
        <v>439</v>
      </c>
      <c r="R228" s="345" t="s">
        <v>206</v>
      </c>
      <c r="S228" s="383"/>
      <c r="T228" s="383"/>
      <c r="U228" s="383"/>
      <c r="V228" s="383"/>
      <c r="W228" s="365">
        <v>1.3320000000000001</v>
      </c>
      <c r="X228" s="359">
        <v>0.67</v>
      </c>
      <c r="Y228" s="360">
        <v>0.5</v>
      </c>
      <c r="Z228" s="384"/>
      <c r="AA228" s="384"/>
      <c r="AB228" s="384"/>
      <c r="AC228" s="384"/>
      <c r="AD228" s="384"/>
      <c r="AE228" s="384"/>
      <c r="AF228" s="302">
        <v>1.6</v>
      </c>
      <c r="AG228" s="300"/>
    </row>
    <row r="229" spans="1:33" s="299" customFormat="1" ht="21.75" customHeight="1" x14ac:dyDescent="0.2">
      <c r="A229" s="300"/>
      <c r="B229" s="385" t="s">
        <v>205</v>
      </c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41">
        <v>959</v>
      </c>
      <c r="O229" s="343">
        <v>1</v>
      </c>
      <c r="P229" s="343">
        <v>6</v>
      </c>
      <c r="Q229" s="344" t="s">
        <v>439</v>
      </c>
      <c r="R229" s="345" t="s">
        <v>203</v>
      </c>
      <c r="S229" s="383"/>
      <c r="T229" s="383"/>
      <c r="U229" s="383"/>
      <c r="V229" s="383"/>
      <c r="W229" s="365">
        <v>8</v>
      </c>
      <c r="X229" s="359">
        <v>1.27</v>
      </c>
      <c r="Y229" s="360">
        <v>0.15839</v>
      </c>
      <c r="Z229" s="384"/>
      <c r="AA229" s="384"/>
      <c r="AB229" s="384"/>
      <c r="AC229" s="384"/>
      <c r="AD229" s="384"/>
      <c r="AE229" s="384"/>
      <c r="AF229" s="302">
        <v>0</v>
      </c>
      <c r="AG229" s="300"/>
    </row>
    <row r="230" spans="1:33" s="299" customFormat="1" ht="12" customHeight="1" x14ac:dyDescent="0.2">
      <c r="A230" s="300"/>
      <c r="B230" s="385" t="s">
        <v>177</v>
      </c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41">
        <v>959</v>
      </c>
      <c r="O230" s="343">
        <v>1</v>
      </c>
      <c r="P230" s="343">
        <v>6</v>
      </c>
      <c r="Q230" s="344" t="s">
        <v>529</v>
      </c>
      <c r="R230" s="345">
        <v>0</v>
      </c>
      <c r="S230" s="383"/>
      <c r="T230" s="383"/>
      <c r="U230" s="383"/>
      <c r="V230" s="383"/>
      <c r="W230" s="365">
        <v>9403.6779999999999</v>
      </c>
      <c r="X230" s="359">
        <v>4933.78</v>
      </c>
      <c r="Y230" s="360">
        <v>0.52466000000000002</v>
      </c>
      <c r="Z230" s="384"/>
      <c r="AA230" s="384"/>
      <c r="AB230" s="384"/>
      <c r="AC230" s="384"/>
      <c r="AD230" s="384"/>
      <c r="AE230" s="384"/>
      <c r="AF230" s="302">
        <v>0.33</v>
      </c>
      <c r="AG230" s="300"/>
    </row>
    <row r="231" spans="1:33" s="299" customFormat="1" ht="12" customHeight="1" x14ac:dyDescent="0.2">
      <c r="A231" s="300"/>
      <c r="B231" s="385" t="s">
        <v>198</v>
      </c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41">
        <v>959</v>
      </c>
      <c r="O231" s="343">
        <v>1</v>
      </c>
      <c r="P231" s="343">
        <v>6</v>
      </c>
      <c r="Q231" s="344" t="s">
        <v>529</v>
      </c>
      <c r="R231" s="345" t="s">
        <v>197</v>
      </c>
      <c r="S231" s="383"/>
      <c r="T231" s="383"/>
      <c r="U231" s="383"/>
      <c r="V231" s="383"/>
      <c r="W231" s="365">
        <v>9403.6779999999999</v>
      </c>
      <c r="X231" s="359">
        <v>4933.78</v>
      </c>
      <c r="Y231" s="360">
        <v>0.52466000000000002</v>
      </c>
      <c r="Z231" s="384"/>
      <c r="AA231" s="384"/>
      <c r="AB231" s="384"/>
      <c r="AC231" s="384"/>
      <c r="AD231" s="384"/>
      <c r="AE231" s="384"/>
      <c r="AF231" s="302">
        <v>1.27</v>
      </c>
      <c r="AG231" s="300"/>
    </row>
    <row r="232" spans="1:33" s="299" customFormat="1" ht="21.75" customHeight="1" x14ac:dyDescent="0.2">
      <c r="A232" s="300"/>
      <c r="B232" s="385" t="s">
        <v>196</v>
      </c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41">
        <v>959</v>
      </c>
      <c r="O232" s="343">
        <v>1</v>
      </c>
      <c r="P232" s="343">
        <v>6</v>
      </c>
      <c r="Q232" s="344" t="s">
        <v>529</v>
      </c>
      <c r="R232" s="345" t="s">
        <v>195</v>
      </c>
      <c r="S232" s="383"/>
      <c r="T232" s="383"/>
      <c r="U232" s="383"/>
      <c r="V232" s="383"/>
      <c r="W232" s="365">
        <v>9403.6779999999999</v>
      </c>
      <c r="X232" s="359">
        <v>4933.78</v>
      </c>
      <c r="Y232" s="360">
        <v>0.52466000000000002</v>
      </c>
      <c r="Z232" s="384"/>
      <c r="AA232" s="384"/>
      <c r="AB232" s="384"/>
      <c r="AC232" s="384"/>
      <c r="AD232" s="384"/>
      <c r="AE232" s="384"/>
      <c r="AF232" s="302">
        <v>2144.88</v>
      </c>
      <c r="AG232" s="300"/>
    </row>
    <row r="233" spans="1:33" s="299" customFormat="1" ht="53.25" customHeight="1" x14ac:dyDescent="0.2">
      <c r="A233" s="300"/>
      <c r="B233" s="385" t="s">
        <v>194</v>
      </c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41">
        <v>959</v>
      </c>
      <c r="O233" s="343">
        <v>1</v>
      </c>
      <c r="P233" s="343">
        <v>6</v>
      </c>
      <c r="Q233" s="344" t="s">
        <v>529</v>
      </c>
      <c r="R233" s="345" t="s">
        <v>193</v>
      </c>
      <c r="S233" s="383"/>
      <c r="T233" s="383"/>
      <c r="U233" s="383"/>
      <c r="V233" s="383"/>
      <c r="W233" s="365">
        <v>7228.924</v>
      </c>
      <c r="X233" s="359">
        <v>3940.7</v>
      </c>
      <c r="Y233" s="360">
        <v>0.54513</v>
      </c>
      <c r="Z233" s="384"/>
      <c r="AA233" s="384"/>
      <c r="AB233" s="384"/>
      <c r="AC233" s="384"/>
      <c r="AD233" s="384"/>
      <c r="AE233" s="384"/>
      <c r="AF233" s="302">
        <v>2144.88</v>
      </c>
      <c r="AG233" s="300"/>
    </row>
    <row r="234" spans="1:33" s="299" customFormat="1" ht="21.75" customHeight="1" x14ac:dyDescent="0.2">
      <c r="A234" s="300"/>
      <c r="B234" s="385" t="s">
        <v>192</v>
      </c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41">
        <v>959</v>
      </c>
      <c r="O234" s="343">
        <v>1</v>
      </c>
      <c r="P234" s="343">
        <v>6</v>
      </c>
      <c r="Q234" s="344" t="s">
        <v>529</v>
      </c>
      <c r="R234" s="345" t="s">
        <v>190</v>
      </c>
      <c r="S234" s="383"/>
      <c r="T234" s="383"/>
      <c r="U234" s="383"/>
      <c r="V234" s="383"/>
      <c r="W234" s="365">
        <v>2174.7539999999999</v>
      </c>
      <c r="X234" s="359">
        <v>993.08</v>
      </c>
      <c r="Y234" s="360">
        <v>0.45663999999999999</v>
      </c>
      <c r="Z234" s="384"/>
      <c r="AA234" s="384"/>
      <c r="AB234" s="384"/>
      <c r="AC234" s="384"/>
      <c r="AD234" s="384"/>
      <c r="AE234" s="384"/>
      <c r="AF234" s="302">
        <v>2144.88</v>
      </c>
      <c r="AG234" s="300"/>
    </row>
    <row r="235" spans="1:33" s="299" customFormat="1" ht="32.25" customHeight="1" x14ac:dyDescent="0.2">
      <c r="A235" s="300"/>
      <c r="B235" s="385" t="s">
        <v>438</v>
      </c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41">
        <v>959</v>
      </c>
      <c r="O235" s="343">
        <v>1</v>
      </c>
      <c r="P235" s="343">
        <v>6</v>
      </c>
      <c r="Q235" s="344" t="s">
        <v>437</v>
      </c>
      <c r="R235" s="345">
        <v>0</v>
      </c>
      <c r="S235" s="383"/>
      <c r="T235" s="383"/>
      <c r="U235" s="383"/>
      <c r="V235" s="383"/>
      <c r="W235" s="365">
        <v>1430.6379999999999</v>
      </c>
      <c r="X235" s="359">
        <v>804.81</v>
      </c>
      <c r="Y235" s="360">
        <v>0.56254999999999999</v>
      </c>
      <c r="Z235" s="384"/>
      <c r="AA235" s="384"/>
      <c r="AB235" s="384"/>
      <c r="AC235" s="384"/>
      <c r="AD235" s="384"/>
      <c r="AE235" s="384"/>
      <c r="AF235" s="302">
        <v>1653.24</v>
      </c>
      <c r="AG235" s="300"/>
    </row>
    <row r="236" spans="1:33" s="299" customFormat="1" ht="32.25" customHeight="1" x14ac:dyDescent="0.2">
      <c r="A236" s="300"/>
      <c r="B236" s="385" t="s">
        <v>436</v>
      </c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41">
        <v>959</v>
      </c>
      <c r="O236" s="343">
        <v>1</v>
      </c>
      <c r="P236" s="343">
        <v>6</v>
      </c>
      <c r="Q236" s="344" t="s">
        <v>435</v>
      </c>
      <c r="R236" s="345">
        <v>0</v>
      </c>
      <c r="S236" s="383"/>
      <c r="T236" s="383"/>
      <c r="U236" s="383"/>
      <c r="V236" s="383"/>
      <c r="W236" s="365">
        <v>1430.6379999999999</v>
      </c>
      <c r="X236" s="359">
        <v>804.81</v>
      </c>
      <c r="Y236" s="360">
        <v>0.56254999999999999</v>
      </c>
      <c r="Z236" s="384"/>
      <c r="AA236" s="384"/>
      <c r="AB236" s="384"/>
      <c r="AC236" s="384"/>
      <c r="AD236" s="384"/>
      <c r="AE236" s="384"/>
      <c r="AF236" s="302">
        <v>491.64</v>
      </c>
      <c r="AG236" s="300"/>
    </row>
    <row r="237" spans="1:33" s="299" customFormat="1" ht="21.75" customHeight="1" x14ac:dyDescent="0.2">
      <c r="A237" s="300"/>
      <c r="B237" s="385" t="s">
        <v>273</v>
      </c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41">
        <v>959</v>
      </c>
      <c r="O237" s="343">
        <v>1</v>
      </c>
      <c r="P237" s="343">
        <v>6</v>
      </c>
      <c r="Q237" s="344" t="s">
        <v>616</v>
      </c>
      <c r="R237" s="345">
        <v>0</v>
      </c>
      <c r="S237" s="383"/>
      <c r="T237" s="383"/>
      <c r="U237" s="383"/>
      <c r="V237" s="383"/>
      <c r="W237" s="365">
        <v>1430.6379999999999</v>
      </c>
      <c r="X237" s="359">
        <v>804.81</v>
      </c>
      <c r="Y237" s="360">
        <v>0.56254999999999999</v>
      </c>
      <c r="Z237" s="384"/>
      <c r="AA237" s="384"/>
      <c r="AB237" s="384"/>
      <c r="AC237" s="384"/>
      <c r="AD237" s="384"/>
      <c r="AE237" s="384"/>
      <c r="AF237" s="302">
        <v>521.59</v>
      </c>
      <c r="AG237" s="300"/>
    </row>
    <row r="238" spans="1:33" s="299" customFormat="1" ht="12" customHeight="1" x14ac:dyDescent="0.2">
      <c r="A238" s="300"/>
      <c r="B238" s="385" t="s">
        <v>198</v>
      </c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41">
        <v>959</v>
      </c>
      <c r="O238" s="343">
        <v>1</v>
      </c>
      <c r="P238" s="343">
        <v>6</v>
      </c>
      <c r="Q238" s="344" t="s">
        <v>616</v>
      </c>
      <c r="R238" s="345" t="s">
        <v>197</v>
      </c>
      <c r="S238" s="383"/>
      <c r="T238" s="383"/>
      <c r="U238" s="383"/>
      <c r="V238" s="383"/>
      <c r="W238" s="365">
        <v>1430.6379999999999</v>
      </c>
      <c r="X238" s="359">
        <v>804.81</v>
      </c>
      <c r="Y238" s="360">
        <v>0.56254999999999999</v>
      </c>
      <c r="Z238" s="384"/>
      <c r="AA238" s="384"/>
      <c r="AB238" s="384"/>
      <c r="AC238" s="384"/>
      <c r="AD238" s="384"/>
      <c r="AE238" s="384"/>
      <c r="AF238" s="302">
        <v>521.59</v>
      </c>
      <c r="AG238" s="300"/>
    </row>
    <row r="239" spans="1:33" s="299" customFormat="1" ht="21.75" customHeight="1" x14ac:dyDescent="0.2">
      <c r="A239" s="300"/>
      <c r="B239" s="385" t="s">
        <v>196</v>
      </c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41">
        <v>959</v>
      </c>
      <c r="O239" s="343">
        <v>1</v>
      </c>
      <c r="P239" s="343">
        <v>6</v>
      </c>
      <c r="Q239" s="344" t="s">
        <v>616</v>
      </c>
      <c r="R239" s="345" t="s">
        <v>195</v>
      </c>
      <c r="S239" s="383"/>
      <c r="T239" s="383"/>
      <c r="U239" s="383"/>
      <c r="V239" s="383"/>
      <c r="W239" s="365">
        <v>1430.6379999999999</v>
      </c>
      <c r="X239" s="359">
        <v>804.81</v>
      </c>
      <c r="Y239" s="360">
        <v>0.56254999999999999</v>
      </c>
      <c r="Z239" s="384"/>
      <c r="AA239" s="384"/>
      <c r="AB239" s="384"/>
      <c r="AC239" s="384"/>
      <c r="AD239" s="384"/>
      <c r="AE239" s="384"/>
      <c r="AF239" s="302">
        <v>521.59</v>
      </c>
      <c r="AG239" s="300"/>
    </row>
    <row r="240" spans="1:33" s="299" customFormat="1" ht="53.25" customHeight="1" x14ac:dyDescent="0.2">
      <c r="A240" s="300"/>
      <c r="B240" s="385" t="s">
        <v>194</v>
      </c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41">
        <v>959</v>
      </c>
      <c r="O240" s="343">
        <v>1</v>
      </c>
      <c r="P240" s="343">
        <v>6</v>
      </c>
      <c r="Q240" s="344" t="s">
        <v>616</v>
      </c>
      <c r="R240" s="345" t="s">
        <v>193</v>
      </c>
      <c r="S240" s="383"/>
      <c r="T240" s="383"/>
      <c r="U240" s="383"/>
      <c r="V240" s="383"/>
      <c r="W240" s="365">
        <v>1198.7370000000001</v>
      </c>
      <c r="X240" s="359">
        <v>572.91999999999996</v>
      </c>
      <c r="Y240" s="360">
        <v>0.47793999999999998</v>
      </c>
      <c r="Z240" s="384"/>
      <c r="AA240" s="384"/>
      <c r="AB240" s="384"/>
      <c r="AC240" s="384"/>
      <c r="AD240" s="384"/>
      <c r="AE240" s="384"/>
      <c r="AF240" s="302">
        <v>521.59</v>
      </c>
      <c r="AG240" s="300"/>
    </row>
    <row r="241" spans="1:33" s="299" customFormat="1" ht="21.75" customHeight="1" x14ac:dyDescent="0.2">
      <c r="A241" s="300"/>
      <c r="B241" s="385" t="s">
        <v>192</v>
      </c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41">
        <v>959</v>
      </c>
      <c r="O241" s="343">
        <v>1</v>
      </c>
      <c r="P241" s="343">
        <v>6</v>
      </c>
      <c r="Q241" s="344" t="s">
        <v>616</v>
      </c>
      <c r="R241" s="345" t="s">
        <v>190</v>
      </c>
      <c r="S241" s="383"/>
      <c r="T241" s="383"/>
      <c r="U241" s="383"/>
      <c r="V241" s="383"/>
      <c r="W241" s="365">
        <v>231.90100000000001</v>
      </c>
      <c r="X241" s="359">
        <v>231.89</v>
      </c>
      <c r="Y241" s="360">
        <v>0.99992999999999999</v>
      </c>
      <c r="Z241" s="384"/>
      <c r="AA241" s="384"/>
      <c r="AB241" s="384"/>
      <c r="AC241" s="384"/>
      <c r="AD241" s="384"/>
      <c r="AE241" s="384"/>
      <c r="AF241" s="302">
        <v>521.59</v>
      </c>
      <c r="AG241" s="300"/>
    </row>
    <row r="242" spans="1:33" s="299" customFormat="1" ht="32.25" customHeight="1" x14ac:dyDescent="0.2">
      <c r="A242" s="300"/>
      <c r="B242" s="385" t="s">
        <v>428</v>
      </c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41">
        <v>959</v>
      </c>
      <c r="O242" s="343">
        <v>1</v>
      </c>
      <c r="P242" s="343">
        <v>13</v>
      </c>
      <c r="Q242" s="344">
        <v>0</v>
      </c>
      <c r="R242" s="345">
        <v>0</v>
      </c>
      <c r="S242" s="383"/>
      <c r="T242" s="383"/>
      <c r="U242" s="383"/>
      <c r="V242" s="383"/>
      <c r="W242" s="365">
        <v>10</v>
      </c>
      <c r="X242" s="359">
        <v>0</v>
      </c>
      <c r="Y242" s="360">
        <v>0</v>
      </c>
      <c r="Z242" s="384"/>
      <c r="AA242" s="384"/>
      <c r="AB242" s="384"/>
      <c r="AC242" s="384"/>
      <c r="AD242" s="384"/>
      <c r="AE242" s="384"/>
      <c r="AF242" s="302">
        <v>521.59</v>
      </c>
      <c r="AG242" s="300"/>
    </row>
    <row r="243" spans="1:33" s="299" customFormat="1" ht="32.25" customHeight="1" x14ac:dyDescent="0.2">
      <c r="A243" s="300"/>
      <c r="B243" s="385" t="s">
        <v>139</v>
      </c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41">
        <v>959</v>
      </c>
      <c r="O243" s="343">
        <v>1</v>
      </c>
      <c r="P243" s="343">
        <v>13</v>
      </c>
      <c r="Q243" s="344" t="s">
        <v>138</v>
      </c>
      <c r="R243" s="345">
        <v>0</v>
      </c>
      <c r="S243" s="383"/>
      <c r="T243" s="383"/>
      <c r="U243" s="383"/>
      <c r="V243" s="383"/>
      <c r="W243" s="365">
        <v>10</v>
      </c>
      <c r="X243" s="359">
        <v>0</v>
      </c>
      <c r="Y243" s="360">
        <v>0</v>
      </c>
      <c r="Z243" s="384"/>
      <c r="AA243" s="384"/>
      <c r="AB243" s="384"/>
      <c r="AC243" s="384"/>
      <c r="AD243" s="384"/>
      <c r="AE243" s="384"/>
      <c r="AF243" s="302">
        <v>0</v>
      </c>
      <c r="AG243" s="300"/>
    </row>
    <row r="244" spans="1:33" s="299" customFormat="1" ht="12" customHeight="1" x14ac:dyDescent="0.2">
      <c r="A244" s="300"/>
      <c r="B244" s="385" t="s">
        <v>421</v>
      </c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41">
        <v>959</v>
      </c>
      <c r="O244" s="343">
        <v>1</v>
      </c>
      <c r="P244" s="343">
        <v>13</v>
      </c>
      <c r="Q244" s="344" t="s">
        <v>420</v>
      </c>
      <c r="R244" s="345">
        <v>0</v>
      </c>
      <c r="S244" s="383"/>
      <c r="T244" s="383"/>
      <c r="U244" s="383"/>
      <c r="V244" s="383"/>
      <c r="W244" s="365">
        <v>10</v>
      </c>
      <c r="X244" s="359">
        <v>0</v>
      </c>
      <c r="Y244" s="360">
        <v>0</v>
      </c>
      <c r="Z244" s="384"/>
      <c r="AA244" s="384"/>
      <c r="AB244" s="384"/>
      <c r="AC244" s="384"/>
      <c r="AD244" s="384"/>
      <c r="AE244" s="384"/>
      <c r="AF244" s="302">
        <v>0</v>
      </c>
      <c r="AG244" s="300"/>
    </row>
    <row r="245" spans="1:33" s="299" customFormat="1" ht="12" customHeight="1" x14ac:dyDescent="0.2">
      <c r="A245" s="300"/>
      <c r="B245" s="385" t="s">
        <v>134</v>
      </c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41">
        <v>959</v>
      </c>
      <c r="O245" s="343">
        <v>1</v>
      </c>
      <c r="P245" s="343">
        <v>13</v>
      </c>
      <c r="Q245" s="344" t="s">
        <v>420</v>
      </c>
      <c r="R245" s="345" t="s">
        <v>133</v>
      </c>
      <c r="S245" s="383"/>
      <c r="T245" s="383"/>
      <c r="U245" s="383"/>
      <c r="V245" s="383"/>
      <c r="W245" s="365">
        <v>10</v>
      </c>
      <c r="X245" s="359">
        <v>0</v>
      </c>
      <c r="Y245" s="360">
        <v>0</v>
      </c>
      <c r="Z245" s="384"/>
      <c r="AA245" s="384"/>
      <c r="AB245" s="384"/>
      <c r="AC245" s="384"/>
      <c r="AD245" s="384"/>
      <c r="AE245" s="384"/>
      <c r="AF245" s="302">
        <v>0</v>
      </c>
      <c r="AG245" s="300"/>
    </row>
    <row r="246" spans="1:33" s="299" customFormat="1" ht="12" customHeight="1" x14ac:dyDescent="0.2">
      <c r="A246" s="300"/>
      <c r="B246" s="385" t="s">
        <v>401</v>
      </c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41">
        <v>959</v>
      </c>
      <c r="O246" s="343">
        <v>1</v>
      </c>
      <c r="P246" s="343">
        <v>13</v>
      </c>
      <c r="Q246" s="344" t="s">
        <v>420</v>
      </c>
      <c r="R246" s="345" t="s">
        <v>400</v>
      </c>
      <c r="S246" s="383"/>
      <c r="T246" s="383"/>
      <c r="U246" s="383"/>
      <c r="V246" s="383"/>
      <c r="W246" s="365">
        <v>10</v>
      </c>
      <c r="X246" s="359">
        <v>0</v>
      </c>
      <c r="Y246" s="360">
        <v>0</v>
      </c>
      <c r="Z246" s="384"/>
      <c r="AA246" s="384"/>
      <c r="AB246" s="384"/>
      <c r="AC246" s="384"/>
      <c r="AD246" s="384"/>
      <c r="AE246" s="384"/>
      <c r="AF246" s="302">
        <v>0</v>
      </c>
      <c r="AG246" s="300"/>
    </row>
    <row r="247" spans="1:33" s="299" customFormat="1" ht="12" customHeight="1" x14ac:dyDescent="0.2">
      <c r="A247" s="300"/>
      <c r="B247" s="385" t="s">
        <v>419</v>
      </c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41">
        <v>959</v>
      </c>
      <c r="O247" s="343">
        <v>2</v>
      </c>
      <c r="P247" s="343">
        <v>0</v>
      </c>
      <c r="Q247" s="344">
        <v>0</v>
      </c>
      <c r="R247" s="345">
        <v>0</v>
      </c>
      <c r="S247" s="383"/>
      <c r="T247" s="383"/>
      <c r="U247" s="383"/>
      <c r="V247" s="383"/>
      <c r="W247" s="365">
        <v>2252.3000000000002</v>
      </c>
      <c r="X247" s="359">
        <v>1056.3599999999999</v>
      </c>
      <c r="Y247" s="360">
        <v>0.46900999999999998</v>
      </c>
      <c r="Z247" s="384"/>
      <c r="AA247" s="384"/>
      <c r="AB247" s="384"/>
      <c r="AC247" s="384"/>
      <c r="AD247" s="384"/>
      <c r="AE247" s="384"/>
      <c r="AF247" s="302">
        <v>0</v>
      </c>
      <c r="AG247" s="300"/>
    </row>
    <row r="248" spans="1:33" s="299" customFormat="1" ht="12" customHeight="1" x14ac:dyDescent="0.2">
      <c r="A248" s="300"/>
      <c r="B248" s="385" t="s">
        <v>418</v>
      </c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41">
        <v>959</v>
      </c>
      <c r="O248" s="343">
        <v>2</v>
      </c>
      <c r="P248" s="343">
        <v>3</v>
      </c>
      <c r="Q248" s="344">
        <v>0</v>
      </c>
      <c r="R248" s="345">
        <v>0</v>
      </c>
      <c r="S248" s="383"/>
      <c r="T248" s="383"/>
      <c r="U248" s="383"/>
      <c r="V248" s="383"/>
      <c r="W248" s="365">
        <v>2252.3000000000002</v>
      </c>
      <c r="X248" s="359">
        <v>1056.3599999999999</v>
      </c>
      <c r="Y248" s="360">
        <v>0.46900999999999998</v>
      </c>
      <c r="Z248" s="384"/>
      <c r="AA248" s="384"/>
      <c r="AB248" s="384"/>
      <c r="AC248" s="384"/>
      <c r="AD248" s="384"/>
      <c r="AE248" s="384"/>
      <c r="AF248" s="302">
        <v>0</v>
      </c>
      <c r="AG248" s="300"/>
    </row>
    <row r="249" spans="1:33" s="299" customFormat="1" ht="21.75" customHeight="1" x14ac:dyDescent="0.2">
      <c r="A249" s="300"/>
      <c r="B249" s="385" t="s">
        <v>417</v>
      </c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41">
        <v>959</v>
      </c>
      <c r="O249" s="343">
        <v>2</v>
      </c>
      <c r="P249" s="343">
        <v>3</v>
      </c>
      <c r="Q249" s="344" t="s">
        <v>416</v>
      </c>
      <c r="R249" s="345">
        <v>0</v>
      </c>
      <c r="S249" s="383"/>
      <c r="T249" s="383"/>
      <c r="U249" s="383"/>
      <c r="V249" s="383"/>
      <c r="W249" s="365">
        <v>2252.3000000000002</v>
      </c>
      <c r="X249" s="359">
        <v>1056.3599999999999</v>
      </c>
      <c r="Y249" s="360">
        <v>0.46900999999999998</v>
      </c>
      <c r="Z249" s="384"/>
      <c r="AA249" s="384"/>
      <c r="AB249" s="384"/>
      <c r="AC249" s="384"/>
      <c r="AD249" s="384"/>
      <c r="AE249" s="384"/>
      <c r="AF249" s="302">
        <v>0</v>
      </c>
      <c r="AG249" s="300"/>
    </row>
    <row r="250" spans="1:33" s="299" customFormat="1" ht="42.75" customHeight="1" x14ac:dyDescent="0.2">
      <c r="A250" s="300"/>
      <c r="B250" s="385" t="s">
        <v>415</v>
      </c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41">
        <v>959</v>
      </c>
      <c r="O250" s="343">
        <v>2</v>
      </c>
      <c r="P250" s="343">
        <v>3</v>
      </c>
      <c r="Q250" s="344" t="s">
        <v>414</v>
      </c>
      <c r="R250" s="345">
        <v>0</v>
      </c>
      <c r="S250" s="383"/>
      <c r="T250" s="383"/>
      <c r="U250" s="383"/>
      <c r="V250" s="383"/>
      <c r="W250" s="365">
        <v>2252.3000000000002</v>
      </c>
      <c r="X250" s="359">
        <v>1056.3599999999999</v>
      </c>
      <c r="Y250" s="360">
        <v>0.46900999999999998</v>
      </c>
      <c r="Z250" s="384"/>
      <c r="AA250" s="384"/>
      <c r="AB250" s="384"/>
      <c r="AC250" s="384"/>
      <c r="AD250" s="384"/>
      <c r="AE250" s="384"/>
      <c r="AF250" s="302">
        <v>0</v>
      </c>
      <c r="AG250" s="300"/>
    </row>
    <row r="251" spans="1:33" s="299" customFormat="1" ht="12" customHeight="1" x14ac:dyDescent="0.2">
      <c r="A251" s="300"/>
      <c r="B251" s="385" t="s">
        <v>134</v>
      </c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41">
        <v>959</v>
      </c>
      <c r="O251" s="343">
        <v>2</v>
      </c>
      <c r="P251" s="343">
        <v>3</v>
      </c>
      <c r="Q251" s="344" t="s">
        <v>414</v>
      </c>
      <c r="R251" s="345" t="s">
        <v>133</v>
      </c>
      <c r="S251" s="383"/>
      <c r="T251" s="383"/>
      <c r="U251" s="383"/>
      <c r="V251" s="383"/>
      <c r="W251" s="365">
        <v>2252.3000000000002</v>
      </c>
      <c r="X251" s="359">
        <v>1056.3599999999999</v>
      </c>
      <c r="Y251" s="360">
        <v>0.46900999999999998</v>
      </c>
      <c r="Z251" s="384"/>
      <c r="AA251" s="384"/>
      <c r="AB251" s="384"/>
      <c r="AC251" s="384"/>
      <c r="AD251" s="384"/>
      <c r="AE251" s="384"/>
      <c r="AF251" s="302">
        <v>0</v>
      </c>
      <c r="AG251" s="300"/>
    </row>
    <row r="252" spans="1:33" s="299" customFormat="1" ht="12" customHeight="1" x14ac:dyDescent="0.2">
      <c r="A252" s="300"/>
      <c r="B252" s="385" t="s">
        <v>401</v>
      </c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41">
        <v>959</v>
      </c>
      <c r="O252" s="343">
        <v>2</v>
      </c>
      <c r="P252" s="343">
        <v>3</v>
      </c>
      <c r="Q252" s="344" t="s">
        <v>414</v>
      </c>
      <c r="R252" s="345" t="s">
        <v>400</v>
      </c>
      <c r="S252" s="383"/>
      <c r="T252" s="383"/>
      <c r="U252" s="383"/>
      <c r="V252" s="383"/>
      <c r="W252" s="365">
        <v>2252.3000000000002</v>
      </c>
      <c r="X252" s="359">
        <v>1056.3599999999999</v>
      </c>
      <c r="Y252" s="360">
        <v>0.46900999999999998</v>
      </c>
      <c r="Z252" s="384"/>
      <c r="AA252" s="384"/>
      <c r="AB252" s="384"/>
      <c r="AC252" s="384"/>
      <c r="AD252" s="384"/>
      <c r="AE252" s="384"/>
      <c r="AF252" s="302">
        <v>0</v>
      </c>
      <c r="AG252" s="300"/>
    </row>
    <row r="253" spans="1:33" s="299" customFormat="1" ht="12" customHeight="1" x14ac:dyDescent="0.2">
      <c r="A253" s="300"/>
      <c r="B253" s="385" t="s">
        <v>410</v>
      </c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41">
        <v>959</v>
      </c>
      <c r="O253" s="343">
        <v>4</v>
      </c>
      <c r="P253" s="343">
        <v>0</v>
      </c>
      <c r="Q253" s="344">
        <v>0</v>
      </c>
      <c r="R253" s="345">
        <v>0</v>
      </c>
      <c r="S253" s="383"/>
      <c r="T253" s="383"/>
      <c r="U253" s="383"/>
      <c r="V253" s="383"/>
      <c r="W253" s="365">
        <v>3934.107</v>
      </c>
      <c r="X253" s="359">
        <v>1214.8499999999999</v>
      </c>
      <c r="Y253" s="360">
        <v>0.30880000000000002</v>
      </c>
      <c r="Z253" s="384"/>
      <c r="AA253" s="384"/>
      <c r="AB253" s="384"/>
      <c r="AC253" s="384"/>
      <c r="AD253" s="384"/>
      <c r="AE253" s="384"/>
      <c r="AF253" s="302">
        <v>532.58000000000004</v>
      </c>
      <c r="AG253" s="300"/>
    </row>
    <row r="254" spans="1:33" s="299" customFormat="1" ht="12" customHeight="1" x14ac:dyDescent="0.2">
      <c r="A254" s="300"/>
      <c r="B254" s="385" t="s">
        <v>409</v>
      </c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41">
        <v>959</v>
      </c>
      <c r="O254" s="343">
        <v>4</v>
      </c>
      <c r="P254" s="343">
        <v>5</v>
      </c>
      <c r="Q254" s="344">
        <v>0</v>
      </c>
      <c r="R254" s="345">
        <v>0</v>
      </c>
      <c r="S254" s="383"/>
      <c r="T254" s="383"/>
      <c r="U254" s="383"/>
      <c r="V254" s="383"/>
      <c r="W254" s="365">
        <v>396</v>
      </c>
      <c r="X254" s="359">
        <v>396</v>
      </c>
      <c r="Y254" s="360">
        <v>1</v>
      </c>
      <c r="Z254" s="384"/>
      <c r="AA254" s="384"/>
      <c r="AB254" s="384"/>
      <c r="AC254" s="384"/>
      <c r="AD254" s="384"/>
      <c r="AE254" s="384"/>
      <c r="AF254" s="302">
        <v>532.58000000000004</v>
      </c>
      <c r="AG254" s="300"/>
    </row>
    <row r="255" spans="1:33" s="299" customFormat="1" ht="21.75" customHeight="1" x14ac:dyDescent="0.2">
      <c r="A255" s="300"/>
      <c r="B255" s="385" t="s">
        <v>139</v>
      </c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41">
        <v>959</v>
      </c>
      <c r="O255" s="343">
        <v>4</v>
      </c>
      <c r="P255" s="343">
        <v>5</v>
      </c>
      <c r="Q255" s="344" t="s">
        <v>138</v>
      </c>
      <c r="R255" s="345">
        <v>0</v>
      </c>
      <c r="S255" s="383"/>
      <c r="T255" s="383"/>
      <c r="U255" s="383"/>
      <c r="V255" s="383"/>
      <c r="W255" s="365">
        <v>396</v>
      </c>
      <c r="X255" s="359">
        <v>396</v>
      </c>
      <c r="Y255" s="360">
        <v>1</v>
      </c>
      <c r="Z255" s="384"/>
      <c r="AA255" s="384"/>
      <c r="AB255" s="384"/>
      <c r="AC255" s="384"/>
      <c r="AD255" s="384"/>
      <c r="AE255" s="384"/>
      <c r="AF255" s="302">
        <v>532.58000000000004</v>
      </c>
      <c r="AG255" s="300"/>
    </row>
    <row r="256" spans="1:33" s="299" customFormat="1" ht="21.75" customHeight="1" x14ac:dyDescent="0.2">
      <c r="A256" s="300"/>
      <c r="B256" s="385" t="s">
        <v>127</v>
      </c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41">
        <v>959</v>
      </c>
      <c r="O256" s="343">
        <v>4</v>
      </c>
      <c r="P256" s="343">
        <v>5</v>
      </c>
      <c r="Q256" s="344" t="s">
        <v>631</v>
      </c>
      <c r="R256" s="345">
        <v>0</v>
      </c>
      <c r="S256" s="383"/>
      <c r="T256" s="383"/>
      <c r="U256" s="383"/>
      <c r="V256" s="383"/>
      <c r="W256" s="365">
        <v>396</v>
      </c>
      <c r="X256" s="359">
        <v>396</v>
      </c>
      <c r="Y256" s="360">
        <v>1</v>
      </c>
      <c r="Z256" s="384"/>
      <c r="AA256" s="384"/>
      <c r="AB256" s="384"/>
      <c r="AC256" s="384"/>
      <c r="AD256" s="384"/>
      <c r="AE256" s="384"/>
      <c r="AF256" s="302">
        <v>532.58000000000004</v>
      </c>
      <c r="AG256" s="300"/>
    </row>
    <row r="257" spans="1:33" s="299" customFormat="1" ht="12" customHeight="1" x14ac:dyDescent="0.2">
      <c r="A257" s="300"/>
      <c r="B257" s="385" t="s">
        <v>134</v>
      </c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41">
        <v>959</v>
      </c>
      <c r="O257" s="343">
        <v>4</v>
      </c>
      <c r="P257" s="343">
        <v>5</v>
      </c>
      <c r="Q257" s="344" t="s">
        <v>631</v>
      </c>
      <c r="R257" s="345" t="s">
        <v>133</v>
      </c>
      <c r="S257" s="383"/>
      <c r="T257" s="383"/>
      <c r="U257" s="383"/>
      <c r="V257" s="383"/>
      <c r="W257" s="365">
        <v>396</v>
      </c>
      <c r="X257" s="359">
        <v>396</v>
      </c>
      <c r="Y257" s="360">
        <v>1</v>
      </c>
      <c r="Z257" s="384"/>
      <c r="AA257" s="384"/>
      <c r="AB257" s="384"/>
      <c r="AC257" s="384"/>
      <c r="AD257" s="384"/>
      <c r="AE257" s="384"/>
      <c r="AF257" s="302">
        <v>532.58000000000004</v>
      </c>
      <c r="AG257" s="300"/>
    </row>
    <row r="258" spans="1:33" s="299" customFormat="1" ht="12" customHeight="1" x14ac:dyDescent="0.2">
      <c r="A258" s="300"/>
      <c r="B258" s="385" t="s">
        <v>401</v>
      </c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41">
        <v>959</v>
      </c>
      <c r="O258" s="343">
        <v>4</v>
      </c>
      <c r="P258" s="343">
        <v>5</v>
      </c>
      <c r="Q258" s="344" t="s">
        <v>631</v>
      </c>
      <c r="R258" s="345" t="s">
        <v>400</v>
      </c>
      <c r="S258" s="383"/>
      <c r="T258" s="383"/>
      <c r="U258" s="383"/>
      <c r="V258" s="383"/>
      <c r="W258" s="365">
        <v>396</v>
      </c>
      <c r="X258" s="359">
        <v>396</v>
      </c>
      <c r="Y258" s="360">
        <v>1</v>
      </c>
      <c r="Z258" s="384"/>
      <c r="AA258" s="384"/>
      <c r="AB258" s="384"/>
      <c r="AC258" s="384"/>
      <c r="AD258" s="384"/>
      <c r="AE258" s="384"/>
      <c r="AF258" s="302">
        <v>532.58000000000004</v>
      </c>
      <c r="AG258" s="300"/>
    </row>
    <row r="259" spans="1:33" s="299" customFormat="1" ht="12" customHeight="1" x14ac:dyDescent="0.2">
      <c r="A259" s="300"/>
      <c r="B259" s="385" t="s">
        <v>399</v>
      </c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41">
        <v>959</v>
      </c>
      <c r="O259" s="343">
        <v>4</v>
      </c>
      <c r="P259" s="343">
        <v>9</v>
      </c>
      <c r="Q259" s="344">
        <v>0</v>
      </c>
      <c r="R259" s="345">
        <v>0</v>
      </c>
      <c r="S259" s="383"/>
      <c r="T259" s="383"/>
      <c r="U259" s="383"/>
      <c r="V259" s="383"/>
      <c r="W259" s="365">
        <v>1350</v>
      </c>
      <c r="X259" s="359">
        <v>0</v>
      </c>
      <c r="Y259" s="360">
        <v>0</v>
      </c>
      <c r="Z259" s="384"/>
      <c r="AA259" s="384"/>
      <c r="AB259" s="384"/>
      <c r="AC259" s="384"/>
      <c r="AD259" s="384"/>
      <c r="AE259" s="384"/>
      <c r="AF259" s="302">
        <v>667.22</v>
      </c>
      <c r="AG259" s="300"/>
    </row>
    <row r="260" spans="1:33" s="299" customFormat="1" ht="12" customHeight="1" x14ac:dyDescent="0.2">
      <c r="A260" s="300"/>
      <c r="B260" s="385" t="s">
        <v>398</v>
      </c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41">
        <v>959</v>
      </c>
      <c r="O260" s="343">
        <v>4</v>
      </c>
      <c r="P260" s="343">
        <v>9</v>
      </c>
      <c r="Q260" s="344" t="s">
        <v>397</v>
      </c>
      <c r="R260" s="345">
        <v>0</v>
      </c>
      <c r="S260" s="383"/>
      <c r="T260" s="383"/>
      <c r="U260" s="383"/>
      <c r="V260" s="383"/>
      <c r="W260" s="365">
        <v>1350</v>
      </c>
      <c r="X260" s="359">
        <v>0</v>
      </c>
      <c r="Y260" s="360">
        <v>0</v>
      </c>
      <c r="Z260" s="384"/>
      <c r="AA260" s="384"/>
      <c r="AB260" s="384"/>
      <c r="AC260" s="384"/>
      <c r="AD260" s="384"/>
      <c r="AE260" s="384"/>
      <c r="AF260" s="302">
        <v>396</v>
      </c>
      <c r="AG260" s="300"/>
    </row>
    <row r="261" spans="1:33" s="299" customFormat="1" ht="21.75" customHeight="1" x14ac:dyDescent="0.2">
      <c r="A261" s="300"/>
      <c r="B261" s="385" t="s">
        <v>396</v>
      </c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41">
        <v>959</v>
      </c>
      <c r="O261" s="343">
        <v>4</v>
      </c>
      <c r="P261" s="343">
        <v>9</v>
      </c>
      <c r="Q261" s="344" t="s">
        <v>395</v>
      </c>
      <c r="R261" s="345">
        <v>0</v>
      </c>
      <c r="S261" s="383"/>
      <c r="T261" s="383"/>
      <c r="U261" s="383"/>
      <c r="V261" s="383"/>
      <c r="W261" s="365">
        <v>1350</v>
      </c>
      <c r="X261" s="359">
        <v>0</v>
      </c>
      <c r="Y261" s="360">
        <v>0</v>
      </c>
      <c r="Z261" s="384"/>
      <c r="AA261" s="384"/>
      <c r="AB261" s="384"/>
      <c r="AC261" s="384"/>
      <c r="AD261" s="384"/>
      <c r="AE261" s="384"/>
      <c r="AF261" s="302">
        <v>396</v>
      </c>
      <c r="AG261" s="300"/>
    </row>
    <row r="262" spans="1:33" s="299" customFormat="1" ht="42.75" customHeight="1" x14ac:dyDescent="0.2">
      <c r="A262" s="300"/>
      <c r="B262" s="385" t="s">
        <v>134</v>
      </c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41">
        <v>959</v>
      </c>
      <c r="O262" s="343">
        <v>4</v>
      </c>
      <c r="P262" s="343">
        <v>9</v>
      </c>
      <c r="Q262" s="344" t="s">
        <v>395</v>
      </c>
      <c r="R262" s="345" t="s">
        <v>133</v>
      </c>
      <c r="S262" s="383"/>
      <c r="T262" s="383"/>
      <c r="U262" s="383"/>
      <c r="V262" s="383"/>
      <c r="W262" s="365">
        <v>1350</v>
      </c>
      <c r="X262" s="359">
        <v>0</v>
      </c>
      <c r="Y262" s="360">
        <v>0</v>
      </c>
      <c r="Z262" s="384"/>
      <c r="AA262" s="384"/>
      <c r="AB262" s="384"/>
      <c r="AC262" s="384"/>
      <c r="AD262" s="384"/>
      <c r="AE262" s="384"/>
      <c r="AF262" s="302">
        <v>396</v>
      </c>
      <c r="AG262" s="300"/>
    </row>
    <row r="263" spans="1:33" s="299" customFormat="1" ht="12" customHeight="1" x14ac:dyDescent="0.2">
      <c r="A263" s="300"/>
      <c r="B263" s="385" t="s">
        <v>132</v>
      </c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41">
        <v>959</v>
      </c>
      <c r="O263" s="343">
        <v>4</v>
      </c>
      <c r="P263" s="343">
        <v>9</v>
      </c>
      <c r="Q263" s="344" t="s">
        <v>395</v>
      </c>
      <c r="R263" s="345" t="s">
        <v>130</v>
      </c>
      <c r="S263" s="383"/>
      <c r="T263" s="383"/>
      <c r="U263" s="383"/>
      <c r="V263" s="383"/>
      <c r="W263" s="365">
        <v>1350</v>
      </c>
      <c r="X263" s="359">
        <v>0</v>
      </c>
      <c r="Y263" s="360">
        <v>0</v>
      </c>
      <c r="Z263" s="384"/>
      <c r="AA263" s="384"/>
      <c r="AB263" s="384"/>
      <c r="AC263" s="384"/>
      <c r="AD263" s="384"/>
      <c r="AE263" s="384"/>
      <c r="AF263" s="302">
        <v>396</v>
      </c>
      <c r="AG263" s="300"/>
    </row>
    <row r="264" spans="1:33" s="299" customFormat="1" ht="12" customHeight="1" x14ac:dyDescent="0.2">
      <c r="A264" s="300"/>
      <c r="B264" s="385" t="s">
        <v>548</v>
      </c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41">
        <v>959</v>
      </c>
      <c r="O264" s="343">
        <v>4</v>
      </c>
      <c r="P264" s="343">
        <v>10</v>
      </c>
      <c r="Q264" s="344">
        <v>0</v>
      </c>
      <c r="R264" s="345">
        <v>0</v>
      </c>
      <c r="S264" s="383"/>
      <c r="T264" s="383"/>
      <c r="U264" s="383"/>
      <c r="V264" s="383"/>
      <c r="W264" s="365">
        <v>557.77</v>
      </c>
      <c r="X264" s="359">
        <v>196.73</v>
      </c>
      <c r="Y264" s="360">
        <v>0.35271000000000002</v>
      </c>
      <c r="Z264" s="384"/>
      <c r="AA264" s="384"/>
      <c r="AB264" s="384"/>
      <c r="AC264" s="384"/>
      <c r="AD264" s="384"/>
      <c r="AE264" s="384"/>
      <c r="AF264" s="302">
        <v>396</v>
      </c>
      <c r="AG264" s="300"/>
    </row>
    <row r="265" spans="1:33" s="299" customFormat="1" ht="12" customHeight="1" x14ac:dyDescent="0.2">
      <c r="A265" s="300"/>
      <c r="B265" s="385" t="s">
        <v>139</v>
      </c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41">
        <v>959</v>
      </c>
      <c r="O265" s="343">
        <v>4</v>
      </c>
      <c r="P265" s="343">
        <v>10</v>
      </c>
      <c r="Q265" s="344" t="s">
        <v>138</v>
      </c>
      <c r="R265" s="345">
        <v>0</v>
      </c>
      <c r="S265" s="383"/>
      <c r="T265" s="383"/>
      <c r="U265" s="383"/>
      <c r="V265" s="383"/>
      <c r="W265" s="365">
        <v>557.77</v>
      </c>
      <c r="X265" s="359">
        <v>196.73</v>
      </c>
      <c r="Y265" s="360">
        <v>0.35271000000000002</v>
      </c>
      <c r="Z265" s="384"/>
      <c r="AA265" s="384"/>
      <c r="AB265" s="384"/>
      <c r="AC265" s="384"/>
      <c r="AD265" s="384"/>
      <c r="AE265" s="384"/>
      <c r="AF265" s="302">
        <v>0</v>
      </c>
      <c r="AG265" s="300"/>
    </row>
    <row r="266" spans="1:33" s="299" customFormat="1" ht="21.75" customHeight="1" x14ac:dyDescent="0.2">
      <c r="A266" s="300"/>
      <c r="B266" s="385" t="s">
        <v>540</v>
      </c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41">
        <v>959</v>
      </c>
      <c r="O266" s="343">
        <v>4</v>
      </c>
      <c r="P266" s="343">
        <v>10</v>
      </c>
      <c r="Q266" s="344" t="s">
        <v>549</v>
      </c>
      <c r="R266" s="345">
        <v>0</v>
      </c>
      <c r="S266" s="383"/>
      <c r="T266" s="383"/>
      <c r="U266" s="383"/>
      <c r="V266" s="383"/>
      <c r="W266" s="365">
        <v>557.77</v>
      </c>
      <c r="X266" s="359">
        <v>196.73</v>
      </c>
      <c r="Y266" s="360">
        <v>0.35271000000000002</v>
      </c>
      <c r="Z266" s="384"/>
      <c r="AA266" s="384"/>
      <c r="AB266" s="384"/>
      <c r="AC266" s="384"/>
      <c r="AD266" s="384"/>
      <c r="AE266" s="384"/>
      <c r="AF266" s="302">
        <v>0</v>
      </c>
      <c r="AG266" s="300"/>
    </row>
    <row r="267" spans="1:33" s="299" customFormat="1" ht="21.75" customHeight="1" x14ac:dyDescent="0.2">
      <c r="A267" s="300"/>
      <c r="B267" s="385" t="s">
        <v>134</v>
      </c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41">
        <v>959</v>
      </c>
      <c r="O267" s="343">
        <v>4</v>
      </c>
      <c r="P267" s="343">
        <v>10</v>
      </c>
      <c r="Q267" s="344" t="s">
        <v>549</v>
      </c>
      <c r="R267" s="345" t="s">
        <v>133</v>
      </c>
      <c r="S267" s="383"/>
      <c r="T267" s="383"/>
      <c r="U267" s="383"/>
      <c r="V267" s="383"/>
      <c r="W267" s="365">
        <v>557.77</v>
      </c>
      <c r="X267" s="359">
        <v>196.73</v>
      </c>
      <c r="Y267" s="360">
        <v>0.35271000000000002</v>
      </c>
      <c r="Z267" s="384"/>
      <c r="AA267" s="384"/>
      <c r="AB267" s="384"/>
      <c r="AC267" s="384"/>
      <c r="AD267" s="384"/>
      <c r="AE267" s="384"/>
      <c r="AF267" s="302">
        <v>0</v>
      </c>
      <c r="AG267" s="300"/>
    </row>
    <row r="268" spans="1:33" s="299" customFormat="1" ht="12" customHeight="1" x14ac:dyDescent="0.2">
      <c r="A268" s="300"/>
      <c r="B268" s="385" t="s">
        <v>526</v>
      </c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41">
        <v>959</v>
      </c>
      <c r="O268" s="343">
        <v>4</v>
      </c>
      <c r="P268" s="343">
        <v>10</v>
      </c>
      <c r="Q268" s="344" t="s">
        <v>549</v>
      </c>
      <c r="R268" s="345" t="s">
        <v>525</v>
      </c>
      <c r="S268" s="383"/>
      <c r="T268" s="383"/>
      <c r="U268" s="383"/>
      <c r="V268" s="383"/>
      <c r="W268" s="365">
        <v>557.77</v>
      </c>
      <c r="X268" s="359">
        <v>196.73</v>
      </c>
      <c r="Y268" s="360">
        <v>0.35271000000000002</v>
      </c>
      <c r="Z268" s="384"/>
      <c r="AA268" s="384"/>
      <c r="AB268" s="384"/>
      <c r="AC268" s="384"/>
      <c r="AD268" s="384"/>
      <c r="AE268" s="384"/>
      <c r="AF268" s="302">
        <v>0</v>
      </c>
      <c r="AG268" s="300"/>
    </row>
    <row r="269" spans="1:33" s="299" customFormat="1" ht="12" customHeight="1" x14ac:dyDescent="0.2">
      <c r="A269" s="300"/>
      <c r="B269" s="385" t="s">
        <v>524</v>
      </c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41">
        <v>959</v>
      </c>
      <c r="O269" s="343">
        <v>4</v>
      </c>
      <c r="P269" s="343">
        <v>10</v>
      </c>
      <c r="Q269" s="344" t="s">
        <v>549</v>
      </c>
      <c r="R269" s="345" t="s">
        <v>523</v>
      </c>
      <c r="S269" s="383"/>
      <c r="T269" s="383"/>
      <c r="U269" s="383"/>
      <c r="V269" s="383"/>
      <c r="W269" s="365">
        <v>557.77</v>
      </c>
      <c r="X269" s="359">
        <v>196.73</v>
      </c>
      <c r="Y269" s="360">
        <v>0.35271000000000002</v>
      </c>
      <c r="Z269" s="384"/>
      <c r="AA269" s="384"/>
      <c r="AB269" s="384"/>
      <c r="AC269" s="384"/>
      <c r="AD269" s="384"/>
      <c r="AE269" s="384"/>
      <c r="AF269" s="302">
        <v>0</v>
      </c>
      <c r="AG269" s="300"/>
    </row>
    <row r="270" spans="1:33" s="299" customFormat="1" ht="32.25" customHeight="1" x14ac:dyDescent="0.2">
      <c r="A270" s="300"/>
      <c r="B270" s="385" t="s">
        <v>394</v>
      </c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41">
        <v>959</v>
      </c>
      <c r="O270" s="343">
        <v>4</v>
      </c>
      <c r="P270" s="343">
        <v>12</v>
      </c>
      <c r="Q270" s="344">
        <v>0</v>
      </c>
      <c r="R270" s="345">
        <v>0</v>
      </c>
      <c r="S270" s="383"/>
      <c r="T270" s="383"/>
      <c r="U270" s="383"/>
      <c r="V270" s="383"/>
      <c r="W270" s="365">
        <v>1630.337</v>
      </c>
      <c r="X270" s="359">
        <v>622.12</v>
      </c>
      <c r="Y270" s="360">
        <v>0.38158999999999998</v>
      </c>
      <c r="Z270" s="384"/>
      <c r="AA270" s="384"/>
      <c r="AB270" s="384"/>
      <c r="AC270" s="384"/>
      <c r="AD270" s="384"/>
      <c r="AE270" s="384"/>
      <c r="AF270" s="302">
        <v>0</v>
      </c>
      <c r="AG270" s="300"/>
    </row>
    <row r="271" spans="1:33" s="299" customFormat="1" ht="12" customHeight="1" x14ac:dyDescent="0.2">
      <c r="A271" s="300"/>
      <c r="B271" s="385" t="s">
        <v>550</v>
      </c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41">
        <v>959</v>
      </c>
      <c r="O271" s="343">
        <v>4</v>
      </c>
      <c r="P271" s="343">
        <v>12</v>
      </c>
      <c r="Q271" s="344" t="s">
        <v>551</v>
      </c>
      <c r="R271" s="345">
        <v>0</v>
      </c>
      <c r="S271" s="383"/>
      <c r="T271" s="383"/>
      <c r="U271" s="383"/>
      <c r="V271" s="383"/>
      <c r="W271" s="365">
        <v>1559.2</v>
      </c>
      <c r="X271" s="359">
        <v>553.16999999999996</v>
      </c>
      <c r="Y271" s="360">
        <v>0.35477999999999998</v>
      </c>
      <c r="Z271" s="384"/>
      <c r="AA271" s="384"/>
      <c r="AB271" s="384"/>
      <c r="AC271" s="384"/>
      <c r="AD271" s="384"/>
      <c r="AE271" s="384"/>
      <c r="AF271" s="302">
        <v>271.22000000000003</v>
      </c>
      <c r="AG271" s="300"/>
    </row>
    <row r="272" spans="1:33" s="299" customFormat="1" ht="12" customHeight="1" x14ac:dyDescent="0.2">
      <c r="A272" s="300"/>
      <c r="B272" s="385" t="s">
        <v>552</v>
      </c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41">
        <v>959</v>
      </c>
      <c r="O272" s="343">
        <v>4</v>
      </c>
      <c r="P272" s="343">
        <v>12</v>
      </c>
      <c r="Q272" s="344" t="s">
        <v>553</v>
      </c>
      <c r="R272" s="345">
        <v>0</v>
      </c>
      <c r="S272" s="383"/>
      <c r="T272" s="383"/>
      <c r="U272" s="383"/>
      <c r="V272" s="383"/>
      <c r="W272" s="365">
        <v>40</v>
      </c>
      <c r="X272" s="359">
        <v>0</v>
      </c>
      <c r="Y272" s="360">
        <v>0</v>
      </c>
      <c r="Z272" s="384"/>
      <c r="AA272" s="384"/>
      <c r="AB272" s="384"/>
      <c r="AC272" s="384"/>
      <c r="AD272" s="384"/>
      <c r="AE272" s="384"/>
      <c r="AF272" s="302">
        <v>223.71</v>
      </c>
      <c r="AG272" s="300"/>
    </row>
    <row r="273" spans="1:33" s="299" customFormat="1" ht="12" customHeight="1" x14ac:dyDescent="0.2">
      <c r="A273" s="300"/>
      <c r="B273" s="385" t="s">
        <v>198</v>
      </c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41">
        <v>959</v>
      </c>
      <c r="O273" s="343">
        <v>4</v>
      </c>
      <c r="P273" s="343">
        <v>12</v>
      </c>
      <c r="Q273" s="344" t="s">
        <v>553</v>
      </c>
      <c r="R273" s="345" t="s">
        <v>197</v>
      </c>
      <c r="S273" s="383"/>
      <c r="T273" s="383"/>
      <c r="U273" s="383"/>
      <c r="V273" s="383"/>
      <c r="W273" s="365">
        <v>40</v>
      </c>
      <c r="X273" s="359">
        <v>0</v>
      </c>
      <c r="Y273" s="360">
        <v>0</v>
      </c>
      <c r="Z273" s="384"/>
      <c r="AA273" s="384"/>
      <c r="AB273" s="384"/>
      <c r="AC273" s="384"/>
      <c r="AD273" s="384"/>
      <c r="AE273" s="384"/>
      <c r="AF273" s="302">
        <v>0</v>
      </c>
      <c r="AG273" s="300"/>
    </row>
    <row r="274" spans="1:33" s="299" customFormat="1" ht="53.25" customHeight="1" x14ac:dyDescent="0.2">
      <c r="A274" s="300"/>
      <c r="B274" s="385" t="s">
        <v>258</v>
      </c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41">
        <v>959</v>
      </c>
      <c r="O274" s="343">
        <v>4</v>
      </c>
      <c r="P274" s="343">
        <v>12</v>
      </c>
      <c r="Q274" s="344" t="s">
        <v>553</v>
      </c>
      <c r="R274" s="345" t="s">
        <v>257</v>
      </c>
      <c r="S274" s="383"/>
      <c r="T274" s="383"/>
      <c r="U274" s="383"/>
      <c r="V274" s="383"/>
      <c r="W274" s="365">
        <v>40</v>
      </c>
      <c r="X274" s="359">
        <v>0</v>
      </c>
      <c r="Y274" s="360">
        <v>0</v>
      </c>
      <c r="Z274" s="384"/>
      <c r="AA274" s="384"/>
      <c r="AB274" s="384"/>
      <c r="AC274" s="384"/>
      <c r="AD274" s="384"/>
      <c r="AE274" s="384"/>
      <c r="AF274" s="302">
        <v>0</v>
      </c>
      <c r="AG274" s="300"/>
    </row>
    <row r="275" spans="1:33" s="299" customFormat="1" ht="12" customHeight="1" x14ac:dyDescent="0.2">
      <c r="A275" s="300"/>
      <c r="B275" s="385" t="s">
        <v>317</v>
      </c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41">
        <v>959</v>
      </c>
      <c r="O275" s="343">
        <v>4</v>
      </c>
      <c r="P275" s="343">
        <v>12</v>
      </c>
      <c r="Q275" s="344" t="s">
        <v>553</v>
      </c>
      <c r="R275" s="345" t="s">
        <v>316</v>
      </c>
      <c r="S275" s="383"/>
      <c r="T275" s="383"/>
      <c r="U275" s="383"/>
      <c r="V275" s="383"/>
      <c r="W275" s="365">
        <v>40</v>
      </c>
      <c r="X275" s="359">
        <v>0</v>
      </c>
      <c r="Y275" s="360">
        <v>0</v>
      </c>
      <c r="Z275" s="384"/>
      <c r="AA275" s="384"/>
      <c r="AB275" s="384"/>
      <c r="AC275" s="384"/>
      <c r="AD275" s="384"/>
      <c r="AE275" s="384"/>
      <c r="AF275" s="302">
        <v>0</v>
      </c>
      <c r="AG275" s="300"/>
    </row>
    <row r="276" spans="1:33" s="299" customFormat="1" ht="21.75" customHeight="1" x14ac:dyDescent="0.2">
      <c r="A276" s="300"/>
      <c r="B276" s="385" t="s">
        <v>554</v>
      </c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41">
        <v>959</v>
      </c>
      <c r="O276" s="343">
        <v>4</v>
      </c>
      <c r="P276" s="343">
        <v>12</v>
      </c>
      <c r="Q276" s="344" t="s">
        <v>555</v>
      </c>
      <c r="R276" s="345">
        <v>0</v>
      </c>
      <c r="S276" s="383"/>
      <c r="T276" s="383"/>
      <c r="U276" s="383"/>
      <c r="V276" s="383"/>
      <c r="W276" s="365">
        <v>1519.2</v>
      </c>
      <c r="X276" s="359">
        <v>553.16999999999996</v>
      </c>
      <c r="Y276" s="360">
        <v>0.36412</v>
      </c>
      <c r="Z276" s="384"/>
      <c r="AA276" s="384"/>
      <c r="AB276" s="384"/>
      <c r="AC276" s="384"/>
      <c r="AD276" s="384"/>
      <c r="AE276" s="384"/>
      <c r="AF276" s="302">
        <v>0</v>
      </c>
      <c r="AG276" s="300"/>
    </row>
    <row r="277" spans="1:33" s="299" customFormat="1" ht="21.75" customHeight="1" x14ac:dyDescent="0.2">
      <c r="A277" s="300"/>
      <c r="B277" s="385" t="s">
        <v>198</v>
      </c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41">
        <v>959</v>
      </c>
      <c r="O277" s="343">
        <v>4</v>
      </c>
      <c r="P277" s="343">
        <v>12</v>
      </c>
      <c r="Q277" s="344" t="s">
        <v>555</v>
      </c>
      <c r="R277" s="345" t="s">
        <v>197</v>
      </c>
      <c r="S277" s="383"/>
      <c r="T277" s="383"/>
      <c r="U277" s="383"/>
      <c r="V277" s="383"/>
      <c r="W277" s="365">
        <v>1519.2</v>
      </c>
      <c r="X277" s="359">
        <v>553.16999999999996</v>
      </c>
      <c r="Y277" s="360">
        <v>0.36412</v>
      </c>
      <c r="Z277" s="384"/>
      <c r="AA277" s="384"/>
      <c r="AB277" s="384"/>
      <c r="AC277" s="384"/>
      <c r="AD277" s="384"/>
      <c r="AE277" s="384"/>
      <c r="AF277" s="302">
        <v>223.71</v>
      </c>
      <c r="AG277" s="300"/>
    </row>
    <row r="278" spans="1:33" s="299" customFormat="1" ht="53.25" customHeight="1" x14ac:dyDescent="0.2">
      <c r="A278" s="300"/>
      <c r="B278" s="385" t="s">
        <v>258</v>
      </c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41">
        <v>959</v>
      </c>
      <c r="O278" s="343">
        <v>4</v>
      </c>
      <c r="P278" s="343">
        <v>12</v>
      </c>
      <c r="Q278" s="344" t="s">
        <v>555</v>
      </c>
      <c r="R278" s="345" t="s">
        <v>257</v>
      </c>
      <c r="S278" s="383"/>
      <c r="T278" s="383"/>
      <c r="U278" s="383"/>
      <c r="V278" s="383"/>
      <c r="W278" s="365">
        <v>1519.2</v>
      </c>
      <c r="X278" s="359">
        <v>553.16999999999996</v>
      </c>
      <c r="Y278" s="360">
        <v>0.36412</v>
      </c>
      <c r="Z278" s="384"/>
      <c r="AA278" s="384"/>
      <c r="AB278" s="384"/>
      <c r="AC278" s="384"/>
      <c r="AD278" s="384"/>
      <c r="AE278" s="384"/>
      <c r="AF278" s="302">
        <v>223.71</v>
      </c>
      <c r="AG278" s="300"/>
    </row>
    <row r="279" spans="1:33" s="299" customFormat="1" ht="12" customHeight="1" x14ac:dyDescent="0.2">
      <c r="A279" s="300"/>
      <c r="B279" s="385" t="s">
        <v>256</v>
      </c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41">
        <v>959</v>
      </c>
      <c r="O279" s="343">
        <v>4</v>
      </c>
      <c r="P279" s="343">
        <v>12</v>
      </c>
      <c r="Q279" s="344" t="s">
        <v>555</v>
      </c>
      <c r="R279" s="345" t="s">
        <v>255</v>
      </c>
      <c r="S279" s="383"/>
      <c r="T279" s="383"/>
      <c r="U279" s="383"/>
      <c r="V279" s="383"/>
      <c r="W279" s="365">
        <v>1175.0999999999999</v>
      </c>
      <c r="X279" s="359">
        <v>469</v>
      </c>
      <c r="Y279" s="360">
        <v>0.39911999999999997</v>
      </c>
      <c r="Z279" s="384"/>
      <c r="AA279" s="384"/>
      <c r="AB279" s="384"/>
      <c r="AC279" s="384"/>
      <c r="AD279" s="384"/>
      <c r="AE279" s="384"/>
      <c r="AF279" s="302">
        <v>223.71</v>
      </c>
      <c r="AG279" s="300"/>
    </row>
    <row r="280" spans="1:33" s="299" customFormat="1" ht="12" customHeight="1" x14ac:dyDescent="0.2">
      <c r="A280" s="300"/>
      <c r="B280" s="385" t="s">
        <v>254</v>
      </c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41">
        <v>959</v>
      </c>
      <c r="O280" s="343">
        <v>4</v>
      </c>
      <c r="P280" s="343">
        <v>12</v>
      </c>
      <c r="Q280" s="344" t="s">
        <v>555</v>
      </c>
      <c r="R280" s="345" t="s">
        <v>252</v>
      </c>
      <c r="S280" s="383"/>
      <c r="T280" s="383"/>
      <c r="U280" s="383"/>
      <c r="V280" s="383"/>
      <c r="W280" s="365">
        <v>344.1</v>
      </c>
      <c r="X280" s="359">
        <v>84.17</v>
      </c>
      <c r="Y280" s="360">
        <v>0.24460000000000001</v>
      </c>
      <c r="Z280" s="384"/>
      <c r="AA280" s="384"/>
      <c r="AB280" s="384"/>
      <c r="AC280" s="384"/>
      <c r="AD280" s="384"/>
      <c r="AE280" s="384"/>
      <c r="AF280" s="302">
        <v>177.2</v>
      </c>
      <c r="AG280" s="300"/>
    </row>
    <row r="281" spans="1:33" s="299" customFormat="1" ht="32.25" customHeight="1" x14ac:dyDescent="0.2">
      <c r="A281" s="300"/>
      <c r="B281" s="385" t="s">
        <v>550</v>
      </c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41">
        <v>959</v>
      </c>
      <c r="O281" s="343">
        <v>4</v>
      </c>
      <c r="P281" s="343">
        <v>12</v>
      </c>
      <c r="Q281" s="344" t="s">
        <v>551</v>
      </c>
      <c r="R281" s="345">
        <v>0</v>
      </c>
      <c r="S281" s="383"/>
      <c r="T281" s="383"/>
      <c r="U281" s="383"/>
      <c r="V281" s="383"/>
      <c r="W281" s="365">
        <v>71.137</v>
      </c>
      <c r="X281" s="359">
        <v>68.95</v>
      </c>
      <c r="Y281" s="360">
        <v>0.96926000000000001</v>
      </c>
      <c r="Z281" s="384"/>
      <c r="AA281" s="384"/>
      <c r="AB281" s="384"/>
      <c r="AC281" s="384"/>
      <c r="AD281" s="384"/>
      <c r="AE281" s="384"/>
      <c r="AF281" s="302">
        <v>46.51</v>
      </c>
      <c r="AG281" s="300"/>
    </row>
    <row r="282" spans="1:33" s="299" customFormat="1" ht="12" customHeight="1" x14ac:dyDescent="0.2">
      <c r="A282" s="300"/>
      <c r="B282" s="385" t="s">
        <v>556</v>
      </c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41">
        <v>959</v>
      </c>
      <c r="O282" s="343">
        <v>4</v>
      </c>
      <c r="P282" s="343">
        <v>12</v>
      </c>
      <c r="Q282" s="344" t="s">
        <v>557</v>
      </c>
      <c r="R282" s="345">
        <v>0</v>
      </c>
      <c r="S282" s="383"/>
      <c r="T282" s="383"/>
      <c r="U282" s="383"/>
      <c r="V282" s="383"/>
      <c r="W282" s="365">
        <v>71.137</v>
      </c>
      <c r="X282" s="359">
        <v>68.95</v>
      </c>
      <c r="Y282" s="360">
        <v>0.96926000000000001</v>
      </c>
      <c r="Z282" s="384"/>
      <c r="AA282" s="384"/>
      <c r="AB282" s="384"/>
      <c r="AC282" s="384"/>
      <c r="AD282" s="384"/>
      <c r="AE282" s="384"/>
      <c r="AF282" s="302">
        <v>47.51</v>
      </c>
      <c r="AG282" s="300"/>
    </row>
    <row r="283" spans="1:33" s="299" customFormat="1" ht="21.75" customHeight="1" x14ac:dyDescent="0.2">
      <c r="A283" s="300"/>
      <c r="B283" s="385" t="s">
        <v>198</v>
      </c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41">
        <v>959</v>
      </c>
      <c r="O283" s="343">
        <v>4</v>
      </c>
      <c r="P283" s="343">
        <v>12</v>
      </c>
      <c r="Q283" s="344" t="s">
        <v>557</v>
      </c>
      <c r="R283" s="345" t="s">
        <v>197</v>
      </c>
      <c r="S283" s="383"/>
      <c r="T283" s="383"/>
      <c r="U283" s="383"/>
      <c r="V283" s="383"/>
      <c r="W283" s="365">
        <v>71.137</v>
      </c>
      <c r="X283" s="359">
        <v>68.95</v>
      </c>
      <c r="Y283" s="360">
        <v>0.96926000000000001</v>
      </c>
      <c r="Z283" s="384"/>
      <c r="AA283" s="384"/>
      <c r="AB283" s="384"/>
      <c r="AC283" s="384"/>
      <c r="AD283" s="384"/>
      <c r="AE283" s="384"/>
      <c r="AF283" s="302">
        <v>47.51</v>
      </c>
      <c r="AG283" s="300"/>
    </row>
    <row r="284" spans="1:33" s="299" customFormat="1" ht="53.25" customHeight="1" x14ac:dyDescent="0.2">
      <c r="A284" s="300"/>
      <c r="B284" s="385" t="s">
        <v>258</v>
      </c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41">
        <v>959</v>
      </c>
      <c r="O284" s="343">
        <v>4</v>
      </c>
      <c r="P284" s="343">
        <v>12</v>
      </c>
      <c r="Q284" s="344" t="s">
        <v>557</v>
      </c>
      <c r="R284" s="345" t="s">
        <v>257</v>
      </c>
      <c r="S284" s="383"/>
      <c r="T284" s="383"/>
      <c r="U284" s="383"/>
      <c r="V284" s="383"/>
      <c r="W284" s="365">
        <v>71.137</v>
      </c>
      <c r="X284" s="359">
        <v>68.95</v>
      </c>
      <c r="Y284" s="360">
        <v>0.96926000000000001</v>
      </c>
      <c r="Z284" s="384"/>
      <c r="AA284" s="384"/>
      <c r="AB284" s="384"/>
      <c r="AC284" s="384"/>
      <c r="AD284" s="384"/>
      <c r="AE284" s="384"/>
      <c r="AF284" s="302">
        <v>47.51</v>
      </c>
      <c r="AG284" s="300"/>
    </row>
    <row r="285" spans="1:33" s="299" customFormat="1" ht="12" customHeight="1" x14ac:dyDescent="0.2">
      <c r="A285" s="300"/>
      <c r="B285" s="385" t="s">
        <v>256</v>
      </c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41">
        <v>959</v>
      </c>
      <c r="O285" s="343">
        <v>4</v>
      </c>
      <c r="P285" s="343">
        <v>12</v>
      </c>
      <c r="Q285" s="344" t="s">
        <v>557</v>
      </c>
      <c r="R285" s="345" t="s">
        <v>255</v>
      </c>
      <c r="S285" s="383"/>
      <c r="T285" s="383"/>
      <c r="U285" s="383"/>
      <c r="V285" s="383"/>
      <c r="W285" s="365">
        <v>49.698999999999998</v>
      </c>
      <c r="X285" s="359">
        <v>47.51</v>
      </c>
      <c r="Y285" s="360">
        <v>0.95599000000000001</v>
      </c>
      <c r="Z285" s="384"/>
      <c r="AA285" s="384"/>
      <c r="AB285" s="384"/>
      <c r="AC285" s="384"/>
      <c r="AD285" s="384"/>
      <c r="AE285" s="384"/>
      <c r="AF285" s="302">
        <v>47.51</v>
      </c>
      <c r="AG285" s="300"/>
    </row>
    <row r="286" spans="1:33" s="299" customFormat="1" ht="12" customHeight="1" x14ac:dyDescent="0.2">
      <c r="A286" s="300"/>
      <c r="B286" s="385" t="s">
        <v>254</v>
      </c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41">
        <v>959</v>
      </c>
      <c r="O286" s="343">
        <v>4</v>
      </c>
      <c r="P286" s="343">
        <v>12</v>
      </c>
      <c r="Q286" s="344" t="s">
        <v>557</v>
      </c>
      <c r="R286" s="345" t="s">
        <v>252</v>
      </c>
      <c r="S286" s="383"/>
      <c r="T286" s="383"/>
      <c r="U286" s="383"/>
      <c r="V286" s="383"/>
      <c r="W286" s="365">
        <v>21.437999999999999</v>
      </c>
      <c r="X286" s="359">
        <v>21.44</v>
      </c>
      <c r="Y286" s="360">
        <v>1</v>
      </c>
      <c r="Z286" s="384"/>
      <c r="AA286" s="384"/>
      <c r="AB286" s="384"/>
      <c r="AC286" s="384"/>
      <c r="AD286" s="384"/>
      <c r="AE286" s="384"/>
      <c r="AF286" s="302">
        <v>47.51</v>
      </c>
      <c r="AG286" s="300"/>
    </row>
    <row r="287" spans="1:33" s="299" customFormat="1" ht="32.25" customHeight="1" x14ac:dyDescent="0.2">
      <c r="A287" s="300"/>
      <c r="B287" s="385" t="s">
        <v>382</v>
      </c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41">
        <v>959</v>
      </c>
      <c r="O287" s="343">
        <v>5</v>
      </c>
      <c r="P287" s="343">
        <v>0</v>
      </c>
      <c r="Q287" s="344">
        <v>0</v>
      </c>
      <c r="R287" s="345">
        <v>0</v>
      </c>
      <c r="S287" s="383"/>
      <c r="T287" s="383"/>
      <c r="U287" s="383"/>
      <c r="V287" s="383"/>
      <c r="W287" s="365">
        <v>13310</v>
      </c>
      <c r="X287" s="359">
        <v>0</v>
      </c>
      <c r="Y287" s="360">
        <v>0</v>
      </c>
      <c r="Z287" s="384"/>
      <c r="AA287" s="384"/>
      <c r="AB287" s="384"/>
      <c r="AC287" s="384"/>
      <c r="AD287" s="384"/>
      <c r="AE287" s="384"/>
      <c r="AF287" s="302">
        <v>0</v>
      </c>
      <c r="AG287" s="300"/>
    </row>
    <row r="288" spans="1:33" s="299" customFormat="1" ht="12" customHeight="1" x14ac:dyDescent="0.2">
      <c r="A288" s="300"/>
      <c r="B288" s="385" t="s">
        <v>561</v>
      </c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41">
        <v>959</v>
      </c>
      <c r="O288" s="343">
        <v>5</v>
      </c>
      <c r="P288" s="343">
        <v>5</v>
      </c>
      <c r="Q288" s="344">
        <v>0</v>
      </c>
      <c r="R288" s="345">
        <v>0</v>
      </c>
      <c r="S288" s="383"/>
      <c r="T288" s="383"/>
      <c r="U288" s="383"/>
      <c r="V288" s="383"/>
      <c r="W288" s="365">
        <v>13310</v>
      </c>
      <c r="X288" s="359">
        <v>0</v>
      </c>
      <c r="Y288" s="360">
        <v>0</v>
      </c>
      <c r="Z288" s="384"/>
      <c r="AA288" s="384"/>
      <c r="AB288" s="384"/>
      <c r="AC288" s="384"/>
      <c r="AD288" s="384"/>
      <c r="AE288" s="384"/>
      <c r="AF288" s="302">
        <v>0</v>
      </c>
      <c r="AG288" s="300"/>
    </row>
    <row r="289" spans="1:33" s="299" customFormat="1" ht="21.75" customHeight="1" x14ac:dyDescent="0.2">
      <c r="A289" s="300"/>
      <c r="B289" s="385" t="s">
        <v>622</v>
      </c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41">
        <v>959</v>
      </c>
      <c r="O289" s="343">
        <v>5</v>
      </c>
      <c r="P289" s="343">
        <v>5</v>
      </c>
      <c r="Q289" s="344" t="s">
        <v>286</v>
      </c>
      <c r="R289" s="345">
        <v>0</v>
      </c>
      <c r="S289" s="383"/>
      <c r="T289" s="383"/>
      <c r="U289" s="383"/>
      <c r="V289" s="383"/>
      <c r="W289" s="365">
        <v>13310</v>
      </c>
      <c r="X289" s="359">
        <v>0</v>
      </c>
      <c r="Y289" s="360">
        <v>0</v>
      </c>
      <c r="Z289" s="384"/>
      <c r="AA289" s="384"/>
      <c r="AB289" s="384"/>
      <c r="AC289" s="384"/>
      <c r="AD289" s="384"/>
      <c r="AE289" s="384"/>
      <c r="AF289" s="302">
        <v>0</v>
      </c>
      <c r="AG289" s="300"/>
    </row>
    <row r="290" spans="1:33" s="299" customFormat="1" ht="53.25" customHeight="1" x14ac:dyDescent="0.2">
      <c r="A290" s="300"/>
      <c r="B290" s="385" t="s">
        <v>755</v>
      </c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41">
        <v>959</v>
      </c>
      <c r="O290" s="343">
        <v>5</v>
      </c>
      <c r="P290" s="343">
        <v>5</v>
      </c>
      <c r="Q290" s="344" t="s">
        <v>756</v>
      </c>
      <c r="R290" s="345">
        <v>0</v>
      </c>
      <c r="S290" s="383"/>
      <c r="T290" s="383"/>
      <c r="U290" s="383"/>
      <c r="V290" s="383"/>
      <c r="W290" s="365">
        <v>13310</v>
      </c>
      <c r="X290" s="359">
        <v>0</v>
      </c>
      <c r="Y290" s="360">
        <v>0</v>
      </c>
      <c r="Z290" s="384"/>
      <c r="AA290" s="384"/>
      <c r="AB290" s="384"/>
      <c r="AC290" s="384"/>
      <c r="AD290" s="384"/>
      <c r="AE290" s="384"/>
      <c r="AF290" s="302">
        <v>0</v>
      </c>
      <c r="AG290" s="300"/>
    </row>
    <row r="291" spans="1:33" s="299" customFormat="1" ht="12" customHeight="1" x14ac:dyDescent="0.2">
      <c r="A291" s="300"/>
      <c r="B291" s="385" t="s">
        <v>134</v>
      </c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41">
        <v>959</v>
      </c>
      <c r="O291" s="343">
        <v>5</v>
      </c>
      <c r="P291" s="343">
        <v>5</v>
      </c>
      <c r="Q291" s="344" t="s">
        <v>756</v>
      </c>
      <c r="R291" s="345" t="s">
        <v>133</v>
      </c>
      <c r="S291" s="383"/>
      <c r="T291" s="383"/>
      <c r="U291" s="383"/>
      <c r="V291" s="383"/>
      <c r="W291" s="365">
        <v>13310</v>
      </c>
      <c r="X291" s="359">
        <v>0</v>
      </c>
      <c r="Y291" s="360">
        <v>0</v>
      </c>
      <c r="Z291" s="384"/>
      <c r="AA291" s="384"/>
      <c r="AB291" s="384"/>
      <c r="AC291" s="384"/>
      <c r="AD291" s="384"/>
      <c r="AE291" s="384"/>
      <c r="AF291" s="302">
        <v>0</v>
      </c>
      <c r="AG291" s="300"/>
    </row>
    <row r="292" spans="1:33" s="299" customFormat="1" ht="12" customHeight="1" x14ac:dyDescent="0.2">
      <c r="A292" s="300"/>
      <c r="B292" s="385" t="s">
        <v>526</v>
      </c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41">
        <v>959</v>
      </c>
      <c r="O292" s="343">
        <v>5</v>
      </c>
      <c r="P292" s="343">
        <v>5</v>
      </c>
      <c r="Q292" s="344" t="s">
        <v>756</v>
      </c>
      <c r="R292" s="345" t="s">
        <v>525</v>
      </c>
      <c r="S292" s="383"/>
      <c r="T292" s="383"/>
      <c r="U292" s="383"/>
      <c r="V292" s="383"/>
      <c r="W292" s="365">
        <v>13310</v>
      </c>
      <c r="X292" s="359">
        <v>0</v>
      </c>
      <c r="Y292" s="360">
        <v>0</v>
      </c>
      <c r="Z292" s="384"/>
      <c r="AA292" s="384"/>
      <c r="AB292" s="384"/>
      <c r="AC292" s="384"/>
      <c r="AD292" s="384"/>
      <c r="AE292" s="384"/>
      <c r="AF292" s="302">
        <v>0</v>
      </c>
      <c r="AG292" s="300"/>
    </row>
    <row r="293" spans="1:33" s="299" customFormat="1" ht="12" customHeight="1" x14ac:dyDescent="0.2">
      <c r="A293" s="300"/>
      <c r="B293" s="385" t="s">
        <v>524</v>
      </c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41">
        <v>959</v>
      </c>
      <c r="O293" s="343">
        <v>5</v>
      </c>
      <c r="P293" s="343">
        <v>5</v>
      </c>
      <c r="Q293" s="344" t="s">
        <v>756</v>
      </c>
      <c r="R293" s="345" t="s">
        <v>523</v>
      </c>
      <c r="S293" s="383"/>
      <c r="T293" s="383"/>
      <c r="U293" s="383"/>
      <c r="V293" s="383"/>
      <c r="W293" s="365">
        <v>13310</v>
      </c>
      <c r="X293" s="359">
        <v>0</v>
      </c>
      <c r="Y293" s="360">
        <v>0</v>
      </c>
      <c r="Z293" s="384"/>
      <c r="AA293" s="384"/>
      <c r="AB293" s="384"/>
      <c r="AC293" s="384"/>
      <c r="AD293" s="384"/>
      <c r="AE293" s="384"/>
      <c r="AF293" s="302">
        <v>0</v>
      </c>
      <c r="AG293" s="300"/>
    </row>
    <row r="294" spans="1:33" s="299" customFormat="1" ht="32.25" customHeight="1" x14ac:dyDescent="0.2">
      <c r="A294" s="300"/>
      <c r="B294" s="385" t="s">
        <v>271</v>
      </c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41">
        <v>959</v>
      </c>
      <c r="O294" s="343">
        <v>9</v>
      </c>
      <c r="P294" s="343">
        <v>0</v>
      </c>
      <c r="Q294" s="344">
        <v>0</v>
      </c>
      <c r="R294" s="345">
        <v>0</v>
      </c>
      <c r="S294" s="383"/>
      <c r="T294" s="383"/>
      <c r="U294" s="383"/>
      <c r="V294" s="383"/>
      <c r="W294" s="365">
        <v>200</v>
      </c>
      <c r="X294" s="359">
        <v>200</v>
      </c>
      <c r="Y294" s="360">
        <v>1</v>
      </c>
      <c r="Z294" s="384"/>
      <c r="AA294" s="384"/>
      <c r="AB294" s="384"/>
      <c r="AC294" s="384"/>
      <c r="AD294" s="384"/>
      <c r="AE294" s="384"/>
      <c r="AF294" s="302">
        <v>0</v>
      </c>
      <c r="AG294" s="300"/>
    </row>
    <row r="295" spans="1:33" s="299" customFormat="1" ht="12" customHeight="1" x14ac:dyDescent="0.2">
      <c r="A295" s="300"/>
      <c r="B295" s="385" t="s">
        <v>270</v>
      </c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41">
        <v>959</v>
      </c>
      <c r="O295" s="343">
        <v>9</v>
      </c>
      <c r="P295" s="343">
        <v>9</v>
      </c>
      <c r="Q295" s="344">
        <v>0</v>
      </c>
      <c r="R295" s="345">
        <v>0</v>
      </c>
      <c r="S295" s="383"/>
      <c r="T295" s="383"/>
      <c r="U295" s="383"/>
      <c r="V295" s="383"/>
      <c r="W295" s="365">
        <v>200</v>
      </c>
      <c r="X295" s="359">
        <v>200</v>
      </c>
      <c r="Y295" s="360">
        <v>1</v>
      </c>
      <c r="Z295" s="384"/>
      <c r="AA295" s="384"/>
      <c r="AB295" s="384"/>
      <c r="AC295" s="384"/>
      <c r="AD295" s="384"/>
      <c r="AE295" s="384"/>
      <c r="AF295" s="302">
        <v>200</v>
      </c>
      <c r="AG295" s="300"/>
    </row>
    <row r="296" spans="1:33" s="299" customFormat="1" ht="12" customHeight="1" x14ac:dyDescent="0.2">
      <c r="A296" s="300"/>
      <c r="B296" s="385" t="s">
        <v>407</v>
      </c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41">
        <v>959</v>
      </c>
      <c r="O296" s="343">
        <v>9</v>
      </c>
      <c r="P296" s="343">
        <v>9</v>
      </c>
      <c r="Q296" s="344" t="s">
        <v>406</v>
      </c>
      <c r="R296" s="345">
        <v>0</v>
      </c>
      <c r="S296" s="383"/>
      <c r="T296" s="383"/>
      <c r="U296" s="383"/>
      <c r="V296" s="383"/>
      <c r="W296" s="365">
        <v>200</v>
      </c>
      <c r="X296" s="359">
        <v>200</v>
      </c>
      <c r="Y296" s="360">
        <v>1</v>
      </c>
      <c r="Z296" s="384"/>
      <c r="AA296" s="384"/>
      <c r="AB296" s="384"/>
      <c r="AC296" s="384"/>
      <c r="AD296" s="384"/>
      <c r="AE296" s="384"/>
      <c r="AF296" s="302">
        <v>200</v>
      </c>
      <c r="AG296" s="300"/>
    </row>
    <row r="297" spans="1:33" s="299" customFormat="1" ht="32.25" customHeight="1" x14ac:dyDescent="0.2">
      <c r="A297" s="300"/>
      <c r="B297" s="385" t="s">
        <v>673</v>
      </c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41">
        <v>959</v>
      </c>
      <c r="O297" s="343">
        <v>9</v>
      </c>
      <c r="P297" s="343">
        <v>9</v>
      </c>
      <c r="Q297" s="344" t="s">
        <v>674</v>
      </c>
      <c r="R297" s="345">
        <v>0</v>
      </c>
      <c r="S297" s="383"/>
      <c r="T297" s="383"/>
      <c r="U297" s="383"/>
      <c r="V297" s="383"/>
      <c r="W297" s="365">
        <v>200</v>
      </c>
      <c r="X297" s="359">
        <v>200</v>
      </c>
      <c r="Y297" s="360">
        <v>1</v>
      </c>
      <c r="Z297" s="384"/>
      <c r="AA297" s="384"/>
      <c r="AB297" s="384"/>
      <c r="AC297" s="384"/>
      <c r="AD297" s="384"/>
      <c r="AE297" s="384"/>
      <c r="AF297" s="302">
        <v>200</v>
      </c>
      <c r="AG297" s="300"/>
    </row>
    <row r="298" spans="1:33" s="299" customFormat="1" ht="12" customHeight="1" x14ac:dyDescent="0.2">
      <c r="A298" s="300"/>
      <c r="B298" s="385" t="s">
        <v>134</v>
      </c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41">
        <v>959</v>
      </c>
      <c r="O298" s="343">
        <v>9</v>
      </c>
      <c r="P298" s="343">
        <v>9</v>
      </c>
      <c r="Q298" s="344" t="s">
        <v>674</v>
      </c>
      <c r="R298" s="345" t="s">
        <v>133</v>
      </c>
      <c r="S298" s="383"/>
      <c r="T298" s="383"/>
      <c r="U298" s="383"/>
      <c r="V298" s="383"/>
      <c r="W298" s="365">
        <v>200</v>
      </c>
      <c r="X298" s="359">
        <v>200</v>
      </c>
      <c r="Y298" s="360">
        <v>1</v>
      </c>
      <c r="Z298" s="384"/>
      <c r="AA298" s="384"/>
      <c r="AB298" s="384"/>
      <c r="AC298" s="384"/>
      <c r="AD298" s="384"/>
      <c r="AE298" s="384"/>
      <c r="AF298" s="302">
        <v>200</v>
      </c>
      <c r="AG298" s="300"/>
    </row>
    <row r="299" spans="1:33" s="299" customFormat="1" ht="12" customHeight="1" x14ac:dyDescent="0.2">
      <c r="A299" s="300"/>
      <c r="B299" s="385" t="s">
        <v>132</v>
      </c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41">
        <v>959</v>
      </c>
      <c r="O299" s="343">
        <v>9</v>
      </c>
      <c r="P299" s="343">
        <v>9</v>
      </c>
      <c r="Q299" s="344" t="s">
        <v>674</v>
      </c>
      <c r="R299" s="345" t="s">
        <v>130</v>
      </c>
      <c r="S299" s="383"/>
      <c r="T299" s="383"/>
      <c r="U299" s="383"/>
      <c r="V299" s="383"/>
      <c r="W299" s="365">
        <v>200</v>
      </c>
      <c r="X299" s="359">
        <v>200</v>
      </c>
      <c r="Y299" s="360">
        <v>1</v>
      </c>
      <c r="Z299" s="384"/>
      <c r="AA299" s="384"/>
      <c r="AB299" s="384"/>
      <c r="AC299" s="384"/>
      <c r="AD299" s="384"/>
      <c r="AE299" s="384"/>
      <c r="AF299" s="302">
        <v>200</v>
      </c>
      <c r="AG299" s="300"/>
    </row>
    <row r="300" spans="1:33" s="299" customFormat="1" ht="12" customHeight="1" x14ac:dyDescent="0.2">
      <c r="A300" s="300"/>
      <c r="B300" s="385" t="s">
        <v>156</v>
      </c>
      <c r="C300" s="385"/>
      <c r="D300" s="385"/>
      <c r="E300" s="385"/>
      <c r="F300" s="385"/>
      <c r="G300" s="385"/>
      <c r="H300" s="385"/>
      <c r="I300" s="385"/>
      <c r="J300" s="385"/>
      <c r="K300" s="385"/>
      <c r="L300" s="385"/>
      <c r="M300" s="385"/>
      <c r="N300" s="341">
        <v>959</v>
      </c>
      <c r="O300" s="343">
        <v>14</v>
      </c>
      <c r="P300" s="343">
        <v>0</v>
      </c>
      <c r="Q300" s="344">
        <v>0</v>
      </c>
      <c r="R300" s="345">
        <v>0</v>
      </c>
      <c r="S300" s="383"/>
      <c r="T300" s="383"/>
      <c r="U300" s="383"/>
      <c r="V300" s="383"/>
      <c r="W300" s="365">
        <v>61206.019</v>
      </c>
      <c r="X300" s="359">
        <v>34545.360000000001</v>
      </c>
      <c r="Y300" s="360">
        <v>0.56440999999999997</v>
      </c>
      <c r="Z300" s="384"/>
      <c r="AA300" s="384"/>
      <c r="AB300" s="384"/>
      <c r="AC300" s="384"/>
      <c r="AD300" s="384"/>
      <c r="AE300" s="384"/>
      <c r="AF300" s="302">
        <v>200</v>
      </c>
      <c r="AG300" s="300"/>
    </row>
    <row r="301" spans="1:33" s="299" customFormat="1" ht="32.25" customHeight="1" x14ac:dyDescent="0.2">
      <c r="A301" s="300"/>
      <c r="B301" s="385" t="s">
        <v>155</v>
      </c>
      <c r="C301" s="385"/>
      <c r="D301" s="385"/>
      <c r="E301" s="385"/>
      <c r="F301" s="385"/>
      <c r="G301" s="385"/>
      <c r="H301" s="385"/>
      <c r="I301" s="385"/>
      <c r="J301" s="385"/>
      <c r="K301" s="385"/>
      <c r="L301" s="385"/>
      <c r="M301" s="385"/>
      <c r="N301" s="341">
        <v>959</v>
      </c>
      <c r="O301" s="343">
        <v>14</v>
      </c>
      <c r="P301" s="343">
        <v>1</v>
      </c>
      <c r="Q301" s="344">
        <v>0</v>
      </c>
      <c r="R301" s="345">
        <v>0</v>
      </c>
      <c r="S301" s="383"/>
      <c r="T301" s="383"/>
      <c r="U301" s="383"/>
      <c r="V301" s="383"/>
      <c r="W301" s="365">
        <v>36963.800000000003</v>
      </c>
      <c r="X301" s="359">
        <v>19077.759999999998</v>
      </c>
      <c r="Y301" s="360">
        <v>0.51612000000000002</v>
      </c>
      <c r="Z301" s="384"/>
      <c r="AA301" s="384"/>
      <c r="AB301" s="384"/>
      <c r="AC301" s="384"/>
      <c r="AD301" s="384"/>
      <c r="AE301" s="384"/>
      <c r="AF301" s="302">
        <v>21163.35</v>
      </c>
      <c r="AG301" s="300"/>
    </row>
    <row r="302" spans="1:33" s="299" customFormat="1" ht="32.25" customHeight="1" x14ac:dyDescent="0.2">
      <c r="A302" s="300"/>
      <c r="B302" s="385" t="s">
        <v>139</v>
      </c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41">
        <v>959</v>
      </c>
      <c r="O302" s="343">
        <v>14</v>
      </c>
      <c r="P302" s="343">
        <v>1</v>
      </c>
      <c r="Q302" s="344" t="s">
        <v>138</v>
      </c>
      <c r="R302" s="345">
        <v>0</v>
      </c>
      <c r="S302" s="383"/>
      <c r="T302" s="383"/>
      <c r="U302" s="383"/>
      <c r="V302" s="383"/>
      <c r="W302" s="365">
        <v>16227.8</v>
      </c>
      <c r="X302" s="359">
        <v>9665.4</v>
      </c>
      <c r="Y302" s="360">
        <v>0.59560999999999997</v>
      </c>
      <c r="Z302" s="384"/>
      <c r="AA302" s="384"/>
      <c r="AB302" s="384"/>
      <c r="AC302" s="384"/>
      <c r="AD302" s="384"/>
      <c r="AE302" s="384"/>
      <c r="AF302" s="302">
        <v>8330.34</v>
      </c>
      <c r="AG302" s="300"/>
    </row>
    <row r="303" spans="1:33" s="299" customFormat="1" ht="21.75" customHeight="1" x14ac:dyDescent="0.2">
      <c r="A303" s="300"/>
      <c r="B303" s="385" t="s">
        <v>154</v>
      </c>
      <c r="C303" s="385"/>
      <c r="D303" s="385"/>
      <c r="E303" s="385"/>
      <c r="F303" s="385"/>
      <c r="G303" s="385"/>
      <c r="H303" s="385"/>
      <c r="I303" s="385"/>
      <c r="J303" s="385"/>
      <c r="K303" s="385"/>
      <c r="L303" s="385"/>
      <c r="M303" s="385"/>
      <c r="N303" s="341">
        <v>959</v>
      </c>
      <c r="O303" s="343">
        <v>14</v>
      </c>
      <c r="P303" s="343">
        <v>1</v>
      </c>
      <c r="Q303" s="344" t="s">
        <v>153</v>
      </c>
      <c r="R303" s="345">
        <v>0</v>
      </c>
      <c r="S303" s="383"/>
      <c r="T303" s="383"/>
      <c r="U303" s="383"/>
      <c r="V303" s="383"/>
      <c r="W303" s="365">
        <v>50</v>
      </c>
      <c r="X303" s="359">
        <v>50</v>
      </c>
      <c r="Y303" s="360">
        <v>1</v>
      </c>
      <c r="Z303" s="384"/>
      <c r="AA303" s="384"/>
      <c r="AB303" s="384"/>
      <c r="AC303" s="384"/>
      <c r="AD303" s="384"/>
      <c r="AE303" s="384"/>
      <c r="AF303" s="302">
        <v>3713.79</v>
      </c>
      <c r="AG303" s="300"/>
    </row>
    <row r="304" spans="1:33" s="299" customFormat="1" ht="21.75" customHeight="1" x14ac:dyDescent="0.2">
      <c r="A304" s="300"/>
      <c r="B304" s="385" t="s">
        <v>134</v>
      </c>
      <c r="C304" s="385"/>
      <c r="D304" s="385"/>
      <c r="E304" s="385"/>
      <c r="F304" s="385"/>
      <c r="G304" s="385"/>
      <c r="H304" s="385"/>
      <c r="I304" s="385"/>
      <c r="J304" s="385"/>
      <c r="K304" s="385"/>
      <c r="L304" s="385"/>
      <c r="M304" s="385"/>
      <c r="N304" s="341">
        <v>959</v>
      </c>
      <c r="O304" s="343">
        <v>14</v>
      </c>
      <c r="P304" s="343">
        <v>1</v>
      </c>
      <c r="Q304" s="344" t="s">
        <v>153</v>
      </c>
      <c r="R304" s="345" t="s">
        <v>133</v>
      </c>
      <c r="S304" s="383"/>
      <c r="T304" s="383"/>
      <c r="U304" s="383"/>
      <c r="V304" s="383"/>
      <c r="W304" s="365">
        <v>50</v>
      </c>
      <c r="X304" s="359">
        <v>50</v>
      </c>
      <c r="Y304" s="360">
        <v>1</v>
      </c>
      <c r="Z304" s="384"/>
      <c r="AA304" s="384"/>
      <c r="AB304" s="384"/>
      <c r="AC304" s="384"/>
      <c r="AD304" s="384"/>
      <c r="AE304" s="384"/>
      <c r="AF304" s="302">
        <v>50</v>
      </c>
      <c r="AG304" s="300"/>
    </row>
    <row r="305" spans="1:33" s="299" customFormat="1" ht="12" customHeight="1" x14ac:dyDescent="0.2">
      <c r="A305" s="300"/>
      <c r="B305" s="385" t="s">
        <v>149</v>
      </c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41">
        <v>959</v>
      </c>
      <c r="O305" s="343">
        <v>14</v>
      </c>
      <c r="P305" s="343">
        <v>1</v>
      </c>
      <c r="Q305" s="344" t="s">
        <v>153</v>
      </c>
      <c r="R305" s="345" t="s">
        <v>148</v>
      </c>
      <c r="S305" s="383"/>
      <c r="T305" s="383"/>
      <c r="U305" s="383"/>
      <c r="V305" s="383"/>
      <c r="W305" s="365">
        <v>50</v>
      </c>
      <c r="X305" s="359">
        <v>50</v>
      </c>
      <c r="Y305" s="360">
        <v>1</v>
      </c>
      <c r="Z305" s="384"/>
      <c r="AA305" s="384"/>
      <c r="AB305" s="384"/>
      <c r="AC305" s="384"/>
      <c r="AD305" s="384"/>
      <c r="AE305" s="384"/>
      <c r="AF305" s="302">
        <v>50</v>
      </c>
      <c r="AG305" s="300"/>
    </row>
    <row r="306" spans="1:33" s="299" customFormat="1" ht="12" customHeight="1" x14ac:dyDescent="0.2">
      <c r="A306" s="300"/>
      <c r="B306" s="385" t="s">
        <v>147</v>
      </c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41">
        <v>959</v>
      </c>
      <c r="O306" s="343">
        <v>14</v>
      </c>
      <c r="P306" s="343">
        <v>1</v>
      </c>
      <c r="Q306" s="344" t="s">
        <v>153</v>
      </c>
      <c r="R306" s="345" t="s">
        <v>145</v>
      </c>
      <c r="S306" s="383"/>
      <c r="T306" s="383"/>
      <c r="U306" s="383"/>
      <c r="V306" s="383"/>
      <c r="W306" s="365">
        <v>50</v>
      </c>
      <c r="X306" s="359">
        <v>50</v>
      </c>
      <c r="Y306" s="360">
        <v>1</v>
      </c>
      <c r="Z306" s="384"/>
      <c r="AA306" s="384"/>
      <c r="AB306" s="384"/>
      <c r="AC306" s="384"/>
      <c r="AD306" s="384"/>
      <c r="AE306" s="384"/>
      <c r="AF306" s="302">
        <v>50</v>
      </c>
      <c r="AG306" s="300"/>
    </row>
    <row r="307" spans="1:33" s="299" customFormat="1" ht="12" customHeight="1" x14ac:dyDescent="0.2">
      <c r="A307" s="300"/>
      <c r="B307" s="385" t="s">
        <v>152</v>
      </c>
      <c r="C307" s="385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41">
        <v>959</v>
      </c>
      <c r="O307" s="343">
        <v>14</v>
      </c>
      <c r="P307" s="343">
        <v>1</v>
      </c>
      <c r="Q307" s="344" t="s">
        <v>151</v>
      </c>
      <c r="R307" s="345">
        <v>0</v>
      </c>
      <c r="S307" s="383"/>
      <c r="T307" s="383"/>
      <c r="U307" s="383"/>
      <c r="V307" s="383"/>
      <c r="W307" s="365">
        <v>16177.8</v>
      </c>
      <c r="X307" s="359">
        <v>9615.4</v>
      </c>
      <c r="Y307" s="360">
        <v>0.59436</v>
      </c>
      <c r="Z307" s="384"/>
      <c r="AA307" s="384"/>
      <c r="AB307" s="384"/>
      <c r="AC307" s="384"/>
      <c r="AD307" s="384"/>
      <c r="AE307" s="384"/>
      <c r="AF307" s="302">
        <v>50</v>
      </c>
      <c r="AG307" s="300"/>
    </row>
    <row r="308" spans="1:33" s="299" customFormat="1" ht="21.75" customHeight="1" x14ac:dyDescent="0.2">
      <c r="A308" s="300"/>
      <c r="B308" s="385" t="s">
        <v>134</v>
      </c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41">
        <v>959</v>
      </c>
      <c r="O308" s="343">
        <v>14</v>
      </c>
      <c r="P308" s="343">
        <v>1</v>
      </c>
      <c r="Q308" s="344" t="s">
        <v>151</v>
      </c>
      <c r="R308" s="345" t="s">
        <v>133</v>
      </c>
      <c r="S308" s="383"/>
      <c r="T308" s="383"/>
      <c r="U308" s="383"/>
      <c r="V308" s="383"/>
      <c r="W308" s="365">
        <v>16177.8</v>
      </c>
      <c r="X308" s="359">
        <v>9615.4</v>
      </c>
      <c r="Y308" s="360">
        <v>0.59436</v>
      </c>
      <c r="Z308" s="384"/>
      <c r="AA308" s="384"/>
      <c r="AB308" s="384"/>
      <c r="AC308" s="384"/>
      <c r="AD308" s="384"/>
      <c r="AE308" s="384"/>
      <c r="AF308" s="302">
        <v>3663.79</v>
      </c>
      <c r="AG308" s="300"/>
    </row>
    <row r="309" spans="1:33" s="299" customFormat="1" ht="12" customHeight="1" x14ac:dyDescent="0.2">
      <c r="A309" s="300"/>
      <c r="B309" s="385" t="s">
        <v>149</v>
      </c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41">
        <v>959</v>
      </c>
      <c r="O309" s="343">
        <v>14</v>
      </c>
      <c r="P309" s="343">
        <v>1</v>
      </c>
      <c r="Q309" s="344" t="s">
        <v>151</v>
      </c>
      <c r="R309" s="345" t="s">
        <v>148</v>
      </c>
      <c r="S309" s="383"/>
      <c r="T309" s="383"/>
      <c r="U309" s="383"/>
      <c r="V309" s="383"/>
      <c r="W309" s="365">
        <v>16177.8</v>
      </c>
      <c r="X309" s="359">
        <v>9615.4</v>
      </c>
      <c r="Y309" s="360">
        <v>0.59436</v>
      </c>
      <c r="Z309" s="384"/>
      <c r="AA309" s="384"/>
      <c r="AB309" s="384"/>
      <c r="AC309" s="384"/>
      <c r="AD309" s="384"/>
      <c r="AE309" s="384"/>
      <c r="AF309" s="302">
        <v>3663.79</v>
      </c>
      <c r="AG309" s="300"/>
    </row>
    <row r="310" spans="1:33" s="299" customFormat="1" ht="12" customHeight="1" x14ac:dyDescent="0.2">
      <c r="A310" s="300"/>
      <c r="B310" s="385" t="s">
        <v>147</v>
      </c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41">
        <v>959</v>
      </c>
      <c r="O310" s="343">
        <v>14</v>
      </c>
      <c r="P310" s="343">
        <v>1</v>
      </c>
      <c r="Q310" s="344" t="s">
        <v>151</v>
      </c>
      <c r="R310" s="345" t="s">
        <v>145</v>
      </c>
      <c r="S310" s="383"/>
      <c r="T310" s="383"/>
      <c r="U310" s="383"/>
      <c r="V310" s="383"/>
      <c r="W310" s="365">
        <v>16177.8</v>
      </c>
      <c r="X310" s="359">
        <v>9615.4</v>
      </c>
      <c r="Y310" s="360">
        <v>0.59436</v>
      </c>
      <c r="Z310" s="384"/>
      <c r="AA310" s="384"/>
      <c r="AB310" s="384"/>
      <c r="AC310" s="384"/>
      <c r="AD310" s="384"/>
      <c r="AE310" s="384"/>
      <c r="AF310" s="302">
        <v>3663.79</v>
      </c>
      <c r="AG310" s="300"/>
    </row>
    <row r="311" spans="1:33" s="299" customFormat="1" ht="12" customHeight="1" x14ac:dyDescent="0.2">
      <c r="A311" s="300"/>
      <c r="B311" s="385" t="s">
        <v>139</v>
      </c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41">
        <v>959</v>
      </c>
      <c r="O311" s="343">
        <v>14</v>
      </c>
      <c r="P311" s="343">
        <v>1</v>
      </c>
      <c r="Q311" s="344" t="s">
        <v>138</v>
      </c>
      <c r="R311" s="345">
        <v>0</v>
      </c>
      <c r="S311" s="383"/>
      <c r="T311" s="383"/>
      <c r="U311" s="383"/>
      <c r="V311" s="383"/>
      <c r="W311" s="365">
        <v>20736</v>
      </c>
      <c r="X311" s="359">
        <v>9412.36</v>
      </c>
      <c r="Y311" s="360">
        <v>0.45390999999999998</v>
      </c>
      <c r="Z311" s="384"/>
      <c r="AA311" s="384"/>
      <c r="AB311" s="384"/>
      <c r="AC311" s="384"/>
      <c r="AD311" s="384"/>
      <c r="AE311" s="384"/>
      <c r="AF311" s="302">
        <v>3663.79</v>
      </c>
      <c r="AG311" s="300"/>
    </row>
    <row r="312" spans="1:33" s="299" customFormat="1" ht="21.75" customHeight="1" x14ac:dyDescent="0.2">
      <c r="A312" s="300"/>
      <c r="B312" s="385" t="s">
        <v>150</v>
      </c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41">
        <v>959</v>
      </c>
      <c r="O312" s="343">
        <v>14</v>
      </c>
      <c r="P312" s="343">
        <v>1</v>
      </c>
      <c r="Q312" s="344" t="s">
        <v>146</v>
      </c>
      <c r="R312" s="345">
        <v>0</v>
      </c>
      <c r="S312" s="383"/>
      <c r="T312" s="383"/>
      <c r="U312" s="383"/>
      <c r="V312" s="383"/>
      <c r="W312" s="365">
        <v>20736</v>
      </c>
      <c r="X312" s="359">
        <v>9412.36</v>
      </c>
      <c r="Y312" s="360">
        <v>0.45390999999999998</v>
      </c>
      <c r="Z312" s="384"/>
      <c r="AA312" s="384"/>
      <c r="AB312" s="384"/>
      <c r="AC312" s="384"/>
      <c r="AD312" s="384"/>
      <c r="AE312" s="384"/>
      <c r="AF312" s="302">
        <v>4616.55</v>
      </c>
      <c r="AG312" s="300"/>
    </row>
    <row r="313" spans="1:33" s="299" customFormat="1" ht="32.25" customHeight="1" x14ac:dyDescent="0.2">
      <c r="A313" s="300"/>
      <c r="B313" s="385" t="s">
        <v>134</v>
      </c>
      <c r="C313" s="385"/>
      <c r="D313" s="385"/>
      <c r="E313" s="385"/>
      <c r="F313" s="385"/>
      <c r="G313" s="385"/>
      <c r="H313" s="385"/>
      <c r="I313" s="385"/>
      <c r="J313" s="385"/>
      <c r="K313" s="385"/>
      <c r="L313" s="385"/>
      <c r="M313" s="385"/>
      <c r="N313" s="341">
        <v>959</v>
      </c>
      <c r="O313" s="343">
        <v>14</v>
      </c>
      <c r="P313" s="343">
        <v>1</v>
      </c>
      <c r="Q313" s="344" t="s">
        <v>146</v>
      </c>
      <c r="R313" s="345" t="s">
        <v>133</v>
      </c>
      <c r="S313" s="383"/>
      <c r="T313" s="383"/>
      <c r="U313" s="383"/>
      <c r="V313" s="383"/>
      <c r="W313" s="365">
        <v>20736</v>
      </c>
      <c r="X313" s="359">
        <v>9412.36</v>
      </c>
      <c r="Y313" s="360">
        <v>0.45390999999999998</v>
      </c>
      <c r="Z313" s="384"/>
      <c r="AA313" s="384"/>
      <c r="AB313" s="384"/>
      <c r="AC313" s="384"/>
      <c r="AD313" s="384"/>
      <c r="AE313" s="384"/>
      <c r="AF313" s="302">
        <v>4616.55</v>
      </c>
      <c r="AG313" s="300"/>
    </row>
    <row r="314" spans="1:33" s="299" customFormat="1" ht="12" customHeight="1" x14ac:dyDescent="0.2">
      <c r="A314" s="300"/>
      <c r="B314" s="385" t="s">
        <v>149</v>
      </c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41">
        <v>959</v>
      </c>
      <c r="O314" s="343">
        <v>14</v>
      </c>
      <c r="P314" s="343">
        <v>1</v>
      </c>
      <c r="Q314" s="344" t="s">
        <v>146</v>
      </c>
      <c r="R314" s="345" t="s">
        <v>148</v>
      </c>
      <c r="S314" s="383"/>
      <c r="T314" s="383"/>
      <c r="U314" s="383"/>
      <c r="V314" s="383"/>
      <c r="W314" s="365">
        <v>20736</v>
      </c>
      <c r="X314" s="359">
        <v>9412.36</v>
      </c>
      <c r="Y314" s="360">
        <v>0.45390999999999998</v>
      </c>
      <c r="Z314" s="384"/>
      <c r="AA314" s="384"/>
      <c r="AB314" s="384"/>
      <c r="AC314" s="384"/>
      <c r="AD314" s="384"/>
      <c r="AE314" s="384"/>
      <c r="AF314" s="302">
        <v>4616.55</v>
      </c>
      <c r="AG314" s="300"/>
    </row>
    <row r="315" spans="1:33" s="299" customFormat="1" ht="12" customHeight="1" x14ac:dyDescent="0.2">
      <c r="A315" s="300"/>
      <c r="B315" s="385" t="s">
        <v>147</v>
      </c>
      <c r="C315" s="385"/>
      <c r="D315" s="385"/>
      <c r="E315" s="385"/>
      <c r="F315" s="385"/>
      <c r="G315" s="385"/>
      <c r="H315" s="385"/>
      <c r="I315" s="385"/>
      <c r="J315" s="385"/>
      <c r="K315" s="385"/>
      <c r="L315" s="385"/>
      <c r="M315" s="385"/>
      <c r="N315" s="341">
        <v>959</v>
      </c>
      <c r="O315" s="343">
        <v>14</v>
      </c>
      <c r="P315" s="343">
        <v>1</v>
      </c>
      <c r="Q315" s="344" t="s">
        <v>146</v>
      </c>
      <c r="R315" s="345" t="s">
        <v>145</v>
      </c>
      <c r="S315" s="383"/>
      <c r="T315" s="383"/>
      <c r="U315" s="383"/>
      <c r="V315" s="383"/>
      <c r="W315" s="365">
        <v>20736</v>
      </c>
      <c r="X315" s="359">
        <v>9412.36</v>
      </c>
      <c r="Y315" s="360">
        <v>0.45390999999999998</v>
      </c>
      <c r="Z315" s="384"/>
      <c r="AA315" s="384"/>
      <c r="AB315" s="384"/>
      <c r="AC315" s="384"/>
      <c r="AD315" s="384"/>
      <c r="AE315" s="384"/>
      <c r="AF315" s="302">
        <v>4616.55</v>
      </c>
      <c r="AG315" s="300"/>
    </row>
    <row r="316" spans="1:33" s="299" customFormat="1" ht="12" customHeight="1" x14ac:dyDescent="0.2">
      <c r="A316" s="300"/>
      <c r="B316" s="385" t="s">
        <v>566</v>
      </c>
      <c r="C316" s="385"/>
      <c r="D316" s="385"/>
      <c r="E316" s="385"/>
      <c r="F316" s="385"/>
      <c r="G316" s="385"/>
      <c r="H316" s="385"/>
      <c r="I316" s="385"/>
      <c r="J316" s="385"/>
      <c r="K316" s="385"/>
      <c r="L316" s="385"/>
      <c r="M316" s="385"/>
      <c r="N316" s="341">
        <v>959</v>
      </c>
      <c r="O316" s="343">
        <v>14</v>
      </c>
      <c r="P316" s="343">
        <v>2</v>
      </c>
      <c r="Q316" s="344">
        <v>0</v>
      </c>
      <c r="R316" s="345">
        <v>0</v>
      </c>
      <c r="S316" s="383"/>
      <c r="T316" s="383"/>
      <c r="U316" s="383"/>
      <c r="V316" s="383"/>
      <c r="W316" s="365">
        <v>1598</v>
      </c>
      <c r="X316" s="359">
        <v>1598</v>
      </c>
      <c r="Y316" s="360">
        <v>1</v>
      </c>
      <c r="Z316" s="384"/>
      <c r="AA316" s="384"/>
      <c r="AB316" s="384"/>
      <c r="AC316" s="384"/>
      <c r="AD316" s="384"/>
      <c r="AE316" s="384"/>
      <c r="AF316" s="302">
        <v>4616.55</v>
      </c>
      <c r="AG316" s="300"/>
    </row>
    <row r="317" spans="1:33" s="299" customFormat="1" ht="12" customHeight="1" x14ac:dyDescent="0.2">
      <c r="A317" s="300"/>
      <c r="B317" s="385" t="s">
        <v>657</v>
      </c>
      <c r="C317" s="385"/>
      <c r="D317" s="385"/>
      <c r="E317" s="385"/>
      <c r="F317" s="385"/>
      <c r="G317" s="385"/>
      <c r="H317" s="385"/>
      <c r="I317" s="385"/>
      <c r="J317" s="385"/>
      <c r="K317" s="385"/>
      <c r="L317" s="385"/>
      <c r="M317" s="385"/>
      <c r="N317" s="341">
        <v>959</v>
      </c>
      <c r="O317" s="343">
        <v>14</v>
      </c>
      <c r="P317" s="343">
        <v>2</v>
      </c>
      <c r="Q317" s="344" t="s">
        <v>175</v>
      </c>
      <c r="R317" s="345">
        <v>0</v>
      </c>
      <c r="S317" s="383"/>
      <c r="T317" s="383"/>
      <c r="U317" s="383"/>
      <c r="V317" s="383"/>
      <c r="W317" s="365">
        <v>1598</v>
      </c>
      <c r="X317" s="359">
        <v>1598</v>
      </c>
      <c r="Y317" s="360">
        <v>1</v>
      </c>
      <c r="Z317" s="384"/>
      <c r="AA317" s="384"/>
      <c r="AB317" s="384"/>
      <c r="AC317" s="384"/>
      <c r="AD317" s="384"/>
      <c r="AE317" s="384"/>
      <c r="AF317" s="302">
        <v>0</v>
      </c>
      <c r="AG317" s="300"/>
    </row>
    <row r="318" spans="1:33" s="299" customFormat="1" ht="32.25" customHeight="1" x14ac:dyDescent="0.2">
      <c r="A318" s="300"/>
      <c r="B318" s="385" t="s">
        <v>511</v>
      </c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41">
        <v>959</v>
      </c>
      <c r="O318" s="343">
        <v>14</v>
      </c>
      <c r="P318" s="343">
        <v>2</v>
      </c>
      <c r="Q318" s="344" t="s">
        <v>687</v>
      </c>
      <c r="R318" s="345">
        <v>0</v>
      </c>
      <c r="S318" s="383"/>
      <c r="T318" s="383"/>
      <c r="U318" s="383"/>
      <c r="V318" s="383"/>
      <c r="W318" s="365">
        <v>1598</v>
      </c>
      <c r="X318" s="359">
        <v>1598</v>
      </c>
      <c r="Y318" s="360">
        <v>1</v>
      </c>
      <c r="Z318" s="384"/>
      <c r="AA318" s="384"/>
      <c r="AB318" s="384"/>
      <c r="AC318" s="384"/>
      <c r="AD318" s="384"/>
      <c r="AE318" s="384"/>
      <c r="AF318" s="302">
        <v>0</v>
      </c>
      <c r="AG318" s="300"/>
    </row>
    <row r="319" spans="1:33" s="299" customFormat="1" ht="12" customHeight="1" x14ac:dyDescent="0.2">
      <c r="A319" s="300"/>
      <c r="B319" s="385" t="s">
        <v>134</v>
      </c>
      <c r="C319" s="385"/>
      <c r="D319" s="385"/>
      <c r="E319" s="385"/>
      <c r="F319" s="385"/>
      <c r="G319" s="385"/>
      <c r="H319" s="385"/>
      <c r="I319" s="385"/>
      <c r="J319" s="385"/>
      <c r="K319" s="385"/>
      <c r="L319" s="385"/>
      <c r="M319" s="385"/>
      <c r="N319" s="341">
        <v>959</v>
      </c>
      <c r="O319" s="343">
        <v>14</v>
      </c>
      <c r="P319" s="343">
        <v>2</v>
      </c>
      <c r="Q319" s="344" t="s">
        <v>687</v>
      </c>
      <c r="R319" s="345" t="s">
        <v>133</v>
      </c>
      <c r="S319" s="383"/>
      <c r="T319" s="383"/>
      <c r="U319" s="383"/>
      <c r="V319" s="383"/>
      <c r="W319" s="365">
        <v>1598</v>
      </c>
      <c r="X319" s="359">
        <v>1598</v>
      </c>
      <c r="Y319" s="360">
        <v>1</v>
      </c>
      <c r="Z319" s="384"/>
      <c r="AA319" s="384"/>
      <c r="AB319" s="384"/>
      <c r="AC319" s="384"/>
      <c r="AD319" s="384"/>
      <c r="AE319" s="384"/>
      <c r="AF319" s="302">
        <v>0</v>
      </c>
      <c r="AG319" s="300"/>
    </row>
    <row r="320" spans="1:33" s="299" customFormat="1" ht="12" customHeight="1" x14ac:dyDescent="0.2">
      <c r="A320" s="300"/>
      <c r="B320" s="385" t="s">
        <v>149</v>
      </c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41">
        <v>959</v>
      </c>
      <c r="O320" s="343">
        <v>14</v>
      </c>
      <c r="P320" s="343">
        <v>2</v>
      </c>
      <c r="Q320" s="344" t="s">
        <v>687</v>
      </c>
      <c r="R320" s="345" t="s">
        <v>148</v>
      </c>
      <c r="S320" s="383"/>
      <c r="T320" s="383"/>
      <c r="U320" s="383"/>
      <c r="V320" s="383"/>
      <c r="W320" s="365">
        <v>1598</v>
      </c>
      <c r="X320" s="359">
        <v>1598</v>
      </c>
      <c r="Y320" s="360">
        <v>1</v>
      </c>
      <c r="Z320" s="384"/>
      <c r="AA320" s="384"/>
      <c r="AB320" s="384"/>
      <c r="AC320" s="384"/>
      <c r="AD320" s="384"/>
      <c r="AE320" s="384"/>
      <c r="AF320" s="302">
        <v>0</v>
      </c>
      <c r="AG320" s="300"/>
    </row>
    <row r="321" spans="1:33" s="299" customFormat="1" ht="12" customHeight="1" x14ac:dyDescent="0.2">
      <c r="A321" s="300"/>
      <c r="B321" s="385" t="s">
        <v>566</v>
      </c>
      <c r="C321" s="385"/>
      <c r="D321" s="385"/>
      <c r="E321" s="385"/>
      <c r="F321" s="385"/>
      <c r="G321" s="385"/>
      <c r="H321" s="385"/>
      <c r="I321" s="385"/>
      <c r="J321" s="385"/>
      <c r="K321" s="385"/>
      <c r="L321" s="385"/>
      <c r="M321" s="385"/>
      <c r="N321" s="341">
        <v>959</v>
      </c>
      <c r="O321" s="343">
        <v>14</v>
      </c>
      <c r="P321" s="343">
        <v>2</v>
      </c>
      <c r="Q321" s="344" t="s">
        <v>687</v>
      </c>
      <c r="R321" s="345" t="s">
        <v>567</v>
      </c>
      <c r="S321" s="383"/>
      <c r="T321" s="383"/>
      <c r="U321" s="383"/>
      <c r="V321" s="383"/>
      <c r="W321" s="365">
        <v>1598</v>
      </c>
      <c r="X321" s="359">
        <v>1598</v>
      </c>
      <c r="Y321" s="360">
        <v>1</v>
      </c>
      <c r="Z321" s="384"/>
      <c r="AA321" s="384"/>
      <c r="AB321" s="384"/>
      <c r="AC321" s="384"/>
      <c r="AD321" s="384"/>
      <c r="AE321" s="384"/>
      <c r="AF321" s="302">
        <v>0</v>
      </c>
      <c r="AG321" s="300"/>
    </row>
    <row r="322" spans="1:33" s="299" customFormat="1" ht="12" customHeight="1" x14ac:dyDescent="0.2">
      <c r="A322" s="300"/>
      <c r="B322" s="385" t="s">
        <v>144</v>
      </c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41">
        <v>959</v>
      </c>
      <c r="O322" s="343">
        <v>14</v>
      </c>
      <c r="P322" s="343">
        <v>3</v>
      </c>
      <c r="Q322" s="344">
        <v>0</v>
      </c>
      <c r="R322" s="345">
        <v>0</v>
      </c>
      <c r="S322" s="383"/>
      <c r="T322" s="383"/>
      <c r="U322" s="383"/>
      <c r="V322" s="383"/>
      <c r="W322" s="365">
        <v>22644.219000000001</v>
      </c>
      <c r="X322" s="359">
        <v>13869.6</v>
      </c>
      <c r="Y322" s="360">
        <v>0.61250000000000004</v>
      </c>
      <c r="Z322" s="384"/>
      <c r="AA322" s="384"/>
      <c r="AB322" s="384"/>
      <c r="AC322" s="384"/>
      <c r="AD322" s="384"/>
      <c r="AE322" s="384"/>
      <c r="AF322" s="302">
        <v>0</v>
      </c>
      <c r="AG322" s="300"/>
    </row>
    <row r="323" spans="1:33" s="299" customFormat="1" ht="12" customHeight="1" x14ac:dyDescent="0.2">
      <c r="A323" s="300"/>
      <c r="B323" s="385" t="s">
        <v>622</v>
      </c>
      <c r="C323" s="385"/>
      <c r="D323" s="385"/>
      <c r="E323" s="385"/>
      <c r="F323" s="385"/>
      <c r="G323" s="385"/>
      <c r="H323" s="385"/>
      <c r="I323" s="385"/>
      <c r="J323" s="385"/>
      <c r="K323" s="385"/>
      <c r="L323" s="385"/>
      <c r="M323" s="385"/>
      <c r="N323" s="341">
        <v>959</v>
      </c>
      <c r="O323" s="343">
        <v>14</v>
      </c>
      <c r="P323" s="343">
        <v>3</v>
      </c>
      <c r="Q323" s="344" t="s">
        <v>286</v>
      </c>
      <c r="R323" s="345">
        <v>0</v>
      </c>
      <c r="S323" s="383"/>
      <c r="T323" s="383"/>
      <c r="U323" s="383"/>
      <c r="V323" s="383"/>
      <c r="W323" s="365">
        <v>610</v>
      </c>
      <c r="X323" s="359">
        <v>210</v>
      </c>
      <c r="Y323" s="360">
        <v>0.34426000000000001</v>
      </c>
      <c r="Z323" s="384"/>
      <c r="AA323" s="384"/>
      <c r="AB323" s="384"/>
      <c r="AC323" s="384"/>
      <c r="AD323" s="384"/>
      <c r="AE323" s="384"/>
      <c r="AF323" s="302">
        <v>12833.01</v>
      </c>
      <c r="AG323" s="300"/>
    </row>
    <row r="324" spans="1:33" s="299" customFormat="1" ht="21.75" customHeight="1" x14ac:dyDescent="0.2">
      <c r="A324" s="300"/>
      <c r="B324" s="385" t="s">
        <v>766</v>
      </c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41">
        <v>959</v>
      </c>
      <c r="O324" s="343">
        <v>14</v>
      </c>
      <c r="P324" s="343">
        <v>3</v>
      </c>
      <c r="Q324" s="344" t="s">
        <v>767</v>
      </c>
      <c r="R324" s="345">
        <v>0</v>
      </c>
      <c r="S324" s="383"/>
      <c r="T324" s="383"/>
      <c r="U324" s="383"/>
      <c r="V324" s="383"/>
      <c r="W324" s="365">
        <v>400</v>
      </c>
      <c r="X324" s="359">
        <v>0</v>
      </c>
      <c r="Y324" s="360">
        <v>0</v>
      </c>
      <c r="Z324" s="384"/>
      <c r="AA324" s="384"/>
      <c r="AB324" s="384"/>
      <c r="AC324" s="384"/>
      <c r="AD324" s="384"/>
      <c r="AE324" s="384"/>
      <c r="AF324" s="302">
        <v>223.99</v>
      </c>
      <c r="AG324" s="300"/>
    </row>
    <row r="325" spans="1:33" s="299" customFormat="1" ht="21.75" customHeight="1" x14ac:dyDescent="0.2">
      <c r="A325" s="300"/>
      <c r="B325" s="385" t="s">
        <v>134</v>
      </c>
      <c r="C325" s="385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341">
        <v>959</v>
      </c>
      <c r="O325" s="343">
        <v>14</v>
      </c>
      <c r="P325" s="343">
        <v>3</v>
      </c>
      <c r="Q325" s="344" t="s">
        <v>767</v>
      </c>
      <c r="R325" s="345" t="s">
        <v>133</v>
      </c>
      <c r="S325" s="383"/>
      <c r="T325" s="383"/>
      <c r="U325" s="383"/>
      <c r="V325" s="383"/>
      <c r="W325" s="365">
        <v>400</v>
      </c>
      <c r="X325" s="359">
        <v>0</v>
      </c>
      <c r="Y325" s="360">
        <v>0</v>
      </c>
      <c r="Z325" s="384"/>
      <c r="AA325" s="384"/>
      <c r="AB325" s="384"/>
      <c r="AC325" s="384"/>
      <c r="AD325" s="384"/>
      <c r="AE325" s="384"/>
      <c r="AF325" s="302">
        <v>0</v>
      </c>
      <c r="AG325" s="300"/>
    </row>
    <row r="326" spans="1:33" s="299" customFormat="1" ht="12" customHeight="1" x14ac:dyDescent="0.2">
      <c r="A326" s="300"/>
      <c r="B326" s="385" t="s">
        <v>132</v>
      </c>
      <c r="C326" s="385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341">
        <v>959</v>
      </c>
      <c r="O326" s="343">
        <v>14</v>
      </c>
      <c r="P326" s="343">
        <v>3</v>
      </c>
      <c r="Q326" s="344" t="s">
        <v>767</v>
      </c>
      <c r="R326" s="345" t="s">
        <v>130</v>
      </c>
      <c r="S326" s="383"/>
      <c r="T326" s="383"/>
      <c r="U326" s="383"/>
      <c r="V326" s="383"/>
      <c r="W326" s="365">
        <v>400</v>
      </c>
      <c r="X326" s="359">
        <v>0</v>
      </c>
      <c r="Y326" s="360">
        <v>0</v>
      </c>
      <c r="Z326" s="384"/>
      <c r="AA326" s="384"/>
      <c r="AB326" s="384"/>
      <c r="AC326" s="384"/>
      <c r="AD326" s="384"/>
      <c r="AE326" s="384"/>
      <c r="AF326" s="302">
        <v>0</v>
      </c>
      <c r="AG326" s="300"/>
    </row>
    <row r="327" spans="1:33" s="299" customFormat="1" ht="12" customHeight="1" x14ac:dyDescent="0.2">
      <c r="A327" s="300"/>
      <c r="B327" s="385" t="s">
        <v>623</v>
      </c>
      <c r="C327" s="385"/>
      <c r="D327" s="385"/>
      <c r="E327" s="385"/>
      <c r="F327" s="385"/>
      <c r="G327" s="385"/>
      <c r="H327" s="385"/>
      <c r="I327" s="385"/>
      <c r="J327" s="385"/>
      <c r="K327" s="385"/>
      <c r="L327" s="385"/>
      <c r="M327" s="385"/>
      <c r="N327" s="341">
        <v>959</v>
      </c>
      <c r="O327" s="343">
        <v>14</v>
      </c>
      <c r="P327" s="343">
        <v>3</v>
      </c>
      <c r="Q327" s="344" t="s">
        <v>282</v>
      </c>
      <c r="R327" s="345">
        <v>0</v>
      </c>
      <c r="S327" s="383"/>
      <c r="T327" s="383"/>
      <c r="U327" s="383"/>
      <c r="V327" s="383"/>
      <c r="W327" s="365">
        <v>210</v>
      </c>
      <c r="X327" s="359">
        <v>210</v>
      </c>
      <c r="Y327" s="360">
        <v>1</v>
      </c>
      <c r="Z327" s="384"/>
      <c r="AA327" s="384"/>
      <c r="AB327" s="384"/>
      <c r="AC327" s="384"/>
      <c r="AD327" s="384"/>
      <c r="AE327" s="384"/>
      <c r="AF327" s="302">
        <v>0</v>
      </c>
      <c r="AG327" s="300"/>
    </row>
    <row r="328" spans="1:33" s="299" customFormat="1" ht="21.75" customHeight="1" x14ac:dyDescent="0.2">
      <c r="A328" s="300"/>
      <c r="B328" s="385" t="s">
        <v>134</v>
      </c>
      <c r="C328" s="385"/>
      <c r="D328" s="385"/>
      <c r="E328" s="385"/>
      <c r="F328" s="385"/>
      <c r="G328" s="385"/>
      <c r="H328" s="385"/>
      <c r="I328" s="385"/>
      <c r="J328" s="385"/>
      <c r="K328" s="385"/>
      <c r="L328" s="385"/>
      <c r="M328" s="385"/>
      <c r="N328" s="341">
        <v>959</v>
      </c>
      <c r="O328" s="343">
        <v>14</v>
      </c>
      <c r="P328" s="343">
        <v>3</v>
      </c>
      <c r="Q328" s="344" t="s">
        <v>282</v>
      </c>
      <c r="R328" s="345" t="s">
        <v>133</v>
      </c>
      <c r="S328" s="383"/>
      <c r="T328" s="383"/>
      <c r="U328" s="383"/>
      <c r="V328" s="383"/>
      <c r="W328" s="365">
        <v>210</v>
      </c>
      <c r="X328" s="359">
        <v>210</v>
      </c>
      <c r="Y328" s="360">
        <v>1</v>
      </c>
      <c r="Z328" s="384"/>
      <c r="AA328" s="384"/>
      <c r="AB328" s="384"/>
      <c r="AC328" s="384"/>
      <c r="AD328" s="384"/>
      <c r="AE328" s="384"/>
      <c r="AF328" s="302">
        <v>223.99</v>
      </c>
      <c r="AG328" s="300"/>
    </row>
    <row r="329" spans="1:33" s="299" customFormat="1" ht="12" customHeight="1" x14ac:dyDescent="0.2">
      <c r="A329" s="300"/>
      <c r="B329" s="385" t="s">
        <v>132</v>
      </c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41">
        <v>959</v>
      </c>
      <c r="O329" s="343">
        <v>14</v>
      </c>
      <c r="P329" s="343">
        <v>3</v>
      </c>
      <c r="Q329" s="344" t="s">
        <v>282</v>
      </c>
      <c r="R329" s="345" t="s">
        <v>130</v>
      </c>
      <c r="S329" s="383"/>
      <c r="T329" s="383"/>
      <c r="U329" s="383"/>
      <c r="V329" s="383"/>
      <c r="W329" s="365">
        <v>210</v>
      </c>
      <c r="X329" s="359">
        <v>210</v>
      </c>
      <c r="Y329" s="360">
        <v>1</v>
      </c>
      <c r="Z329" s="384"/>
      <c r="AA329" s="384"/>
      <c r="AB329" s="384"/>
      <c r="AC329" s="384"/>
      <c r="AD329" s="384"/>
      <c r="AE329" s="384"/>
      <c r="AF329" s="302">
        <v>223.99</v>
      </c>
      <c r="AG329" s="300"/>
    </row>
    <row r="330" spans="1:33" s="299" customFormat="1" ht="12" customHeight="1" x14ac:dyDescent="0.2">
      <c r="A330" s="300"/>
      <c r="B330" s="385" t="s">
        <v>430</v>
      </c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41">
        <v>959</v>
      </c>
      <c r="O330" s="343">
        <v>14</v>
      </c>
      <c r="P330" s="343">
        <v>3</v>
      </c>
      <c r="Q330" s="344" t="s">
        <v>431</v>
      </c>
      <c r="R330" s="345">
        <v>0</v>
      </c>
      <c r="S330" s="383"/>
      <c r="T330" s="383"/>
      <c r="U330" s="383"/>
      <c r="V330" s="383"/>
      <c r="W330" s="365">
        <v>1541.499</v>
      </c>
      <c r="X330" s="359">
        <v>0</v>
      </c>
      <c r="Y330" s="360">
        <v>0</v>
      </c>
      <c r="Z330" s="384"/>
      <c r="AA330" s="384"/>
      <c r="AB330" s="384"/>
      <c r="AC330" s="384"/>
      <c r="AD330" s="384"/>
      <c r="AE330" s="384"/>
      <c r="AF330" s="302">
        <v>223.99</v>
      </c>
      <c r="AG330" s="300"/>
    </row>
    <row r="331" spans="1:33" s="299" customFormat="1" ht="32.25" customHeight="1" x14ac:dyDescent="0.2">
      <c r="A331" s="300"/>
      <c r="B331" s="385" t="s">
        <v>753</v>
      </c>
      <c r="C331" s="385"/>
      <c r="D331" s="385"/>
      <c r="E331" s="385"/>
      <c r="F331" s="385"/>
      <c r="G331" s="385"/>
      <c r="H331" s="385"/>
      <c r="I331" s="385"/>
      <c r="J331" s="385"/>
      <c r="K331" s="385"/>
      <c r="L331" s="385"/>
      <c r="M331" s="385"/>
      <c r="N331" s="341">
        <v>959</v>
      </c>
      <c r="O331" s="343">
        <v>14</v>
      </c>
      <c r="P331" s="343">
        <v>3</v>
      </c>
      <c r="Q331" s="344" t="s">
        <v>754</v>
      </c>
      <c r="R331" s="345">
        <v>0</v>
      </c>
      <c r="S331" s="383"/>
      <c r="T331" s="383"/>
      <c r="U331" s="383"/>
      <c r="V331" s="383"/>
      <c r="W331" s="365">
        <v>1541.499</v>
      </c>
      <c r="X331" s="359">
        <v>0</v>
      </c>
      <c r="Y331" s="360">
        <v>0</v>
      </c>
      <c r="Z331" s="384"/>
      <c r="AA331" s="384"/>
      <c r="AB331" s="384"/>
      <c r="AC331" s="384"/>
      <c r="AD331" s="384"/>
      <c r="AE331" s="384"/>
      <c r="AF331" s="302">
        <v>0</v>
      </c>
      <c r="AG331" s="300"/>
    </row>
    <row r="332" spans="1:33" s="299" customFormat="1" ht="12" customHeight="1" x14ac:dyDescent="0.2">
      <c r="A332" s="300"/>
      <c r="B332" s="385" t="s">
        <v>134</v>
      </c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41">
        <v>959</v>
      </c>
      <c r="O332" s="343">
        <v>14</v>
      </c>
      <c r="P332" s="343">
        <v>3</v>
      </c>
      <c r="Q332" s="344" t="s">
        <v>754</v>
      </c>
      <c r="R332" s="345" t="s">
        <v>133</v>
      </c>
      <c r="S332" s="383"/>
      <c r="T332" s="383"/>
      <c r="U332" s="383"/>
      <c r="V332" s="383"/>
      <c r="W332" s="365">
        <v>1541.499</v>
      </c>
      <c r="X332" s="359">
        <v>0</v>
      </c>
      <c r="Y332" s="360">
        <v>0</v>
      </c>
      <c r="Z332" s="384"/>
      <c r="AA332" s="384"/>
      <c r="AB332" s="384"/>
      <c r="AC332" s="384"/>
      <c r="AD332" s="384"/>
      <c r="AE332" s="384"/>
      <c r="AF332" s="302">
        <v>0</v>
      </c>
      <c r="AG332" s="300"/>
    </row>
    <row r="333" spans="1:33" s="299" customFormat="1" ht="12" customHeight="1" x14ac:dyDescent="0.2">
      <c r="A333" s="300"/>
      <c r="B333" s="385" t="s">
        <v>132</v>
      </c>
      <c r="C333" s="385"/>
      <c r="D333" s="385"/>
      <c r="E333" s="385"/>
      <c r="F333" s="385"/>
      <c r="G333" s="385"/>
      <c r="H333" s="385"/>
      <c r="I333" s="385"/>
      <c r="J333" s="385"/>
      <c r="K333" s="385"/>
      <c r="L333" s="385"/>
      <c r="M333" s="385"/>
      <c r="N333" s="341">
        <v>959</v>
      </c>
      <c r="O333" s="343">
        <v>14</v>
      </c>
      <c r="P333" s="343">
        <v>3</v>
      </c>
      <c r="Q333" s="344" t="s">
        <v>754</v>
      </c>
      <c r="R333" s="345" t="s">
        <v>130</v>
      </c>
      <c r="S333" s="383"/>
      <c r="T333" s="383"/>
      <c r="U333" s="383"/>
      <c r="V333" s="383"/>
      <c r="W333" s="365">
        <v>1541.499</v>
      </c>
      <c r="X333" s="359">
        <v>0</v>
      </c>
      <c r="Y333" s="360">
        <v>0</v>
      </c>
      <c r="Z333" s="384"/>
      <c r="AA333" s="384"/>
      <c r="AB333" s="384"/>
      <c r="AC333" s="384"/>
      <c r="AD333" s="384"/>
      <c r="AE333" s="384"/>
      <c r="AF333" s="302">
        <v>0</v>
      </c>
      <c r="AG333" s="300"/>
    </row>
    <row r="334" spans="1:33" s="299" customFormat="1" ht="21.75" customHeight="1" x14ac:dyDescent="0.2">
      <c r="A334" s="300"/>
      <c r="B334" s="385" t="s">
        <v>139</v>
      </c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41">
        <v>959</v>
      </c>
      <c r="O334" s="343">
        <v>14</v>
      </c>
      <c r="P334" s="343">
        <v>3</v>
      </c>
      <c r="Q334" s="344" t="s">
        <v>138</v>
      </c>
      <c r="R334" s="345">
        <v>0</v>
      </c>
      <c r="S334" s="383"/>
      <c r="T334" s="383"/>
      <c r="U334" s="383"/>
      <c r="V334" s="383"/>
      <c r="W334" s="365">
        <v>1992.69</v>
      </c>
      <c r="X334" s="359">
        <v>642.51</v>
      </c>
      <c r="Y334" s="360">
        <v>0.32244</v>
      </c>
      <c r="Z334" s="384"/>
      <c r="AA334" s="384"/>
      <c r="AB334" s="384"/>
      <c r="AC334" s="384"/>
      <c r="AD334" s="384"/>
      <c r="AE334" s="384"/>
      <c r="AF334" s="302">
        <v>12609.02</v>
      </c>
      <c r="AG334" s="300"/>
    </row>
    <row r="335" spans="1:33" s="299" customFormat="1" ht="53.25" customHeight="1" x14ac:dyDescent="0.2">
      <c r="A335" s="300"/>
      <c r="B335" s="385" t="s">
        <v>154</v>
      </c>
      <c r="C335" s="385"/>
      <c r="D335" s="385"/>
      <c r="E335" s="385"/>
      <c r="F335" s="385"/>
      <c r="G335" s="385"/>
      <c r="H335" s="385"/>
      <c r="I335" s="385"/>
      <c r="J335" s="385"/>
      <c r="K335" s="385"/>
      <c r="L335" s="385"/>
      <c r="M335" s="385"/>
      <c r="N335" s="341">
        <v>959</v>
      </c>
      <c r="O335" s="343">
        <v>14</v>
      </c>
      <c r="P335" s="343">
        <v>3</v>
      </c>
      <c r="Q335" s="344" t="s">
        <v>153</v>
      </c>
      <c r="R335" s="345">
        <v>0</v>
      </c>
      <c r="S335" s="383"/>
      <c r="T335" s="383"/>
      <c r="U335" s="383"/>
      <c r="V335" s="383"/>
      <c r="W335" s="365">
        <v>125</v>
      </c>
      <c r="X335" s="359">
        <v>25</v>
      </c>
      <c r="Y335" s="360">
        <v>0.2</v>
      </c>
      <c r="Z335" s="384"/>
      <c r="AA335" s="384"/>
      <c r="AB335" s="384"/>
      <c r="AC335" s="384"/>
      <c r="AD335" s="384"/>
      <c r="AE335" s="384"/>
      <c r="AF335" s="302">
        <v>12416.4</v>
      </c>
      <c r="AG335" s="300"/>
    </row>
    <row r="336" spans="1:33" s="299" customFormat="1" ht="12" customHeight="1" x14ac:dyDescent="0.2">
      <c r="A336" s="300"/>
      <c r="B336" s="385" t="s">
        <v>134</v>
      </c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41">
        <v>959</v>
      </c>
      <c r="O336" s="343">
        <v>14</v>
      </c>
      <c r="P336" s="343">
        <v>3</v>
      </c>
      <c r="Q336" s="344" t="s">
        <v>153</v>
      </c>
      <c r="R336" s="345" t="s">
        <v>133</v>
      </c>
      <c r="S336" s="383"/>
      <c r="T336" s="383"/>
      <c r="U336" s="383"/>
      <c r="V336" s="383"/>
      <c r="W336" s="365">
        <v>125</v>
      </c>
      <c r="X336" s="359">
        <v>25</v>
      </c>
      <c r="Y336" s="360">
        <v>0.2</v>
      </c>
      <c r="Z336" s="384"/>
      <c r="AA336" s="384"/>
      <c r="AB336" s="384"/>
      <c r="AC336" s="384"/>
      <c r="AD336" s="384"/>
      <c r="AE336" s="384"/>
      <c r="AF336" s="302">
        <v>12416.4</v>
      </c>
      <c r="AG336" s="300"/>
    </row>
    <row r="337" spans="1:33" s="299" customFormat="1" ht="12" customHeight="1" x14ac:dyDescent="0.2">
      <c r="A337" s="300"/>
      <c r="B337" s="385" t="s">
        <v>132</v>
      </c>
      <c r="C337" s="385"/>
      <c r="D337" s="385"/>
      <c r="E337" s="385"/>
      <c r="F337" s="385"/>
      <c r="G337" s="385"/>
      <c r="H337" s="385"/>
      <c r="I337" s="385"/>
      <c r="J337" s="385"/>
      <c r="K337" s="385"/>
      <c r="L337" s="385"/>
      <c r="M337" s="385"/>
      <c r="N337" s="341">
        <v>959</v>
      </c>
      <c r="O337" s="343">
        <v>14</v>
      </c>
      <c r="P337" s="343">
        <v>3</v>
      </c>
      <c r="Q337" s="344" t="s">
        <v>153</v>
      </c>
      <c r="R337" s="345" t="s">
        <v>130</v>
      </c>
      <c r="S337" s="383"/>
      <c r="T337" s="383"/>
      <c r="U337" s="383"/>
      <c r="V337" s="383"/>
      <c r="W337" s="365">
        <v>125</v>
      </c>
      <c r="X337" s="359">
        <v>25</v>
      </c>
      <c r="Y337" s="360">
        <v>0.2</v>
      </c>
      <c r="Z337" s="384"/>
      <c r="AA337" s="384"/>
      <c r="AB337" s="384"/>
      <c r="AC337" s="384"/>
      <c r="AD337" s="384"/>
      <c r="AE337" s="384"/>
      <c r="AF337" s="302">
        <v>12416.4</v>
      </c>
      <c r="AG337" s="300"/>
    </row>
    <row r="338" spans="1:33" s="299" customFormat="1" ht="32.25" customHeight="1" x14ac:dyDescent="0.2">
      <c r="A338" s="300"/>
      <c r="B338" s="385" t="s">
        <v>143</v>
      </c>
      <c r="C338" s="385"/>
      <c r="D338" s="385"/>
      <c r="E338" s="385"/>
      <c r="F338" s="385"/>
      <c r="G338" s="385"/>
      <c r="H338" s="385"/>
      <c r="I338" s="385"/>
      <c r="J338" s="385"/>
      <c r="K338" s="385"/>
      <c r="L338" s="385"/>
      <c r="M338" s="385"/>
      <c r="N338" s="341">
        <v>959</v>
      </c>
      <c r="O338" s="343">
        <v>14</v>
      </c>
      <c r="P338" s="343">
        <v>3</v>
      </c>
      <c r="Q338" s="344" t="s">
        <v>142</v>
      </c>
      <c r="R338" s="345">
        <v>0</v>
      </c>
      <c r="S338" s="383"/>
      <c r="T338" s="383"/>
      <c r="U338" s="383"/>
      <c r="V338" s="383"/>
      <c r="W338" s="365">
        <v>1841.77</v>
      </c>
      <c r="X338" s="359">
        <v>591.59</v>
      </c>
      <c r="Y338" s="360">
        <v>0.32121</v>
      </c>
      <c r="Z338" s="384"/>
      <c r="AA338" s="384"/>
      <c r="AB338" s="384"/>
      <c r="AC338" s="384"/>
      <c r="AD338" s="384"/>
      <c r="AE338" s="384"/>
      <c r="AF338" s="302">
        <v>192.62</v>
      </c>
      <c r="AG338" s="300"/>
    </row>
    <row r="339" spans="1:33" s="299" customFormat="1" ht="12" customHeight="1" x14ac:dyDescent="0.2">
      <c r="A339" s="300"/>
      <c r="B339" s="385" t="s">
        <v>134</v>
      </c>
      <c r="C339" s="385"/>
      <c r="D339" s="385"/>
      <c r="E339" s="385"/>
      <c r="F339" s="385"/>
      <c r="G339" s="385"/>
      <c r="H339" s="385"/>
      <c r="I339" s="385"/>
      <c r="J339" s="385"/>
      <c r="K339" s="385"/>
      <c r="L339" s="385"/>
      <c r="M339" s="385"/>
      <c r="N339" s="341">
        <v>959</v>
      </c>
      <c r="O339" s="343">
        <v>14</v>
      </c>
      <c r="P339" s="343">
        <v>3</v>
      </c>
      <c r="Q339" s="344" t="s">
        <v>142</v>
      </c>
      <c r="R339" s="345" t="s">
        <v>133</v>
      </c>
      <c r="S339" s="383"/>
      <c r="T339" s="383"/>
      <c r="U339" s="383"/>
      <c r="V339" s="383"/>
      <c r="W339" s="365">
        <v>1841.77</v>
      </c>
      <c r="X339" s="359">
        <v>591.59</v>
      </c>
      <c r="Y339" s="360">
        <v>0.32121</v>
      </c>
      <c r="Z339" s="384"/>
      <c r="AA339" s="384"/>
      <c r="AB339" s="384"/>
      <c r="AC339" s="384"/>
      <c r="AD339" s="384"/>
      <c r="AE339" s="384"/>
      <c r="AF339" s="302">
        <v>192.62</v>
      </c>
      <c r="AG339" s="300"/>
    </row>
    <row r="340" spans="1:33" s="299" customFormat="1" ht="12" customHeight="1" x14ac:dyDescent="0.2">
      <c r="A340" s="300"/>
      <c r="B340" s="385" t="s">
        <v>132</v>
      </c>
      <c r="C340" s="385"/>
      <c r="D340" s="385"/>
      <c r="E340" s="385"/>
      <c r="F340" s="385"/>
      <c r="G340" s="385"/>
      <c r="H340" s="385"/>
      <c r="I340" s="385"/>
      <c r="J340" s="385"/>
      <c r="K340" s="385"/>
      <c r="L340" s="385"/>
      <c r="M340" s="385"/>
      <c r="N340" s="341">
        <v>959</v>
      </c>
      <c r="O340" s="343">
        <v>14</v>
      </c>
      <c r="P340" s="343">
        <v>3</v>
      </c>
      <c r="Q340" s="344" t="s">
        <v>142</v>
      </c>
      <c r="R340" s="345" t="s">
        <v>130</v>
      </c>
      <c r="S340" s="383"/>
      <c r="T340" s="383"/>
      <c r="U340" s="383"/>
      <c r="V340" s="383"/>
      <c r="W340" s="365">
        <v>1841.77</v>
      </c>
      <c r="X340" s="359">
        <v>591.59</v>
      </c>
      <c r="Y340" s="360">
        <v>0.32121</v>
      </c>
      <c r="Z340" s="384"/>
      <c r="AA340" s="384"/>
      <c r="AB340" s="384"/>
      <c r="AC340" s="384"/>
      <c r="AD340" s="384"/>
      <c r="AE340" s="384"/>
      <c r="AF340" s="302">
        <v>192.62</v>
      </c>
      <c r="AG340" s="300"/>
    </row>
    <row r="341" spans="1:33" s="299" customFormat="1" ht="32.25" customHeight="1" x14ac:dyDescent="0.2">
      <c r="A341" s="300"/>
      <c r="B341" s="385" t="s">
        <v>141</v>
      </c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41">
        <v>959</v>
      </c>
      <c r="O341" s="343">
        <v>14</v>
      </c>
      <c r="P341" s="343">
        <v>3</v>
      </c>
      <c r="Q341" s="344" t="s">
        <v>140</v>
      </c>
      <c r="R341" s="345">
        <v>0</v>
      </c>
      <c r="S341" s="383"/>
      <c r="T341" s="383"/>
      <c r="U341" s="383"/>
      <c r="V341" s="383"/>
      <c r="W341" s="365">
        <v>25.92</v>
      </c>
      <c r="X341" s="359">
        <v>25.92</v>
      </c>
      <c r="Y341" s="360">
        <v>1</v>
      </c>
      <c r="Z341" s="384"/>
      <c r="AA341" s="384"/>
      <c r="AB341" s="384"/>
      <c r="AC341" s="384"/>
      <c r="AD341" s="384"/>
      <c r="AE341" s="384"/>
      <c r="AF341" s="302">
        <v>0</v>
      </c>
      <c r="AG341" s="300"/>
    </row>
    <row r="342" spans="1:33" s="299" customFormat="1" ht="12" customHeight="1" x14ac:dyDescent="0.2">
      <c r="A342" s="300"/>
      <c r="B342" s="385" t="s">
        <v>134</v>
      </c>
      <c r="C342" s="385"/>
      <c r="D342" s="385"/>
      <c r="E342" s="385"/>
      <c r="F342" s="385"/>
      <c r="G342" s="385"/>
      <c r="H342" s="385"/>
      <c r="I342" s="385"/>
      <c r="J342" s="385"/>
      <c r="K342" s="385"/>
      <c r="L342" s="385"/>
      <c r="M342" s="385"/>
      <c r="N342" s="341">
        <v>959</v>
      </c>
      <c r="O342" s="343">
        <v>14</v>
      </c>
      <c r="P342" s="343">
        <v>3</v>
      </c>
      <c r="Q342" s="344" t="s">
        <v>140</v>
      </c>
      <c r="R342" s="345" t="s">
        <v>133</v>
      </c>
      <c r="S342" s="383"/>
      <c r="T342" s="383"/>
      <c r="U342" s="383"/>
      <c r="V342" s="383"/>
      <c r="W342" s="365">
        <v>25.92</v>
      </c>
      <c r="X342" s="359">
        <v>25.92</v>
      </c>
      <c r="Y342" s="360">
        <v>1</v>
      </c>
      <c r="Z342" s="384"/>
      <c r="AA342" s="384"/>
      <c r="AB342" s="384"/>
      <c r="AC342" s="384"/>
      <c r="AD342" s="384"/>
      <c r="AE342" s="384"/>
      <c r="AF342" s="302">
        <v>0</v>
      </c>
      <c r="AG342" s="300"/>
    </row>
    <row r="343" spans="1:33" s="299" customFormat="1" ht="12" customHeight="1" x14ac:dyDescent="0.2">
      <c r="A343" s="300"/>
      <c r="B343" s="385" t="s">
        <v>132</v>
      </c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41">
        <v>959</v>
      </c>
      <c r="O343" s="343">
        <v>14</v>
      </c>
      <c r="P343" s="343">
        <v>3</v>
      </c>
      <c r="Q343" s="344" t="s">
        <v>140</v>
      </c>
      <c r="R343" s="345" t="s">
        <v>130</v>
      </c>
      <c r="S343" s="383"/>
      <c r="T343" s="383"/>
      <c r="U343" s="383"/>
      <c r="V343" s="383"/>
      <c r="W343" s="365">
        <v>25.92</v>
      </c>
      <c r="X343" s="359">
        <v>25.92</v>
      </c>
      <c r="Y343" s="360">
        <v>1</v>
      </c>
      <c r="Z343" s="384"/>
      <c r="AA343" s="384"/>
      <c r="AB343" s="384"/>
      <c r="AC343" s="384"/>
      <c r="AD343" s="384"/>
      <c r="AE343" s="384"/>
      <c r="AF343" s="302">
        <v>0</v>
      </c>
      <c r="AG343" s="300"/>
    </row>
    <row r="344" spans="1:33" s="299" customFormat="1" ht="21.75" customHeight="1" x14ac:dyDescent="0.2">
      <c r="A344" s="300"/>
      <c r="B344" s="385" t="s">
        <v>139</v>
      </c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41">
        <v>959</v>
      </c>
      <c r="O344" s="343">
        <v>14</v>
      </c>
      <c r="P344" s="343">
        <v>3</v>
      </c>
      <c r="Q344" s="344" t="s">
        <v>138</v>
      </c>
      <c r="R344" s="345">
        <v>0</v>
      </c>
      <c r="S344" s="383"/>
      <c r="T344" s="383"/>
      <c r="U344" s="383"/>
      <c r="V344" s="383"/>
      <c r="W344" s="365">
        <v>18500.03</v>
      </c>
      <c r="X344" s="359">
        <v>13017.09</v>
      </c>
      <c r="Y344" s="360">
        <v>0.70362999999999998</v>
      </c>
      <c r="Z344" s="384"/>
      <c r="AA344" s="384"/>
      <c r="AB344" s="384"/>
      <c r="AC344" s="384"/>
      <c r="AD344" s="384"/>
      <c r="AE344" s="384"/>
      <c r="AF344" s="302">
        <v>17632.259999999998</v>
      </c>
      <c r="AG344" s="300"/>
    </row>
    <row r="345" spans="1:33" s="299" customFormat="1" ht="12" customHeight="1" x14ac:dyDescent="0.2">
      <c r="A345" s="300"/>
      <c r="B345" s="385" t="s">
        <v>688</v>
      </c>
      <c r="C345" s="385"/>
      <c r="D345" s="385"/>
      <c r="E345" s="385"/>
      <c r="F345" s="385"/>
      <c r="G345" s="385"/>
      <c r="H345" s="385"/>
      <c r="I345" s="385"/>
      <c r="J345" s="385"/>
      <c r="K345" s="385"/>
      <c r="L345" s="385"/>
      <c r="M345" s="385"/>
      <c r="N345" s="341">
        <v>959</v>
      </c>
      <c r="O345" s="343">
        <v>14</v>
      </c>
      <c r="P345" s="343">
        <v>3</v>
      </c>
      <c r="Q345" s="344" t="s">
        <v>689</v>
      </c>
      <c r="R345" s="345">
        <v>0</v>
      </c>
      <c r="S345" s="383"/>
      <c r="T345" s="383"/>
      <c r="U345" s="383"/>
      <c r="V345" s="383"/>
      <c r="W345" s="365">
        <v>14325</v>
      </c>
      <c r="X345" s="359">
        <v>12416.4</v>
      </c>
      <c r="Y345" s="360">
        <v>0.86675999999999997</v>
      </c>
      <c r="Z345" s="384"/>
      <c r="AA345" s="384"/>
      <c r="AB345" s="384"/>
      <c r="AC345" s="384"/>
      <c r="AD345" s="384"/>
      <c r="AE345" s="384"/>
      <c r="AF345" s="302">
        <v>9143.35</v>
      </c>
      <c r="AG345" s="300"/>
    </row>
    <row r="346" spans="1:33" s="299" customFormat="1" ht="21.75" customHeight="1" x14ac:dyDescent="0.2">
      <c r="A346" s="300"/>
      <c r="B346" s="385" t="s">
        <v>134</v>
      </c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41">
        <v>959</v>
      </c>
      <c r="O346" s="343">
        <v>14</v>
      </c>
      <c r="P346" s="343">
        <v>3</v>
      </c>
      <c r="Q346" s="344" t="s">
        <v>689</v>
      </c>
      <c r="R346" s="345" t="s">
        <v>133</v>
      </c>
      <c r="S346" s="383"/>
      <c r="T346" s="383"/>
      <c r="U346" s="383"/>
      <c r="V346" s="383"/>
      <c r="W346" s="365">
        <v>14325</v>
      </c>
      <c r="X346" s="359">
        <v>12416.4</v>
      </c>
      <c r="Y346" s="360">
        <v>0.86675999999999997</v>
      </c>
      <c r="Z346" s="384"/>
      <c r="AA346" s="384"/>
      <c r="AB346" s="384"/>
      <c r="AC346" s="384"/>
      <c r="AD346" s="384"/>
      <c r="AE346" s="384"/>
      <c r="AF346" s="302">
        <v>357.6</v>
      </c>
      <c r="AG346" s="300"/>
    </row>
    <row r="347" spans="1:33" s="299" customFormat="1" ht="21.75" customHeight="1" x14ac:dyDescent="0.2">
      <c r="A347" s="300"/>
      <c r="B347" s="385" t="s">
        <v>132</v>
      </c>
      <c r="C347" s="385"/>
      <c r="D347" s="385"/>
      <c r="E347" s="385"/>
      <c r="F347" s="385"/>
      <c r="G347" s="385"/>
      <c r="H347" s="385"/>
      <c r="I347" s="385"/>
      <c r="J347" s="385"/>
      <c r="K347" s="385"/>
      <c r="L347" s="385"/>
      <c r="M347" s="385"/>
      <c r="N347" s="341">
        <v>959</v>
      </c>
      <c r="O347" s="343">
        <v>14</v>
      </c>
      <c r="P347" s="343">
        <v>3</v>
      </c>
      <c r="Q347" s="344" t="s">
        <v>689</v>
      </c>
      <c r="R347" s="345" t="s">
        <v>130</v>
      </c>
      <c r="S347" s="383"/>
      <c r="T347" s="383"/>
      <c r="U347" s="383"/>
      <c r="V347" s="383"/>
      <c r="W347" s="365">
        <v>14325</v>
      </c>
      <c r="X347" s="359">
        <v>12416.4</v>
      </c>
      <c r="Y347" s="360">
        <v>0.86675999999999997</v>
      </c>
      <c r="Z347" s="384"/>
      <c r="AA347" s="384"/>
      <c r="AB347" s="384"/>
      <c r="AC347" s="384"/>
      <c r="AD347" s="384"/>
      <c r="AE347" s="384"/>
      <c r="AF347" s="302">
        <v>357.6</v>
      </c>
      <c r="AG347" s="300"/>
    </row>
    <row r="348" spans="1:33" s="299" customFormat="1" ht="21.75" customHeight="1" x14ac:dyDescent="0.2">
      <c r="A348" s="300"/>
      <c r="B348" s="385" t="s">
        <v>137</v>
      </c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41">
        <v>959</v>
      </c>
      <c r="O348" s="343">
        <v>14</v>
      </c>
      <c r="P348" s="343">
        <v>3</v>
      </c>
      <c r="Q348" s="344" t="s">
        <v>136</v>
      </c>
      <c r="R348" s="345">
        <v>0</v>
      </c>
      <c r="S348" s="383"/>
      <c r="T348" s="383"/>
      <c r="U348" s="383"/>
      <c r="V348" s="383"/>
      <c r="W348" s="365">
        <v>4114.53</v>
      </c>
      <c r="X348" s="359">
        <v>540.19000000000005</v>
      </c>
      <c r="Y348" s="360">
        <v>0.13128999999999999</v>
      </c>
      <c r="Z348" s="384"/>
      <c r="AA348" s="384"/>
      <c r="AB348" s="384"/>
      <c r="AC348" s="384"/>
      <c r="AD348" s="384"/>
      <c r="AE348" s="384"/>
      <c r="AF348" s="302">
        <v>357.6</v>
      </c>
      <c r="AG348" s="300"/>
    </row>
    <row r="349" spans="1:33" s="299" customFormat="1" ht="21.75" customHeight="1" x14ac:dyDescent="0.2">
      <c r="A349" s="300"/>
      <c r="B349" s="385" t="s">
        <v>134</v>
      </c>
      <c r="C349" s="385"/>
      <c r="D349" s="385"/>
      <c r="E349" s="385"/>
      <c r="F349" s="385"/>
      <c r="G349" s="385"/>
      <c r="H349" s="385"/>
      <c r="I349" s="385"/>
      <c r="J349" s="385"/>
      <c r="K349" s="385"/>
      <c r="L349" s="385"/>
      <c r="M349" s="385"/>
      <c r="N349" s="341">
        <v>959</v>
      </c>
      <c r="O349" s="343">
        <v>14</v>
      </c>
      <c r="P349" s="343">
        <v>3</v>
      </c>
      <c r="Q349" s="344" t="s">
        <v>136</v>
      </c>
      <c r="R349" s="345" t="s">
        <v>133</v>
      </c>
      <c r="S349" s="383"/>
      <c r="T349" s="383"/>
      <c r="U349" s="383"/>
      <c r="V349" s="383"/>
      <c r="W349" s="365">
        <v>4114.53</v>
      </c>
      <c r="X349" s="359">
        <v>540.19000000000005</v>
      </c>
      <c r="Y349" s="360">
        <v>0.13128999999999999</v>
      </c>
      <c r="Z349" s="384"/>
      <c r="AA349" s="384"/>
      <c r="AB349" s="384"/>
      <c r="AC349" s="384"/>
      <c r="AD349" s="384"/>
      <c r="AE349" s="384"/>
      <c r="AF349" s="302">
        <v>357.6</v>
      </c>
      <c r="AG349" s="300"/>
    </row>
    <row r="350" spans="1:33" s="299" customFormat="1" ht="53.25" customHeight="1" x14ac:dyDescent="0.2">
      <c r="A350" s="300"/>
      <c r="B350" s="385" t="s">
        <v>132</v>
      </c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5"/>
      <c r="N350" s="341">
        <v>959</v>
      </c>
      <c r="O350" s="343">
        <v>14</v>
      </c>
      <c r="P350" s="343">
        <v>3</v>
      </c>
      <c r="Q350" s="344" t="s">
        <v>136</v>
      </c>
      <c r="R350" s="345" t="s">
        <v>130</v>
      </c>
      <c r="S350" s="383"/>
      <c r="T350" s="383"/>
      <c r="U350" s="383"/>
      <c r="V350" s="383"/>
      <c r="W350" s="365">
        <v>4114.53</v>
      </c>
      <c r="X350" s="359">
        <v>540.19000000000005</v>
      </c>
      <c r="Y350" s="360">
        <v>0.13128999999999999</v>
      </c>
      <c r="Z350" s="384"/>
      <c r="AA350" s="384"/>
      <c r="AB350" s="384"/>
      <c r="AC350" s="384"/>
      <c r="AD350" s="384"/>
      <c r="AE350" s="384"/>
      <c r="AF350" s="302">
        <v>357.6</v>
      </c>
      <c r="AG350" s="300"/>
    </row>
    <row r="351" spans="1:33" s="299" customFormat="1" ht="21.75" customHeight="1" x14ac:dyDescent="0.2">
      <c r="A351" s="300"/>
      <c r="B351" s="385" t="s">
        <v>135</v>
      </c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41">
        <v>959</v>
      </c>
      <c r="O351" s="343">
        <v>14</v>
      </c>
      <c r="P351" s="343">
        <v>3</v>
      </c>
      <c r="Q351" s="344" t="s">
        <v>131</v>
      </c>
      <c r="R351" s="345">
        <v>0</v>
      </c>
      <c r="S351" s="383"/>
      <c r="T351" s="383"/>
      <c r="U351" s="383"/>
      <c r="V351" s="383"/>
      <c r="W351" s="365">
        <v>60.5</v>
      </c>
      <c r="X351" s="359">
        <v>60.5</v>
      </c>
      <c r="Y351" s="360">
        <v>1</v>
      </c>
      <c r="Z351" s="384"/>
      <c r="AA351" s="384"/>
      <c r="AB351" s="384"/>
      <c r="AC351" s="384"/>
      <c r="AD351" s="384"/>
      <c r="AE351" s="384"/>
      <c r="AF351" s="302">
        <v>357.6</v>
      </c>
      <c r="AG351" s="300"/>
    </row>
    <row r="352" spans="1:33" s="299" customFormat="1" ht="32.25" customHeight="1" x14ac:dyDescent="0.2">
      <c r="A352" s="300"/>
      <c r="B352" s="385" t="s">
        <v>134</v>
      </c>
      <c r="C352" s="385"/>
      <c r="D352" s="385"/>
      <c r="E352" s="385"/>
      <c r="F352" s="385"/>
      <c r="G352" s="385"/>
      <c r="H352" s="385"/>
      <c r="I352" s="385"/>
      <c r="J352" s="385"/>
      <c r="K352" s="385"/>
      <c r="L352" s="385"/>
      <c r="M352" s="385"/>
      <c r="N352" s="341">
        <v>959</v>
      </c>
      <c r="O352" s="343">
        <v>14</v>
      </c>
      <c r="P352" s="343">
        <v>3</v>
      </c>
      <c r="Q352" s="344" t="s">
        <v>131</v>
      </c>
      <c r="R352" s="345" t="s">
        <v>133</v>
      </c>
      <c r="S352" s="383"/>
      <c r="T352" s="383"/>
      <c r="U352" s="383"/>
      <c r="V352" s="383"/>
      <c r="W352" s="365">
        <v>60.5</v>
      </c>
      <c r="X352" s="359">
        <v>60.5</v>
      </c>
      <c r="Y352" s="360">
        <v>1</v>
      </c>
      <c r="Z352" s="384"/>
      <c r="AA352" s="384"/>
      <c r="AB352" s="384"/>
      <c r="AC352" s="384"/>
      <c r="AD352" s="384"/>
      <c r="AE352" s="384"/>
      <c r="AF352" s="302">
        <v>295.95999999999998</v>
      </c>
      <c r="AG352" s="300"/>
    </row>
    <row r="353" spans="1:33" s="299" customFormat="1" ht="32.25" customHeight="1" x14ac:dyDescent="0.2">
      <c r="A353" s="300"/>
      <c r="B353" s="385" t="s">
        <v>132</v>
      </c>
      <c r="C353" s="385"/>
      <c r="D353" s="385"/>
      <c r="E353" s="385"/>
      <c r="F353" s="385"/>
      <c r="G353" s="385"/>
      <c r="H353" s="385"/>
      <c r="I353" s="385"/>
      <c r="J353" s="385"/>
      <c r="K353" s="385"/>
      <c r="L353" s="385"/>
      <c r="M353" s="385"/>
      <c r="N353" s="341">
        <v>959</v>
      </c>
      <c r="O353" s="343">
        <v>14</v>
      </c>
      <c r="P353" s="343">
        <v>3</v>
      </c>
      <c r="Q353" s="344" t="s">
        <v>131</v>
      </c>
      <c r="R353" s="345" t="s">
        <v>130</v>
      </c>
      <c r="S353" s="383"/>
      <c r="T353" s="383"/>
      <c r="U353" s="383"/>
      <c r="V353" s="383"/>
      <c r="W353" s="365">
        <v>60.5</v>
      </c>
      <c r="X353" s="359">
        <v>60.5</v>
      </c>
      <c r="Y353" s="360">
        <v>1</v>
      </c>
      <c r="Z353" s="384"/>
      <c r="AA353" s="384"/>
      <c r="AB353" s="384"/>
      <c r="AC353" s="384"/>
      <c r="AD353" s="384"/>
      <c r="AE353" s="384"/>
      <c r="AF353" s="302">
        <v>61.64</v>
      </c>
      <c r="AG353" s="300"/>
    </row>
    <row r="354" spans="1:33" s="299" customFormat="1" ht="42.75" customHeight="1" x14ac:dyDescent="0.2">
      <c r="A354" s="300"/>
      <c r="B354" s="385" t="s">
        <v>487</v>
      </c>
      <c r="C354" s="385"/>
      <c r="D354" s="385"/>
      <c r="E354" s="385"/>
      <c r="F354" s="385"/>
      <c r="G354" s="385"/>
      <c r="H354" s="385"/>
      <c r="I354" s="385"/>
      <c r="J354" s="385"/>
      <c r="K354" s="385"/>
      <c r="L354" s="385"/>
      <c r="M354" s="385"/>
      <c r="N354" s="341">
        <v>960</v>
      </c>
      <c r="O354" s="343">
        <v>0</v>
      </c>
      <c r="P354" s="343">
        <v>0</v>
      </c>
      <c r="Q354" s="344">
        <v>0</v>
      </c>
      <c r="R354" s="345">
        <v>0</v>
      </c>
      <c r="S354" s="383"/>
      <c r="T354" s="383"/>
      <c r="U354" s="383"/>
      <c r="V354" s="383"/>
      <c r="W354" s="365">
        <v>372545.97100000002</v>
      </c>
      <c r="X354" s="359">
        <v>63961.24</v>
      </c>
      <c r="Y354" s="360">
        <v>0.17169000000000001</v>
      </c>
      <c r="Z354" s="384"/>
      <c r="AA354" s="384"/>
      <c r="AB354" s="384"/>
      <c r="AC354" s="384"/>
      <c r="AD354" s="384"/>
      <c r="AE354" s="384"/>
      <c r="AF354" s="302">
        <v>7220.48</v>
      </c>
      <c r="AG354" s="300"/>
    </row>
    <row r="355" spans="1:33" s="299" customFormat="1" ht="21.75" customHeight="1" x14ac:dyDescent="0.2">
      <c r="A355" s="300"/>
      <c r="B355" s="385" t="s">
        <v>465</v>
      </c>
      <c r="C355" s="385"/>
      <c r="D355" s="385"/>
      <c r="E355" s="385"/>
      <c r="F355" s="385"/>
      <c r="G355" s="385"/>
      <c r="H355" s="385"/>
      <c r="I355" s="385"/>
      <c r="J355" s="385"/>
      <c r="K355" s="385"/>
      <c r="L355" s="385"/>
      <c r="M355" s="385"/>
      <c r="N355" s="341">
        <v>960</v>
      </c>
      <c r="O355" s="343">
        <v>1</v>
      </c>
      <c r="P355" s="343">
        <v>0</v>
      </c>
      <c r="Q355" s="344">
        <v>0</v>
      </c>
      <c r="R355" s="345">
        <v>0</v>
      </c>
      <c r="S355" s="383"/>
      <c r="T355" s="383"/>
      <c r="U355" s="383"/>
      <c r="V355" s="383"/>
      <c r="W355" s="365">
        <v>29865.946</v>
      </c>
      <c r="X355" s="359">
        <v>19696.47</v>
      </c>
      <c r="Y355" s="360">
        <v>0.65949999999999998</v>
      </c>
      <c r="Z355" s="384"/>
      <c r="AA355" s="384"/>
      <c r="AB355" s="384"/>
      <c r="AC355" s="384"/>
      <c r="AD355" s="384"/>
      <c r="AE355" s="384"/>
      <c r="AF355" s="302">
        <v>0</v>
      </c>
      <c r="AG355" s="300"/>
    </row>
    <row r="356" spans="1:33" s="299" customFormat="1" ht="21.75" customHeight="1" x14ac:dyDescent="0.2">
      <c r="A356" s="300"/>
      <c r="B356" s="385" t="s">
        <v>464</v>
      </c>
      <c r="C356" s="385"/>
      <c r="D356" s="385"/>
      <c r="E356" s="385"/>
      <c r="F356" s="385"/>
      <c r="G356" s="385"/>
      <c r="H356" s="385"/>
      <c r="I356" s="385"/>
      <c r="J356" s="385"/>
      <c r="K356" s="385"/>
      <c r="L356" s="385"/>
      <c r="M356" s="385"/>
      <c r="N356" s="341">
        <v>960</v>
      </c>
      <c r="O356" s="343">
        <v>1</v>
      </c>
      <c r="P356" s="343">
        <v>2</v>
      </c>
      <c r="Q356" s="344">
        <v>0</v>
      </c>
      <c r="R356" s="345">
        <v>0</v>
      </c>
      <c r="S356" s="383"/>
      <c r="T356" s="383"/>
      <c r="U356" s="383"/>
      <c r="V356" s="383"/>
      <c r="W356" s="365">
        <v>1965.854</v>
      </c>
      <c r="X356" s="359">
        <v>1604.01</v>
      </c>
      <c r="Y356" s="360">
        <v>0.81593000000000004</v>
      </c>
      <c r="Z356" s="384"/>
      <c r="AA356" s="384"/>
      <c r="AB356" s="384"/>
      <c r="AC356" s="384"/>
      <c r="AD356" s="384"/>
      <c r="AE356" s="384"/>
      <c r="AF356" s="302">
        <v>0</v>
      </c>
      <c r="AG356" s="300"/>
    </row>
    <row r="357" spans="1:33" s="299" customFormat="1" ht="53.25" customHeight="1" x14ac:dyDescent="0.2">
      <c r="A357" s="300"/>
      <c r="B357" s="385" t="s">
        <v>426</v>
      </c>
      <c r="C357" s="385"/>
      <c r="D357" s="385"/>
      <c r="E357" s="385"/>
      <c r="F357" s="385"/>
      <c r="G357" s="385"/>
      <c r="H357" s="385"/>
      <c r="I357" s="385"/>
      <c r="J357" s="385"/>
      <c r="K357" s="385"/>
      <c r="L357" s="385"/>
      <c r="M357" s="385"/>
      <c r="N357" s="341">
        <v>960</v>
      </c>
      <c r="O357" s="343">
        <v>1</v>
      </c>
      <c r="P357" s="343">
        <v>2</v>
      </c>
      <c r="Q357" s="344" t="s">
        <v>425</v>
      </c>
      <c r="R357" s="345">
        <v>0</v>
      </c>
      <c r="S357" s="383"/>
      <c r="T357" s="383"/>
      <c r="U357" s="383"/>
      <c r="V357" s="383"/>
      <c r="W357" s="365">
        <v>497.61599999999999</v>
      </c>
      <c r="X357" s="359">
        <v>284.51</v>
      </c>
      <c r="Y357" s="360">
        <v>0.57172999999999996</v>
      </c>
      <c r="Z357" s="384"/>
      <c r="AA357" s="384"/>
      <c r="AB357" s="384"/>
      <c r="AC357" s="384"/>
      <c r="AD357" s="384"/>
      <c r="AE357" s="384"/>
      <c r="AF357" s="302">
        <v>0</v>
      </c>
      <c r="AG357" s="300"/>
    </row>
    <row r="358" spans="1:33" s="299" customFormat="1" ht="21.75" customHeight="1" x14ac:dyDescent="0.2">
      <c r="A358" s="300"/>
      <c r="B358" s="385" t="s">
        <v>424</v>
      </c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41">
        <v>960</v>
      </c>
      <c r="O358" s="343">
        <v>1</v>
      </c>
      <c r="P358" s="343">
        <v>2</v>
      </c>
      <c r="Q358" s="344" t="s">
        <v>463</v>
      </c>
      <c r="R358" s="345">
        <v>0</v>
      </c>
      <c r="S358" s="383"/>
      <c r="T358" s="383"/>
      <c r="U358" s="383"/>
      <c r="V358" s="383"/>
      <c r="W358" s="365">
        <v>497.61599999999999</v>
      </c>
      <c r="X358" s="359">
        <v>284.51</v>
      </c>
      <c r="Y358" s="360">
        <v>0.57172999999999996</v>
      </c>
      <c r="Z358" s="384"/>
      <c r="AA358" s="384"/>
      <c r="AB358" s="384"/>
      <c r="AC358" s="384"/>
      <c r="AD358" s="384"/>
      <c r="AE358" s="384"/>
      <c r="AF358" s="302">
        <v>0</v>
      </c>
      <c r="AG358" s="300"/>
    </row>
    <row r="359" spans="1:33" s="299" customFormat="1" ht="32.25" customHeight="1" x14ac:dyDescent="0.2">
      <c r="A359" s="300"/>
      <c r="B359" s="385" t="s">
        <v>749</v>
      </c>
      <c r="C359" s="385"/>
      <c r="D359" s="385"/>
      <c r="E359" s="385"/>
      <c r="F359" s="385"/>
      <c r="G359" s="385"/>
      <c r="H359" s="385"/>
      <c r="I359" s="385"/>
      <c r="J359" s="385"/>
      <c r="K359" s="385"/>
      <c r="L359" s="385"/>
      <c r="M359" s="385"/>
      <c r="N359" s="341">
        <v>960</v>
      </c>
      <c r="O359" s="343">
        <v>1</v>
      </c>
      <c r="P359" s="343">
        <v>2</v>
      </c>
      <c r="Q359" s="344" t="s">
        <v>750</v>
      </c>
      <c r="R359" s="345">
        <v>0</v>
      </c>
      <c r="S359" s="383"/>
      <c r="T359" s="383"/>
      <c r="U359" s="383"/>
      <c r="V359" s="383"/>
      <c r="W359" s="365">
        <v>497.61599999999999</v>
      </c>
      <c r="X359" s="359">
        <v>284.51</v>
      </c>
      <c r="Y359" s="360">
        <v>0.57172999999999996</v>
      </c>
      <c r="Z359" s="384"/>
      <c r="AA359" s="384"/>
      <c r="AB359" s="384"/>
      <c r="AC359" s="384"/>
      <c r="AD359" s="384"/>
      <c r="AE359" s="384"/>
      <c r="AF359" s="302">
        <v>0</v>
      </c>
      <c r="AG359" s="300"/>
    </row>
    <row r="360" spans="1:33" s="299" customFormat="1" ht="32.25" customHeight="1" x14ac:dyDescent="0.2">
      <c r="A360" s="300"/>
      <c r="B360" s="385" t="s">
        <v>198</v>
      </c>
      <c r="C360" s="385"/>
      <c r="D360" s="385"/>
      <c r="E360" s="385"/>
      <c r="F360" s="385"/>
      <c r="G360" s="385"/>
      <c r="H360" s="385"/>
      <c r="I360" s="385"/>
      <c r="J360" s="385"/>
      <c r="K360" s="385"/>
      <c r="L360" s="385"/>
      <c r="M360" s="385"/>
      <c r="N360" s="341">
        <v>960</v>
      </c>
      <c r="O360" s="343">
        <v>1</v>
      </c>
      <c r="P360" s="343">
        <v>2</v>
      </c>
      <c r="Q360" s="344" t="s">
        <v>750</v>
      </c>
      <c r="R360" s="345" t="s">
        <v>197</v>
      </c>
      <c r="S360" s="383"/>
      <c r="T360" s="383"/>
      <c r="U360" s="383"/>
      <c r="V360" s="383"/>
      <c r="W360" s="365">
        <v>497.61599999999999</v>
      </c>
      <c r="X360" s="359">
        <v>284.51</v>
      </c>
      <c r="Y360" s="360">
        <v>0.57172999999999996</v>
      </c>
      <c r="Z360" s="384"/>
      <c r="AA360" s="384"/>
      <c r="AB360" s="384"/>
      <c r="AC360" s="384"/>
      <c r="AD360" s="384"/>
      <c r="AE360" s="384"/>
      <c r="AF360" s="302">
        <v>0</v>
      </c>
      <c r="AG360" s="300"/>
    </row>
    <row r="361" spans="1:33" s="299" customFormat="1" ht="32.25" customHeight="1" x14ac:dyDescent="0.2">
      <c r="A361" s="300"/>
      <c r="B361" s="385" t="s">
        <v>196</v>
      </c>
      <c r="C361" s="385"/>
      <c r="D361" s="385"/>
      <c r="E361" s="385"/>
      <c r="F361" s="385"/>
      <c r="G361" s="385"/>
      <c r="H361" s="385"/>
      <c r="I361" s="385"/>
      <c r="J361" s="385"/>
      <c r="K361" s="385"/>
      <c r="L361" s="385"/>
      <c r="M361" s="385"/>
      <c r="N361" s="341">
        <v>960</v>
      </c>
      <c r="O361" s="343">
        <v>1</v>
      </c>
      <c r="P361" s="343">
        <v>2</v>
      </c>
      <c r="Q361" s="344" t="s">
        <v>750</v>
      </c>
      <c r="R361" s="345" t="s">
        <v>195</v>
      </c>
      <c r="S361" s="383"/>
      <c r="T361" s="383"/>
      <c r="U361" s="383"/>
      <c r="V361" s="383"/>
      <c r="W361" s="365">
        <v>497.61599999999999</v>
      </c>
      <c r="X361" s="359">
        <v>284.51</v>
      </c>
      <c r="Y361" s="360">
        <v>0.57172999999999996</v>
      </c>
      <c r="Z361" s="384"/>
      <c r="AA361" s="384"/>
      <c r="AB361" s="384"/>
      <c r="AC361" s="384"/>
      <c r="AD361" s="384"/>
      <c r="AE361" s="384"/>
      <c r="AF361" s="302">
        <v>0</v>
      </c>
      <c r="AG361" s="300"/>
    </row>
    <row r="362" spans="1:33" s="299" customFormat="1" ht="53.25" customHeight="1" x14ac:dyDescent="0.2">
      <c r="A362" s="300"/>
      <c r="B362" s="385" t="s">
        <v>194</v>
      </c>
      <c r="C362" s="385"/>
      <c r="D362" s="385"/>
      <c r="E362" s="385"/>
      <c r="F362" s="385"/>
      <c r="G362" s="385"/>
      <c r="H362" s="385"/>
      <c r="I362" s="385"/>
      <c r="J362" s="385"/>
      <c r="K362" s="385"/>
      <c r="L362" s="385"/>
      <c r="M362" s="385"/>
      <c r="N362" s="341">
        <v>960</v>
      </c>
      <c r="O362" s="343">
        <v>1</v>
      </c>
      <c r="P362" s="343">
        <v>2</v>
      </c>
      <c r="Q362" s="344" t="s">
        <v>750</v>
      </c>
      <c r="R362" s="345" t="s">
        <v>193</v>
      </c>
      <c r="S362" s="383"/>
      <c r="T362" s="383"/>
      <c r="U362" s="383"/>
      <c r="V362" s="383"/>
      <c r="W362" s="365">
        <v>287.74</v>
      </c>
      <c r="X362" s="359">
        <v>74.63</v>
      </c>
      <c r="Y362" s="360">
        <v>0.25935999999999998</v>
      </c>
      <c r="Z362" s="384"/>
      <c r="AA362" s="384"/>
      <c r="AB362" s="384"/>
      <c r="AC362" s="384"/>
      <c r="AD362" s="384"/>
      <c r="AE362" s="384"/>
      <c r="AF362" s="302">
        <v>0</v>
      </c>
      <c r="AG362" s="300"/>
    </row>
    <row r="363" spans="1:33" s="299" customFormat="1" ht="12" customHeight="1" x14ac:dyDescent="0.2">
      <c r="A363" s="300"/>
      <c r="B363" s="385" t="s">
        <v>192</v>
      </c>
      <c r="C363" s="385"/>
      <c r="D363" s="385"/>
      <c r="E363" s="385"/>
      <c r="F363" s="385"/>
      <c r="G363" s="385"/>
      <c r="H363" s="385"/>
      <c r="I363" s="385"/>
      <c r="J363" s="385"/>
      <c r="K363" s="385"/>
      <c r="L363" s="385"/>
      <c r="M363" s="385"/>
      <c r="N363" s="341">
        <v>960</v>
      </c>
      <c r="O363" s="343">
        <v>1</v>
      </c>
      <c r="P363" s="343">
        <v>2</v>
      </c>
      <c r="Q363" s="344" t="s">
        <v>750</v>
      </c>
      <c r="R363" s="345" t="s">
        <v>190</v>
      </c>
      <c r="S363" s="383"/>
      <c r="T363" s="383"/>
      <c r="U363" s="383"/>
      <c r="V363" s="383"/>
      <c r="W363" s="365">
        <v>209.876</v>
      </c>
      <c r="X363" s="359">
        <v>209.88</v>
      </c>
      <c r="Y363" s="360">
        <v>1</v>
      </c>
      <c r="Z363" s="384"/>
      <c r="AA363" s="384"/>
      <c r="AB363" s="384"/>
      <c r="AC363" s="384"/>
      <c r="AD363" s="384"/>
      <c r="AE363" s="384"/>
      <c r="AF363" s="302">
        <v>0</v>
      </c>
      <c r="AG363" s="300"/>
    </row>
    <row r="364" spans="1:33" s="299" customFormat="1" ht="21.75" customHeight="1" x14ac:dyDescent="0.2">
      <c r="A364" s="300"/>
      <c r="B364" s="385" t="s">
        <v>426</v>
      </c>
      <c r="C364" s="385"/>
      <c r="D364" s="385"/>
      <c r="E364" s="385"/>
      <c r="F364" s="385"/>
      <c r="G364" s="385"/>
      <c r="H364" s="385"/>
      <c r="I364" s="385"/>
      <c r="J364" s="385"/>
      <c r="K364" s="385"/>
      <c r="L364" s="385"/>
      <c r="M364" s="385"/>
      <c r="N364" s="341">
        <v>960</v>
      </c>
      <c r="O364" s="343">
        <v>1</v>
      </c>
      <c r="P364" s="343">
        <v>2</v>
      </c>
      <c r="Q364" s="344" t="s">
        <v>425</v>
      </c>
      <c r="R364" s="345">
        <v>0</v>
      </c>
      <c r="S364" s="383"/>
      <c r="T364" s="383"/>
      <c r="U364" s="383"/>
      <c r="V364" s="383"/>
      <c r="W364" s="365">
        <v>1468.2380000000001</v>
      </c>
      <c r="X364" s="359">
        <v>1319.5</v>
      </c>
      <c r="Y364" s="360">
        <v>0.89870000000000005</v>
      </c>
      <c r="Z364" s="384"/>
      <c r="AA364" s="384"/>
      <c r="AB364" s="384"/>
      <c r="AC364" s="384"/>
      <c r="AD364" s="384"/>
      <c r="AE364" s="384"/>
      <c r="AF364" s="302">
        <v>0</v>
      </c>
      <c r="AG364" s="300"/>
    </row>
    <row r="365" spans="1:33" s="299" customFormat="1" ht="21.75" customHeight="1" x14ac:dyDescent="0.2">
      <c r="A365" s="300"/>
      <c r="B365" s="385" t="s">
        <v>424</v>
      </c>
      <c r="C365" s="385"/>
      <c r="D365" s="385"/>
      <c r="E365" s="385"/>
      <c r="F365" s="385"/>
      <c r="G365" s="385"/>
      <c r="H365" s="385"/>
      <c r="I365" s="385"/>
      <c r="J365" s="385"/>
      <c r="K365" s="385"/>
      <c r="L365" s="385"/>
      <c r="M365" s="385"/>
      <c r="N365" s="341">
        <v>960</v>
      </c>
      <c r="O365" s="343">
        <v>1</v>
      </c>
      <c r="P365" s="343">
        <v>2</v>
      </c>
      <c r="Q365" s="344" t="s">
        <v>463</v>
      </c>
      <c r="R365" s="345">
        <v>0</v>
      </c>
      <c r="S365" s="383"/>
      <c r="T365" s="383"/>
      <c r="U365" s="383"/>
      <c r="V365" s="383"/>
      <c r="W365" s="365">
        <v>1468.2380000000001</v>
      </c>
      <c r="X365" s="359">
        <v>1319.5</v>
      </c>
      <c r="Y365" s="360">
        <v>0.89870000000000005</v>
      </c>
      <c r="Z365" s="384"/>
      <c r="AA365" s="384"/>
      <c r="AB365" s="384"/>
      <c r="AC365" s="384"/>
      <c r="AD365" s="384"/>
      <c r="AE365" s="384"/>
      <c r="AF365" s="302">
        <v>0</v>
      </c>
      <c r="AG365" s="300"/>
    </row>
    <row r="366" spans="1:33" s="299" customFormat="1" ht="32.25" customHeight="1" x14ac:dyDescent="0.2">
      <c r="A366" s="300"/>
      <c r="B366" s="385" t="s">
        <v>300</v>
      </c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41">
        <v>960</v>
      </c>
      <c r="O366" s="343">
        <v>1</v>
      </c>
      <c r="P366" s="343">
        <v>2</v>
      </c>
      <c r="Q366" s="344" t="s">
        <v>462</v>
      </c>
      <c r="R366" s="345">
        <v>0</v>
      </c>
      <c r="S366" s="383"/>
      <c r="T366" s="383"/>
      <c r="U366" s="383"/>
      <c r="V366" s="383"/>
      <c r="W366" s="365">
        <v>1468.2380000000001</v>
      </c>
      <c r="X366" s="359">
        <v>1319.5</v>
      </c>
      <c r="Y366" s="360">
        <v>0.89870000000000005</v>
      </c>
      <c r="Z366" s="384"/>
      <c r="AA366" s="384"/>
      <c r="AB366" s="384"/>
      <c r="AC366" s="384"/>
      <c r="AD366" s="384"/>
      <c r="AE366" s="384"/>
      <c r="AF366" s="302">
        <v>0</v>
      </c>
      <c r="AG366" s="300"/>
    </row>
    <row r="367" spans="1:33" s="299" customFormat="1" ht="21.75" customHeight="1" x14ac:dyDescent="0.2">
      <c r="A367" s="300"/>
      <c r="B367" s="385" t="s">
        <v>198</v>
      </c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41">
        <v>960</v>
      </c>
      <c r="O367" s="343">
        <v>1</v>
      </c>
      <c r="P367" s="343">
        <v>2</v>
      </c>
      <c r="Q367" s="344" t="s">
        <v>462</v>
      </c>
      <c r="R367" s="345" t="s">
        <v>197</v>
      </c>
      <c r="S367" s="383"/>
      <c r="T367" s="383"/>
      <c r="U367" s="383"/>
      <c r="V367" s="383"/>
      <c r="W367" s="365">
        <v>1468.2380000000001</v>
      </c>
      <c r="X367" s="359">
        <v>1319.5</v>
      </c>
      <c r="Y367" s="360">
        <v>0.89870000000000005</v>
      </c>
      <c r="Z367" s="384"/>
      <c r="AA367" s="384"/>
      <c r="AB367" s="384"/>
      <c r="AC367" s="384"/>
      <c r="AD367" s="384"/>
      <c r="AE367" s="384"/>
      <c r="AF367" s="302">
        <v>0</v>
      </c>
      <c r="AG367" s="300"/>
    </row>
    <row r="368" spans="1:33" s="299" customFormat="1" ht="21.75" customHeight="1" x14ac:dyDescent="0.2">
      <c r="A368" s="300"/>
      <c r="B368" s="385" t="s">
        <v>196</v>
      </c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41">
        <v>960</v>
      </c>
      <c r="O368" s="343">
        <v>1</v>
      </c>
      <c r="P368" s="343">
        <v>2</v>
      </c>
      <c r="Q368" s="344" t="s">
        <v>462</v>
      </c>
      <c r="R368" s="345" t="s">
        <v>195</v>
      </c>
      <c r="S368" s="383"/>
      <c r="T368" s="383"/>
      <c r="U368" s="383"/>
      <c r="V368" s="383"/>
      <c r="W368" s="365">
        <v>1468.2380000000001</v>
      </c>
      <c r="X368" s="359">
        <v>1319.5</v>
      </c>
      <c r="Y368" s="360">
        <v>0.89870000000000005</v>
      </c>
      <c r="Z368" s="384"/>
      <c r="AA368" s="384"/>
      <c r="AB368" s="384"/>
      <c r="AC368" s="384"/>
      <c r="AD368" s="384"/>
      <c r="AE368" s="384"/>
      <c r="AF368" s="302">
        <v>0</v>
      </c>
      <c r="AG368" s="300"/>
    </row>
    <row r="369" spans="1:33" s="299" customFormat="1" ht="12" customHeight="1" x14ac:dyDescent="0.2">
      <c r="A369" s="300"/>
      <c r="B369" s="385" t="s">
        <v>194</v>
      </c>
      <c r="C369" s="385"/>
      <c r="D369" s="385"/>
      <c r="E369" s="385"/>
      <c r="F369" s="385"/>
      <c r="G369" s="385"/>
      <c r="H369" s="385"/>
      <c r="I369" s="385"/>
      <c r="J369" s="385"/>
      <c r="K369" s="385"/>
      <c r="L369" s="385"/>
      <c r="M369" s="385"/>
      <c r="N369" s="341">
        <v>960</v>
      </c>
      <c r="O369" s="343">
        <v>1</v>
      </c>
      <c r="P369" s="343">
        <v>2</v>
      </c>
      <c r="Q369" s="344" t="s">
        <v>462</v>
      </c>
      <c r="R369" s="345" t="s">
        <v>193</v>
      </c>
      <c r="S369" s="383"/>
      <c r="T369" s="383"/>
      <c r="U369" s="383"/>
      <c r="V369" s="383"/>
      <c r="W369" s="365">
        <v>1174.6379999999999</v>
      </c>
      <c r="X369" s="359">
        <v>1174.6400000000001</v>
      </c>
      <c r="Y369" s="360">
        <v>1</v>
      </c>
      <c r="Z369" s="384"/>
      <c r="AA369" s="384"/>
      <c r="AB369" s="384"/>
      <c r="AC369" s="384"/>
      <c r="AD369" s="384"/>
      <c r="AE369" s="384"/>
      <c r="AF369" s="302">
        <v>0</v>
      </c>
      <c r="AG369" s="300"/>
    </row>
    <row r="370" spans="1:33" s="299" customFormat="1" ht="21.75" customHeight="1" x14ac:dyDescent="0.2">
      <c r="A370" s="300"/>
      <c r="B370" s="385" t="s">
        <v>192</v>
      </c>
      <c r="C370" s="385"/>
      <c r="D370" s="385"/>
      <c r="E370" s="385"/>
      <c r="F370" s="385"/>
      <c r="G370" s="385"/>
      <c r="H370" s="385"/>
      <c r="I370" s="385"/>
      <c r="J370" s="385"/>
      <c r="K370" s="385"/>
      <c r="L370" s="385"/>
      <c r="M370" s="385"/>
      <c r="N370" s="341">
        <v>960</v>
      </c>
      <c r="O370" s="343">
        <v>1</v>
      </c>
      <c r="P370" s="343">
        <v>2</v>
      </c>
      <c r="Q370" s="344" t="s">
        <v>462</v>
      </c>
      <c r="R370" s="345" t="s">
        <v>190</v>
      </c>
      <c r="S370" s="383"/>
      <c r="T370" s="383"/>
      <c r="U370" s="383"/>
      <c r="V370" s="383"/>
      <c r="W370" s="365">
        <v>293.60000000000002</v>
      </c>
      <c r="X370" s="359">
        <v>144.86000000000001</v>
      </c>
      <c r="Y370" s="360">
        <v>0.49341000000000002</v>
      </c>
      <c r="Z370" s="384"/>
      <c r="AA370" s="384"/>
      <c r="AB370" s="384"/>
      <c r="AC370" s="384"/>
      <c r="AD370" s="384"/>
      <c r="AE370" s="384"/>
      <c r="AF370" s="302">
        <v>585.73</v>
      </c>
      <c r="AG370" s="300"/>
    </row>
    <row r="371" spans="1:33" s="299" customFormat="1" ht="21.75" customHeight="1" x14ac:dyDescent="0.2">
      <c r="A371" s="300"/>
      <c r="B371" s="385" t="s">
        <v>453</v>
      </c>
      <c r="C371" s="385"/>
      <c r="D371" s="385"/>
      <c r="E371" s="385"/>
      <c r="F371" s="385"/>
      <c r="G371" s="385"/>
      <c r="H371" s="385"/>
      <c r="I371" s="385"/>
      <c r="J371" s="385"/>
      <c r="K371" s="385"/>
      <c r="L371" s="385"/>
      <c r="M371" s="385"/>
      <c r="N371" s="341">
        <v>960</v>
      </c>
      <c r="O371" s="343">
        <v>1</v>
      </c>
      <c r="P371" s="343">
        <v>4</v>
      </c>
      <c r="Q371" s="344">
        <v>0</v>
      </c>
      <c r="R371" s="345">
        <v>0</v>
      </c>
      <c r="S371" s="383"/>
      <c r="T371" s="383"/>
      <c r="U371" s="383"/>
      <c r="V371" s="383"/>
      <c r="W371" s="365">
        <v>19919.691999999999</v>
      </c>
      <c r="X371" s="359">
        <v>14265.6</v>
      </c>
      <c r="Y371" s="360">
        <v>0.71616000000000002</v>
      </c>
      <c r="Z371" s="384"/>
      <c r="AA371" s="384"/>
      <c r="AB371" s="384"/>
      <c r="AC371" s="384"/>
      <c r="AD371" s="384"/>
      <c r="AE371" s="384"/>
      <c r="AF371" s="302">
        <v>585.73</v>
      </c>
      <c r="AG371" s="300"/>
    </row>
    <row r="372" spans="1:33" s="299" customFormat="1" ht="21.75" customHeight="1" x14ac:dyDescent="0.2">
      <c r="A372" s="300"/>
      <c r="B372" s="385" t="s">
        <v>393</v>
      </c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41">
        <v>960</v>
      </c>
      <c r="O372" s="343">
        <v>1</v>
      </c>
      <c r="P372" s="343">
        <v>4</v>
      </c>
      <c r="Q372" s="344" t="s">
        <v>392</v>
      </c>
      <c r="R372" s="345">
        <v>0</v>
      </c>
      <c r="S372" s="383"/>
      <c r="T372" s="383"/>
      <c r="U372" s="383"/>
      <c r="V372" s="383"/>
      <c r="W372" s="365">
        <v>39.200000000000003</v>
      </c>
      <c r="X372" s="359">
        <v>0</v>
      </c>
      <c r="Y372" s="360">
        <v>0</v>
      </c>
      <c r="Z372" s="384"/>
      <c r="AA372" s="384"/>
      <c r="AB372" s="384"/>
      <c r="AC372" s="384"/>
      <c r="AD372" s="384"/>
      <c r="AE372" s="384"/>
      <c r="AF372" s="302">
        <v>51.73</v>
      </c>
      <c r="AG372" s="300"/>
    </row>
    <row r="373" spans="1:33" s="299" customFormat="1" ht="21.75" customHeight="1" x14ac:dyDescent="0.2">
      <c r="A373" s="300"/>
      <c r="B373" s="385" t="s">
        <v>612</v>
      </c>
      <c r="C373" s="385"/>
      <c r="D373" s="385"/>
      <c r="E373" s="385"/>
      <c r="F373" s="385"/>
      <c r="G373" s="385"/>
      <c r="H373" s="385"/>
      <c r="I373" s="385"/>
      <c r="J373" s="385"/>
      <c r="K373" s="385"/>
      <c r="L373" s="385"/>
      <c r="M373" s="385"/>
      <c r="N373" s="341">
        <v>960</v>
      </c>
      <c r="O373" s="343">
        <v>1</v>
      </c>
      <c r="P373" s="343">
        <v>4</v>
      </c>
      <c r="Q373" s="344" t="s">
        <v>613</v>
      </c>
      <c r="R373" s="345">
        <v>0</v>
      </c>
      <c r="S373" s="383"/>
      <c r="T373" s="383"/>
      <c r="U373" s="383"/>
      <c r="V373" s="383"/>
      <c r="W373" s="365">
        <v>39.200000000000003</v>
      </c>
      <c r="X373" s="359">
        <v>0</v>
      </c>
      <c r="Y373" s="360">
        <v>0</v>
      </c>
      <c r="Z373" s="384"/>
      <c r="AA373" s="384"/>
      <c r="AB373" s="384"/>
      <c r="AC373" s="384"/>
      <c r="AD373" s="384"/>
      <c r="AE373" s="384"/>
      <c r="AF373" s="302">
        <v>51.73</v>
      </c>
      <c r="AG373" s="300"/>
    </row>
    <row r="374" spans="1:33" s="299" customFormat="1" ht="21.75" customHeight="1" x14ac:dyDescent="0.2">
      <c r="A374" s="300"/>
      <c r="B374" s="385" t="s">
        <v>198</v>
      </c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41">
        <v>960</v>
      </c>
      <c r="O374" s="343">
        <v>1</v>
      </c>
      <c r="P374" s="343">
        <v>4</v>
      </c>
      <c r="Q374" s="344" t="s">
        <v>613</v>
      </c>
      <c r="R374" s="345" t="s">
        <v>197</v>
      </c>
      <c r="S374" s="383"/>
      <c r="T374" s="383"/>
      <c r="U374" s="383"/>
      <c r="V374" s="383"/>
      <c r="W374" s="365">
        <v>39.200000000000003</v>
      </c>
      <c r="X374" s="359">
        <v>0</v>
      </c>
      <c r="Y374" s="360">
        <v>0</v>
      </c>
      <c r="Z374" s="384"/>
      <c r="AA374" s="384"/>
      <c r="AB374" s="384"/>
      <c r="AC374" s="384"/>
      <c r="AD374" s="384"/>
      <c r="AE374" s="384"/>
      <c r="AF374" s="302">
        <v>51.73</v>
      </c>
      <c r="AG374" s="300"/>
    </row>
    <row r="375" spans="1:33" s="299" customFormat="1" ht="21.75" customHeight="1" x14ac:dyDescent="0.2">
      <c r="A375" s="300"/>
      <c r="B375" s="385" t="s">
        <v>196</v>
      </c>
      <c r="C375" s="385"/>
      <c r="D375" s="385"/>
      <c r="E375" s="385"/>
      <c r="F375" s="385"/>
      <c r="G375" s="385"/>
      <c r="H375" s="385"/>
      <c r="I375" s="385"/>
      <c r="J375" s="385"/>
      <c r="K375" s="385"/>
      <c r="L375" s="385"/>
      <c r="M375" s="385"/>
      <c r="N375" s="341">
        <v>960</v>
      </c>
      <c r="O375" s="343">
        <v>1</v>
      </c>
      <c r="P375" s="343">
        <v>4</v>
      </c>
      <c r="Q375" s="344" t="s">
        <v>613</v>
      </c>
      <c r="R375" s="345" t="s">
        <v>195</v>
      </c>
      <c r="S375" s="383"/>
      <c r="T375" s="383"/>
      <c r="U375" s="383"/>
      <c r="V375" s="383"/>
      <c r="W375" s="365">
        <v>39.200000000000003</v>
      </c>
      <c r="X375" s="359">
        <v>0</v>
      </c>
      <c r="Y375" s="360">
        <v>0</v>
      </c>
      <c r="Z375" s="384"/>
      <c r="AA375" s="384"/>
      <c r="AB375" s="384"/>
      <c r="AC375" s="384"/>
      <c r="AD375" s="384"/>
      <c r="AE375" s="384"/>
      <c r="AF375" s="302">
        <v>51.73</v>
      </c>
      <c r="AG375" s="300"/>
    </row>
    <row r="376" spans="1:33" s="299" customFormat="1" ht="21.75" customHeight="1" x14ac:dyDescent="0.2">
      <c r="A376" s="300"/>
      <c r="B376" s="385" t="s">
        <v>213</v>
      </c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41">
        <v>960</v>
      </c>
      <c r="O376" s="343">
        <v>1</v>
      </c>
      <c r="P376" s="343">
        <v>4</v>
      </c>
      <c r="Q376" s="344" t="s">
        <v>613</v>
      </c>
      <c r="R376" s="345" t="s">
        <v>212</v>
      </c>
      <c r="S376" s="383"/>
      <c r="T376" s="383"/>
      <c r="U376" s="383"/>
      <c r="V376" s="383"/>
      <c r="W376" s="365">
        <v>39.200000000000003</v>
      </c>
      <c r="X376" s="359">
        <v>0</v>
      </c>
      <c r="Y376" s="360">
        <v>0</v>
      </c>
      <c r="Z376" s="384"/>
      <c r="AA376" s="384"/>
      <c r="AB376" s="384"/>
      <c r="AC376" s="384"/>
      <c r="AD376" s="384"/>
      <c r="AE376" s="384"/>
      <c r="AF376" s="302">
        <v>534</v>
      </c>
      <c r="AG376" s="300"/>
    </row>
    <row r="377" spans="1:33" s="299" customFormat="1" ht="21.75" customHeight="1" x14ac:dyDescent="0.2">
      <c r="A377" s="300"/>
      <c r="B377" s="385" t="s">
        <v>614</v>
      </c>
      <c r="C377" s="385"/>
      <c r="D377" s="385"/>
      <c r="E377" s="385"/>
      <c r="F377" s="385"/>
      <c r="G377" s="385"/>
      <c r="H377" s="385"/>
      <c r="I377" s="385"/>
      <c r="J377" s="385"/>
      <c r="K377" s="385"/>
      <c r="L377" s="385"/>
      <c r="M377" s="385"/>
      <c r="N377" s="341">
        <v>960</v>
      </c>
      <c r="O377" s="343">
        <v>1</v>
      </c>
      <c r="P377" s="343">
        <v>4</v>
      </c>
      <c r="Q377" s="344" t="s">
        <v>452</v>
      </c>
      <c r="R377" s="345">
        <v>0</v>
      </c>
      <c r="S377" s="383"/>
      <c r="T377" s="383"/>
      <c r="U377" s="383"/>
      <c r="V377" s="383"/>
      <c r="W377" s="365">
        <v>286.16000000000003</v>
      </c>
      <c r="X377" s="359">
        <v>98.66</v>
      </c>
      <c r="Y377" s="360">
        <v>0.34477999999999998</v>
      </c>
      <c r="Z377" s="384"/>
      <c r="AA377" s="384"/>
      <c r="AB377" s="384"/>
      <c r="AC377" s="384"/>
      <c r="AD377" s="384"/>
      <c r="AE377" s="384"/>
      <c r="AF377" s="302">
        <v>534</v>
      </c>
      <c r="AG377" s="300"/>
    </row>
    <row r="378" spans="1:33" s="299" customFormat="1" ht="21.75" customHeight="1" x14ac:dyDescent="0.2">
      <c r="A378" s="300"/>
      <c r="B378" s="385" t="s">
        <v>615</v>
      </c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41">
        <v>960</v>
      </c>
      <c r="O378" s="343">
        <v>1</v>
      </c>
      <c r="P378" s="343">
        <v>4</v>
      </c>
      <c r="Q378" s="344" t="s">
        <v>451</v>
      </c>
      <c r="R378" s="345">
        <v>0</v>
      </c>
      <c r="S378" s="383"/>
      <c r="T378" s="383"/>
      <c r="U378" s="383"/>
      <c r="V378" s="383"/>
      <c r="W378" s="365">
        <v>286.16000000000003</v>
      </c>
      <c r="X378" s="359">
        <v>98.66</v>
      </c>
      <c r="Y378" s="360">
        <v>0.34477999999999998</v>
      </c>
      <c r="Z378" s="384"/>
      <c r="AA378" s="384"/>
      <c r="AB378" s="384"/>
      <c r="AC378" s="384"/>
      <c r="AD378" s="384"/>
      <c r="AE378" s="384"/>
      <c r="AF378" s="302">
        <v>534</v>
      </c>
      <c r="AG378" s="300"/>
    </row>
    <row r="379" spans="1:33" s="299" customFormat="1" ht="12" customHeight="1" x14ac:dyDescent="0.2">
      <c r="A379" s="300"/>
      <c r="B379" s="385" t="s">
        <v>198</v>
      </c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41">
        <v>960</v>
      </c>
      <c r="O379" s="343">
        <v>1</v>
      </c>
      <c r="P379" s="343">
        <v>4</v>
      </c>
      <c r="Q379" s="344" t="s">
        <v>451</v>
      </c>
      <c r="R379" s="345" t="s">
        <v>197</v>
      </c>
      <c r="S379" s="383"/>
      <c r="T379" s="383"/>
      <c r="U379" s="383"/>
      <c r="V379" s="383"/>
      <c r="W379" s="365">
        <v>196.16</v>
      </c>
      <c r="X379" s="359">
        <v>98.66</v>
      </c>
      <c r="Y379" s="360">
        <v>0.50297000000000003</v>
      </c>
      <c r="Z379" s="384"/>
      <c r="AA379" s="384"/>
      <c r="AB379" s="384"/>
      <c r="AC379" s="384"/>
      <c r="AD379" s="384"/>
      <c r="AE379" s="384"/>
      <c r="AF379" s="302">
        <v>10.32</v>
      </c>
      <c r="AG379" s="300"/>
    </row>
    <row r="380" spans="1:33" s="299" customFormat="1" ht="12" customHeight="1" x14ac:dyDescent="0.2">
      <c r="A380" s="300"/>
      <c r="B380" s="385" t="s">
        <v>196</v>
      </c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41">
        <v>960</v>
      </c>
      <c r="O380" s="343">
        <v>1</v>
      </c>
      <c r="P380" s="343">
        <v>4</v>
      </c>
      <c r="Q380" s="344" t="s">
        <v>451</v>
      </c>
      <c r="R380" s="345" t="s">
        <v>195</v>
      </c>
      <c r="S380" s="383"/>
      <c r="T380" s="383"/>
      <c r="U380" s="383"/>
      <c r="V380" s="383"/>
      <c r="W380" s="365">
        <v>196.16</v>
      </c>
      <c r="X380" s="359">
        <v>98.66</v>
      </c>
      <c r="Y380" s="360">
        <v>0.50297000000000003</v>
      </c>
      <c r="Z380" s="384"/>
      <c r="AA380" s="384"/>
      <c r="AB380" s="384"/>
      <c r="AC380" s="384"/>
      <c r="AD380" s="384"/>
      <c r="AE380" s="384"/>
      <c r="AF380" s="302">
        <v>523.67999999999995</v>
      </c>
      <c r="AG380" s="300"/>
    </row>
    <row r="381" spans="1:33" s="299" customFormat="1" ht="21.75" customHeight="1" x14ac:dyDescent="0.2">
      <c r="A381" s="300"/>
      <c r="B381" s="385" t="s">
        <v>213</v>
      </c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41">
        <v>960</v>
      </c>
      <c r="O381" s="343">
        <v>1</v>
      </c>
      <c r="P381" s="343">
        <v>4</v>
      </c>
      <c r="Q381" s="344" t="s">
        <v>451</v>
      </c>
      <c r="R381" s="345" t="s">
        <v>212</v>
      </c>
      <c r="S381" s="383"/>
      <c r="T381" s="383"/>
      <c r="U381" s="383"/>
      <c r="V381" s="383"/>
      <c r="W381" s="365">
        <v>196.16</v>
      </c>
      <c r="X381" s="359">
        <v>98.66</v>
      </c>
      <c r="Y381" s="360">
        <v>0.50297000000000003</v>
      </c>
      <c r="Z381" s="384"/>
      <c r="AA381" s="384"/>
      <c r="AB381" s="384"/>
      <c r="AC381" s="384"/>
      <c r="AD381" s="384"/>
      <c r="AE381" s="384"/>
      <c r="AF381" s="302">
        <v>5685.88</v>
      </c>
      <c r="AG381" s="300"/>
    </row>
    <row r="382" spans="1:33" s="299" customFormat="1" ht="21.75" customHeight="1" x14ac:dyDescent="0.2">
      <c r="A382" s="300"/>
      <c r="B382" s="385" t="s">
        <v>173</v>
      </c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41">
        <v>960</v>
      </c>
      <c r="O382" s="343">
        <v>1</v>
      </c>
      <c r="P382" s="343">
        <v>4</v>
      </c>
      <c r="Q382" s="344" t="s">
        <v>451</v>
      </c>
      <c r="R382" s="345" t="s">
        <v>172</v>
      </c>
      <c r="S382" s="383"/>
      <c r="T382" s="383"/>
      <c r="U382" s="383"/>
      <c r="V382" s="383"/>
      <c r="W382" s="365">
        <v>90</v>
      </c>
      <c r="X382" s="359">
        <v>0</v>
      </c>
      <c r="Y382" s="360">
        <v>0</v>
      </c>
      <c r="Z382" s="384"/>
      <c r="AA382" s="384"/>
      <c r="AB382" s="384"/>
      <c r="AC382" s="384"/>
      <c r="AD382" s="384"/>
      <c r="AE382" s="384"/>
      <c r="AF382" s="302">
        <v>5685.88</v>
      </c>
      <c r="AG382" s="300"/>
    </row>
    <row r="383" spans="1:33" s="299" customFormat="1" ht="21.75" customHeight="1" x14ac:dyDescent="0.2">
      <c r="A383" s="300"/>
      <c r="B383" s="385" t="s">
        <v>171</v>
      </c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41">
        <v>960</v>
      </c>
      <c r="O383" s="343">
        <v>1</v>
      </c>
      <c r="P383" s="343">
        <v>4</v>
      </c>
      <c r="Q383" s="344" t="s">
        <v>451</v>
      </c>
      <c r="R383" s="345" t="s">
        <v>170</v>
      </c>
      <c r="S383" s="383"/>
      <c r="T383" s="383"/>
      <c r="U383" s="383"/>
      <c r="V383" s="383"/>
      <c r="W383" s="365">
        <v>90</v>
      </c>
      <c r="X383" s="359">
        <v>0</v>
      </c>
      <c r="Y383" s="360">
        <v>0</v>
      </c>
      <c r="Z383" s="384"/>
      <c r="AA383" s="384"/>
      <c r="AB383" s="384"/>
      <c r="AC383" s="384"/>
      <c r="AD383" s="384"/>
      <c r="AE383" s="384"/>
      <c r="AF383" s="302">
        <v>3789.38</v>
      </c>
      <c r="AG383" s="300"/>
    </row>
    <row r="384" spans="1:33" s="299" customFormat="1" ht="53.25" customHeight="1" x14ac:dyDescent="0.2">
      <c r="A384" s="300"/>
      <c r="B384" s="385" t="s">
        <v>169</v>
      </c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41">
        <v>960</v>
      </c>
      <c r="O384" s="343">
        <v>1</v>
      </c>
      <c r="P384" s="343">
        <v>4</v>
      </c>
      <c r="Q384" s="344" t="s">
        <v>451</v>
      </c>
      <c r="R384" s="345" t="s">
        <v>168</v>
      </c>
      <c r="S384" s="383"/>
      <c r="T384" s="383"/>
      <c r="U384" s="383"/>
      <c r="V384" s="383"/>
      <c r="W384" s="365">
        <v>90</v>
      </c>
      <c r="X384" s="359">
        <v>0</v>
      </c>
      <c r="Y384" s="360">
        <v>0</v>
      </c>
      <c r="Z384" s="384"/>
      <c r="AA384" s="384"/>
      <c r="AB384" s="384"/>
      <c r="AC384" s="384"/>
      <c r="AD384" s="384"/>
      <c r="AE384" s="384"/>
      <c r="AF384" s="302">
        <v>3789.38</v>
      </c>
      <c r="AG384" s="300"/>
    </row>
    <row r="385" spans="1:33" s="299" customFormat="1" ht="21.75" customHeight="1" x14ac:dyDescent="0.2">
      <c r="A385" s="300"/>
      <c r="B385" s="385" t="s">
        <v>426</v>
      </c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41">
        <v>960</v>
      </c>
      <c r="O385" s="343">
        <v>1</v>
      </c>
      <c r="P385" s="343">
        <v>4</v>
      </c>
      <c r="Q385" s="344" t="s">
        <v>425</v>
      </c>
      <c r="R385" s="345">
        <v>0</v>
      </c>
      <c r="S385" s="383"/>
      <c r="T385" s="383"/>
      <c r="U385" s="383"/>
      <c r="V385" s="383"/>
      <c r="W385" s="365">
        <v>2996.0830000000001</v>
      </c>
      <c r="X385" s="359">
        <v>1431.81</v>
      </c>
      <c r="Y385" s="360">
        <v>0.47788999999999998</v>
      </c>
      <c r="Z385" s="384"/>
      <c r="AA385" s="384"/>
      <c r="AB385" s="384"/>
      <c r="AC385" s="384"/>
      <c r="AD385" s="384"/>
      <c r="AE385" s="384"/>
      <c r="AF385" s="302">
        <v>3789.38</v>
      </c>
      <c r="AG385" s="300"/>
    </row>
    <row r="386" spans="1:33" s="299" customFormat="1" ht="32.25" customHeight="1" x14ac:dyDescent="0.2">
      <c r="A386" s="300"/>
      <c r="B386" s="385" t="s">
        <v>424</v>
      </c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41">
        <v>960</v>
      </c>
      <c r="O386" s="343">
        <v>1</v>
      </c>
      <c r="P386" s="343">
        <v>4</v>
      </c>
      <c r="Q386" s="344" t="s">
        <v>423</v>
      </c>
      <c r="R386" s="345">
        <v>0</v>
      </c>
      <c r="S386" s="383"/>
      <c r="T386" s="383"/>
      <c r="U386" s="383"/>
      <c r="V386" s="383"/>
      <c r="W386" s="365">
        <v>2996.0830000000001</v>
      </c>
      <c r="X386" s="359">
        <v>1431.81</v>
      </c>
      <c r="Y386" s="360">
        <v>0.47788999999999998</v>
      </c>
      <c r="Z386" s="384"/>
      <c r="AA386" s="384"/>
      <c r="AB386" s="384"/>
      <c r="AC386" s="384"/>
      <c r="AD386" s="384"/>
      <c r="AE386" s="384"/>
      <c r="AF386" s="302">
        <v>3372.35</v>
      </c>
      <c r="AG386" s="300"/>
    </row>
    <row r="387" spans="1:33" s="299" customFormat="1" ht="32.25" customHeight="1" x14ac:dyDescent="0.2">
      <c r="A387" s="300"/>
      <c r="B387" s="385" t="s">
        <v>214</v>
      </c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41">
        <v>960</v>
      </c>
      <c r="O387" s="343">
        <v>1</v>
      </c>
      <c r="P387" s="343">
        <v>4</v>
      </c>
      <c r="Q387" s="344" t="s">
        <v>460</v>
      </c>
      <c r="R387" s="345">
        <v>0</v>
      </c>
      <c r="S387" s="383"/>
      <c r="T387" s="383"/>
      <c r="U387" s="383"/>
      <c r="V387" s="383"/>
      <c r="W387" s="365">
        <v>280</v>
      </c>
      <c r="X387" s="359">
        <v>134.19999999999999</v>
      </c>
      <c r="Y387" s="360">
        <v>0.47927999999999998</v>
      </c>
      <c r="Z387" s="384"/>
      <c r="AA387" s="384"/>
      <c r="AB387" s="384"/>
      <c r="AC387" s="384"/>
      <c r="AD387" s="384"/>
      <c r="AE387" s="384"/>
      <c r="AF387" s="302">
        <v>417.03</v>
      </c>
      <c r="AG387" s="300"/>
    </row>
    <row r="388" spans="1:33" s="299" customFormat="1" ht="21.75" customHeight="1" x14ac:dyDescent="0.2">
      <c r="A388" s="300"/>
      <c r="B388" s="385" t="s">
        <v>173</v>
      </c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41">
        <v>960</v>
      </c>
      <c r="O388" s="343">
        <v>1</v>
      </c>
      <c r="P388" s="343">
        <v>4</v>
      </c>
      <c r="Q388" s="344" t="s">
        <v>460</v>
      </c>
      <c r="R388" s="345" t="s">
        <v>172</v>
      </c>
      <c r="S388" s="383"/>
      <c r="T388" s="383"/>
      <c r="U388" s="383"/>
      <c r="V388" s="383"/>
      <c r="W388" s="365">
        <v>280</v>
      </c>
      <c r="X388" s="359">
        <v>134.19999999999999</v>
      </c>
      <c r="Y388" s="360">
        <v>0.47927999999999998</v>
      </c>
      <c r="Z388" s="384"/>
      <c r="AA388" s="384"/>
      <c r="AB388" s="384"/>
      <c r="AC388" s="384"/>
      <c r="AD388" s="384"/>
      <c r="AE388" s="384"/>
      <c r="AF388" s="302">
        <v>1896.5</v>
      </c>
      <c r="AG388" s="300"/>
    </row>
    <row r="389" spans="1:33" s="299" customFormat="1" ht="21.75" customHeight="1" x14ac:dyDescent="0.2">
      <c r="A389" s="300"/>
      <c r="B389" s="385" t="s">
        <v>171</v>
      </c>
      <c r="C389" s="385"/>
      <c r="D389" s="385"/>
      <c r="E389" s="385"/>
      <c r="F389" s="385"/>
      <c r="G389" s="385"/>
      <c r="H389" s="385"/>
      <c r="I389" s="385"/>
      <c r="J389" s="385"/>
      <c r="K389" s="385"/>
      <c r="L389" s="385"/>
      <c r="M389" s="385"/>
      <c r="N389" s="341">
        <v>960</v>
      </c>
      <c r="O389" s="343">
        <v>1</v>
      </c>
      <c r="P389" s="343">
        <v>4</v>
      </c>
      <c r="Q389" s="344" t="s">
        <v>460</v>
      </c>
      <c r="R389" s="345" t="s">
        <v>170</v>
      </c>
      <c r="S389" s="383"/>
      <c r="T389" s="383"/>
      <c r="U389" s="383"/>
      <c r="V389" s="383"/>
      <c r="W389" s="365">
        <v>280</v>
      </c>
      <c r="X389" s="359">
        <v>134.19999999999999</v>
      </c>
      <c r="Y389" s="360">
        <v>0.47927999999999998</v>
      </c>
      <c r="Z389" s="384"/>
      <c r="AA389" s="384"/>
      <c r="AB389" s="384"/>
      <c r="AC389" s="384"/>
      <c r="AD389" s="384"/>
      <c r="AE389" s="384"/>
      <c r="AF389" s="302">
        <v>1896.5</v>
      </c>
      <c r="AG389" s="300"/>
    </row>
    <row r="390" spans="1:33" s="299" customFormat="1" ht="21.75" customHeight="1" x14ac:dyDescent="0.2">
      <c r="A390" s="300"/>
      <c r="B390" s="385" t="s">
        <v>188</v>
      </c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41">
        <v>960</v>
      </c>
      <c r="O390" s="343">
        <v>1</v>
      </c>
      <c r="P390" s="343">
        <v>4</v>
      </c>
      <c r="Q390" s="344" t="s">
        <v>460</v>
      </c>
      <c r="R390" s="345" t="s">
        <v>187</v>
      </c>
      <c r="S390" s="383"/>
      <c r="T390" s="383"/>
      <c r="U390" s="383"/>
      <c r="V390" s="383"/>
      <c r="W390" s="365">
        <v>280</v>
      </c>
      <c r="X390" s="359">
        <v>134.19999999999999</v>
      </c>
      <c r="Y390" s="360">
        <v>0.47927999999999998</v>
      </c>
      <c r="Z390" s="384"/>
      <c r="AA390" s="384"/>
      <c r="AB390" s="384"/>
      <c r="AC390" s="384"/>
      <c r="AD390" s="384"/>
      <c r="AE390" s="384"/>
      <c r="AF390" s="302">
        <v>1896.5</v>
      </c>
      <c r="AG390" s="300"/>
    </row>
    <row r="391" spans="1:33" s="299" customFormat="1" ht="12" customHeight="1" x14ac:dyDescent="0.2">
      <c r="A391" s="300"/>
      <c r="B391" s="385" t="s">
        <v>608</v>
      </c>
      <c r="C391" s="385"/>
      <c r="D391" s="385"/>
      <c r="E391" s="385"/>
      <c r="F391" s="385"/>
      <c r="G391" s="385"/>
      <c r="H391" s="385"/>
      <c r="I391" s="385"/>
      <c r="J391" s="385"/>
      <c r="K391" s="385"/>
      <c r="L391" s="385"/>
      <c r="M391" s="385"/>
      <c r="N391" s="341">
        <v>960</v>
      </c>
      <c r="O391" s="343">
        <v>1</v>
      </c>
      <c r="P391" s="343">
        <v>4</v>
      </c>
      <c r="Q391" s="344" t="s">
        <v>609</v>
      </c>
      <c r="R391" s="345">
        <v>0</v>
      </c>
      <c r="S391" s="383"/>
      <c r="T391" s="383"/>
      <c r="U391" s="383"/>
      <c r="V391" s="383"/>
      <c r="W391" s="365">
        <v>598.86699999999996</v>
      </c>
      <c r="X391" s="359">
        <v>528.11</v>
      </c>
      <c r="Y391" s="360">
        <v>0.88185000000000002</v>
      </c>
      <c r="Z391" s="384"/>
      <c r="AA391" s="384"/>
      <c r="AB391" s="384"/>
      <c r="AC391" s="384"/>
      <c r="AD391" s="384"/>
      <c r="AE391" s="384"/>
      <c r="AF391" s="302">
        <v>24.09</v>
      </c>
      <c r="AG391" s="300"/>
    </row>
    <row r="392" spans="1:33" s="299" customFormat="1" ht="12" customHeight="1" x14ac:dyDescent="0.2">
      <c r="A392" s="300"/>
      <c r="B392" s="385" t="s">
        <v>198</v>
      </c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41">
        <v>960</v>
      </c>
      <c r="O392" s="343">
        <v>1</v>
      </c>
      <c r="P392" s="343">
        <v>4</v>
      </c>
      <c r="Q392" s="344" t="s">
        <v>609</v>
      </c>
      <c r="R392" s="345" t="s">
        <v>197</v>
      </c>
      <c r="S392" s="383"/>
      <c r="T392" s="383"/>
      <c r="U392" s="383"/>
      <c r="V392" s="383"/>
      <c r="W392" s="365">
        <v>598.86699999999996</v>
      </c>
      <c r="X392" s="359">
        <v>528.11</v>
      </c>
      <c r="Y392" s="360">
        <v>0.88185000000000002</v>
      </c>
      <c r="Z392" s="384"/>
      <c r="AA392" s="384"/>
      <c r="AB392" s="384"/>
      <c r="AC392" s="384"/>
      <c r="AD392" s="384"/>
      <c r="AE392" s="384"/>
      <c r="AF392" s="302">
        <v>1872.41</v>
      </c>
      <c r="AG392" s="300"/>
    </row>
    <row r="393" spans="1:33" s="299" customFormat="1" ht="21.75" customHeight="1" x14ac:dyDescent="0.2">
      <c r="A393" s="300"/>
      <c r="B393" s="385" t="s">
        <v>196</v>
      </c>
      <c r="C393" s="385"/>
      <c r="D393" s="385"/>
      <c r="E393" s="385"/>
      <c r="F393" s="385"/>
      <c r="G393" s="385"/>
      <c r="H393" s="385"/>
      <c r="I393" s="385"/>
      <c r="J393" s="385"/>
      <c r="K393" s="385"/>
      <c r="L393" s="385"/>
      <c r="M393" s="385"/>
      <c r="N393" s="341">
        <v>960</v>
      </c>
      <c r="O393" s="343">
        <v>1</v>
      </c>
      <c r="P393" s="343">
        <v>4</v>
      </c>
      <c r="Q393" s="344" t="s">
        <v>609</v>
      </c>
      <c r="R393" s="345" t="s">
        <v>195</v>
      </c>
      <c r="S393" s="383"/>
      <c r="T393" s="383"/>
      <c r="U393" s="383"/>
      <c r="V393" s="383"/>
      <c r="W393" s="365">
        <v>598.86699999999996</v>
      </c>
      <c r="X393" s="359">
        <v>528.11</v>
      </c>
      <c r="Y393" s="360">
        <v>0.88185000000000002</v>
      </c>
      <c r="Z393" s="384"/>
      <c r="AA393" s="384"/>
      <c r="AB393" s="384"/>
      <c r="AC393" s="384"/>
      <c r="AD393" s="384"/>
      <c r="AE393" s="384"/>
      <c r="AF393" s="302">
        <v>948.87</v>
      </c>
      <c r="AG393" s="300"/>
    </row>
    <row r="394" spans="1:33" s="299" customFormat="1" ht="21.75" customHeight="1" x14ac:dyDescent="0.2">
      <c r="A394" s="300"/>
      <c r="B394" s="385" t="s">
        <v>194</v>
      </c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41">
        <v>960</v>
      </c>
      <c r="O394" s="343">
        <v>1</v>
      </c>
      <c r="P394" s="343">
        <v>4</v>
      </c>
      <c r="Q394" s="344" t="s">
        <v>609</v>
      </c>
      <c r="R394" s="345" t="s">
        <v>193</v>
      </c>
      <c r="S394" s="383"/>
      <c r="T394" s="383"/>
      <c r="U394" s="383"/>
      <c r="V394" s="383"/>
      <c r="W394" s="365">
        <v>36.768000000000001</v>
      </c>
      <c r="X394" s="359">
        <v>0</v>
      </c>
      <c r="Y394" s="360">
        <v>0</v>
      </c>
      <c r="Z394" s="384"/>
      <c r="AA394" s="384"/>
      <c r="AB394" s="384"/>
      <c r="AC394" s="384"/>
      <c r="AD394" s="384"/>
      <c r="AE394" s="384"/>
      <c r="AF394" s="302">
        <v>948.87</v>
      </c>
      <c r="AG394" s="300"/>
    </row>
    <row r="395" spans="1:33" s="299" customFormat="1" ht="21.75" customHeight="1" x14ac:dyDescent="0.2">
      <c r="A395" s="300"/>
      <c r="B395" s="385" t="s">
        <v>192</v>
      </c>
      <c r="C395" s="385"/>
      <c r="D395" s="385"/>
      <c r="E395" s="385"/>
      <c r="F395" s="385"/>
      <c r="G395" s="385"/>
      <c r="H395" s="385"/>
      <c r="I395" s="385"/>
      <c r="J395" s="385"/>
      <c r="K395" s="385"/>
      <c r="L395" s="385"/>
      <c r="M395" s="385"/>
      <c r="N395" s="341">
        <v>960</v>
      </c>
      <c r="O395" s="343">
        <v>1</v>
      </c>
      <c r="P395" s="343">
        <v>4</v>
      </c>
      <c r="Q395" s="344" t="s">
        <v>609</v>
      </c>
      <c r="R395" s="345" t="s">
        <v>190</v>
      </c>
      <c r="S395" s="383"/>
      <c r="T395" s="383"/>
      <c r="U395" s="383"/>
      <c r="V395" s="383"/>
      <c r="W395" s="365">
        <v>562.09900000000005</v>
      </c>
      <c r="X395" s="359">
        <v>528.11</v>
      </c>
      <c r="Y395" s="360">
        <v>0.93954000000000004</v>
      </c>
      <c r="Z395" s="384"/>
      <c r="AA395" s="384"/>
      <c r="AB395" s="384"/>
      <c r="AC395" s="384"/>
      <c r="AD395" s="384"/>
      <c r="AE395" s="384"/>
      <c r="AF395" s="302">
        <v>948.87</v>
      </c>
      <c r="AG395" s="300"/>
    </row>
    <row r="396" spans="1:33" s="299" customFormat="1" ht="53.25" customHeight="1" x14ac:dyDescent="0.2">
      <c r="A396" s="300"/>
      <c r="B396" s="385" t="s">
        <v>176</v>
      </c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41">
        <v>960</v>
      </c>
      <c r="O396" s="343">
        <v>1</v>
      </c>
      <c r="P396" s="343">
        <v>4</v>
      </c>
      <c r="Q396" s="344" t="s">
        <v>450</v>
      </c>
      <c r="R396" s="345">
        <v>0</v>
      </c>
      <c r="S396" s="383"/>
      <c r="T396" s="383"/>
      <c r="U396" s="383"/>
      <c r="V396" s="383"/>
      <c r="W396" s="365">
        <v>2117.2159999999999</v>
      </c>
      <c r="X396" s="359">
        <v>769.5</v>
      </c>
      <c r="Y396" s="360">
        <v>0.36345</v>
      </c>
      <c r="Z396" s="384"/>
      <c r="AA396" s="384"/>
      <c r="AB396" s="384"/>
      <c r="AC396" s="384"/>
      <c r="AD396" s="384"/>
      <c r="AE396" s="384"/>
      <c r="AF396" s="302">
        <v>948.87</v>
      </c>
      <c r="AG396" s="300"/>
    </row>
    <row r="397" spans="1:33" s="299" customFormat="1" ht="21.75" customHeight="1" x14ac:dyDescent="0.2">
      <c r="A397" s="300"/>
      <c r="B397" s="385" t="s">
        <v>173</v>
      </c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41">
        <v>960</v>
      </c>
      <c r="O397" s="343">
        <v>1</v>
      </c>
      <c r="P397" s="343">
        <v>4</v>
      </c>
      <c r="Q397" s="344" t="s">
        <v>450</v>
      </c>
      <c r="R397" s="345" t="s">
        <v>172</v>
      </c>
      <c r="S397" s="383"/>
      <c r="T397" s="383"/>
      <c r="U397" s="383"/>
      <c r="V397" s="383"/>
      <c r="W397" s="365">
        <v>2117.2159999999999</v>
      </c>
      <c r="X397" s="359">
        <v>769.5</v>
      </c>
      <c r="Y397" s="360">
        <v>0.36345</v>
      </c>
      <c r="Z397" s="384"/>
      <c r="AA397" s="384"/>
      <c r="AB397" s="384"/>
      <c r="AC397" s="384"/>
      <c r="AD397" s="384"/>
      <c r="AE397" s="384"/>
      <c r="AF397" s="302">
        <v>948.87</v>
      </c>
      <c r="AG397" s="300"/>
    </row>
    <row r="398" spans="1:33" s="299" customFormat="1" ht="32.25" customHeight="1" x14ac:dyDescent="0.2">
      <c r="A398" s="300"/>
      <c r="B398" s="385" t="s">
        <v>171</v>
      </c>
      <c r="C398" s="385"/>
      <c r="D398" s="385"/>
      <c r="E398" s="385"/>
      <c r="F398" s="385"/>
      <c r="G398" s="385"/>
      <c r="H398" s="385"/>
      <c r="I398" s="385"/>
      <c r="J398" s="385"/>
      <c r="K398" s="385"/>
      <c r="L398" s="385"/>
      <c r="M398" s="385"/>
      <c r="N398" s="341">
        <v>960</v>
      </c>
      <c r="O398" s="343">
        <v>1</v>
      </c>
      <c r="P398" s="343">
        <v>4</v>
      </c>
      <c r="Q398" s="344" t="s">
        <v>450</v>
      </c>
      <c r="R398" s="345" t="s">
        <v>170</v>
      </c>
      <c r="S398" s="383"/>
      <c r="T398" s="383"/>
      <c r="U398" s="383"/>
      <c r="V398" s="383"/>
      <c r="W398" s="365">
        <v>2117.2159999999999</v>
      </c>
      <c r="X398" s="359">
        <v>769.5</v>
      </c>
      <c r="Y398" s="360">
        <v>0.36345</v>
      </c>
      <c r="Z398" s="384"/>
      <c r="AA398" s="384"/>
      <c r="AB398" s="384"/>
      <c r="AC398" s="384"/>
      <c r="AD398" s="384"/>
      <c r="AE398" s="384"/>
      <c r="AF398" s="302">
        <v>791.1</v>
      </c>
      <c r="AG398" s="300"/>
    </row>
    <row r="399" spans="1:33" s="299" customFormat="1" ht="32.25" customHeight="1" x14ac:dyDescent="0.2">
      <c r="A399" s="300"/>
      <c r="B399" s="385" t="s">
        <v>169</v>
      </c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41">
        <v>960</v>
      </c>
      <c r="O399" s="343">
        <v>1</v>
      </c>
      <c r="P399" s="343">
        <v>4</v>
      </c>
      <c r="Q399" s="344" t="s">
        <v>450</v>
      </c>
      <c r="R399" s="345" t="s">
        <v>168</v>
      </c>
      <c r="S399" s="383"/>
      <c r="T399" s="383"/>
      <c r="U399" s="383"/>
      <c r="V399" s="383"/>
      <c r="W399" s="365">
        <v>72.66</v>
      </c>
      <c r="X399" s="359">
        <v>31.96</v>
      </c>
      <c r="Y399" s="360">
        <v>0.43986999999999998</v>
      </c>
      <c r="Z399" s="384"/>
      <c r="AA399" s="384"/>
      <c r="AB399" s="384"/>
      <c r="AC399" s="384"/>
      <c r="AD399" s="384"/>
      <c r="AE399" s="384"/>
      <c r="AF399" s="302">
        <v>157.77000000000001</v>
      </c>
      <c r="AG399" s="300"/>
    </row>
    <row r="400" spans="1:33" s="299" customFormat="1" ht="12" customHeight="1" x14ac:dyDescent="0.2">
      <c r="A400" s="300"/>
      <c r="B400" s="385" t="s">
        <v>515</v>
      </c>
      <c r="C400" s="385"/>
      <c r="D400" s="385"/>
      <c r="E400" s="385"/>
      <c r="F400" s="385"/>
      <c r="G400" s="385"/>
      <c r="H400" s="385"/>
      <c r="I400" s="385"/>
      <c r="J400" s="385"/>
      <c r="K400" s="385"/>
      <c r="L400" s="385"/>
      <c r="M400" s="385"/>
      <c r="N400" s="341">
        <v>960</v>
      </c>
      <c r="O400" s="343">
        <v>1</v>
      </c>
      <c r="P400" s="343">
        <v>4</v>
      </c>
      <c r="Q400" s="344" t="s">
        <v>450</v>
      </c>
      <c r="R400" s="345" t="s">
        <v>514</v>
      </c>
      <c r="S400" s="383"/>
      <c r="T400" s="383"/>
      <c r="U400" s="383"/>
      <c r="V400" s="383"/>
      <c r="W400" s="365">
        <v>2044.556</v>
      </c>
      <c r="X400" s="359">
        <v>737.54</v>
      </c>
      <c r="Y400" s="360">
        <v>0.36073</v>
      </c>
      <c r="Z400" s="384"/>
      <c r="AA400" s="384"/>
      <c r="AB400" s="384"/>
      <c r="AC400" s="384"/>
      <c r="AD400" s="384"/>
      <c r="AE400" s="384"/>
      <c r="AF400" s="302">
        <v>0</v>
      </c>
      <c r="AG400" s="300"/>
    </row>
    <row r="401" spans="1:33" s="299" customFormat="1" ht="12" customHeight="1" x14ac:dyDescent="0.2">
      <c r="A401" s="300"/>
      <c r="B401" s="385" t="s">
        <v>426</v>
      </c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41">
        <v>960</v>
      </c>
      <c r="O401" s="343">
        <v>1</v>
      </c>
      <c r="P401" s="343">
        <v>4</v>
      </c>
      <c r="Q401" s="344" t="s">
        <v>425</v>
      </c>
      <c r="R401" s="345">
        <v>0</v>
      </c>
      <c r="S401" s="383"/>
      <c r="T401" s="383"/>
      <c r="U401" s="383"/>
      <c r="V401" s="383"/>
      <c r="W401" s="365">
        <v>13602.603999999999</v>
      </c>
      <c r="X401" s="359">
        <v>10347.93</v>
      </c>
      <c r="Y401" s="360">
        <v>0.76073000000000002</v>
      </c>
      <c r="Z401" s="384"/>
      <c r="AA401" s="384"/>
      <c r="AB401" s="384"/>
      <c r="AC401" s="384"/>
      <c r="AD401" s="384"/>
      <c r="AE401" s="384"/>
      <c r="AF401" s="302">
        <v>0</v>
      </c>
      <c r="AG401" s="300"/>
    </row>
    <row r="402" spans="1:33" s="299" customFormat="1" ht="42.75" customHeight="1" x14ac:dyDescent="0.2">
      <c r="A402" s="300"/>
      <c r="B402" s="385" t="s">
        <v>424</v>
      </c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41">
        <v>960</v>
      </c>
      <c r="O402" s="343">
        <v>1</v>
      </c>
      <c r="P402" s="343">
        <v>4</v>
      </c>
      <c r="Q402" s="344" t="s">
        <v>423</v>
      </c>
      <c r="R402" s="345">
        <v>0</v>
      </c>
      <c r="S402" s="383"/>
      <c r="T402" s="383"/>
      <c r="U402" s="383"/>
      <c r="V402" s="383"/>
      <c r="W402" s="365">
        <v>13602.603999999999</v>
      </c>
      <c r="X402" s="359">
        <v>10347.93</v>
      </c>
      <c r="Y402" s="360">
        <v>0.76073000000000002</v>
      </c>
      <c r="Z402" s="384"/>
      <c r="AA402" s="384"/>
      <c r="AB402" s="384"/>
      <c r="AC402" s="384"/>
      <c r="AD402" s="384"/>
      <c r="AE402" s="384"/>
      <c r="AF402" s="302">
        <v>0</v>
      </c>
      <c r="AG402" s="300"/>
    </row>
    <row r="403" spans="1:33" s="299" customFormat="1" ht="21.75" customHeight="1" x14ac:dyDescent="0.2">
      <c r="A403" s="300"/>
      <c r="B403" s="385" t="s">
        <v>273</v>
      </c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41">
        <v>960</v>
      </c>
      <c r="O403" s="343">
        <v>1</v>
      </c>
      <c r="P403" s="343">
        <v>4</v>
      </c>
      <c r="Q403" s="344" t="s">
        <v>422</v>
      </c>
      <c r="R403" s="345">
        <v>0</v>
      </c>
      <c r="S403" s="383"/>
      <c r="T403" s="383"/>
      <c r="U403" s="383"/>
      <c r="V403" s="383"/>
      <c r="W403" s="365">
        <v>9228.6329999999998</v>
      </c>
      <c r="X403" s="359">
        <v>8301.94</v>
      </c>
      <c r="Y403" s="360">
        <v>0.89959</v>
      </c>
      <c r="Z403" s="384"/>
      <c r="AA403" s="384"/>
      <c r="AB403" s="384"/>
      <c r="AC403" s="384"/>
      <c r="AD403" s="384"/>
      <c r="AE403" s="384"/>
      <c r="AF403" s="302">
        <v>0</v>
      </c>
      <c r="AG403" s="300"/>
    </row>
    <row r="404" spans="1:33" s="299" customFormat="1" ht="21.75" customHeight="1" x14ac:dyDescent="0.2">
      <c r="A404" s="300"/>
      <c r="B404" s="385" t="s">
        <v>198</v>
      </c>
      <c r="C404" s="385"/>
      <c r="D404" s="385"/>
      <c r="E404" s="385"/>
      <c r="F404" s="385"/>
      <c r="G404" s="385"/>
      <c r="H404" s="385"/>
      <c r="I404" s="385"/>
      <c r="J404" s="385"/>
      <c r="K404" s="385"/>
      <c r="L404" s="385"/>
      <c r="M404" s="385"/>
      <c r="N404" s="341">
        <v>960</v>
      </c>
      <c r="O404" s="343">
        <v>1</v>
      </c>
      <c r="P404" s="343">
        <v>4</v>
      </c>
      <c r="Q404" s="344" t="s">
        <v>422</v>
      </c>
      <c r="R404" s="345" t="s">
        <v>197</v>
      </c>
      <c r="S404" s="383"/>
      <c r="T404" s="383"/>
      <c r="U404" s="383"/>
      <c r="V404" s="383"/>
      <c r="W404" s="365">
        <v>9228.6329999999998</v>
      </c>
      <c r="X404" s="359">
        <v>8301.94</v>
      </c>
      <c r="Y404" s="360">
        <v>0.89959</v>
      </c>
      <c r="Z404" s="384"/>
      <c r="AA404" s="384"/>
      <c r="AB404" s="384"/>
      <c r="AC404" s="384"/>
      <c r="AD404" s="384"/>
      <c r="AE404" s="384"/>
      <c r="AF404" s="302">
        <v>0</v>
      </c>
      <c r="AG404" s="300"/>
    </row>
    <row r="405" spans="1:33" s="299" customFormat="1" ht="12" customHeight="1" x14ac:dyDescent="0.2">
      <c r="A405" s="300"/>
      <c r="B405" s="385" t="s">
        <v>196</v>
      </c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41">
        <v>960</v>
      </c>
      <c r="O405" s="343">
        <v>1</v>
      </c>
      <c r="P405" s="343">
        <v>4</v>
      </c>
      <c r="Q405" s="344" t="s">
        <v>422</v>
      </c>
      <c r="R405" s="345" t="s">
        <v>195</v>
      </c>
      <c r="S405" s="383"/>
      <c r="T405" s="383"/>
      <c r="U405" s="383"/>
      <c r="V405" s="383"/>
      <c r="W405" s="365">
        <v>9228.6329999999998</v>
      </c>
      <c r="X405" s="359">
        <v>8301.94</v>
      </c>
      <c r="Y405" s="360">
        <v>0.89959</v>
      </c>
      <c r="Z405" s="384"/>
      <c r="AA405" s="384"/>
      <c r="AB405" s="384"/>
      <c r="AC405" s="384"/>
      <c r="AD405" s="384"/>
      <c r="AE405" s="384"/>
      <c r="AF405" s="302">
        <v>0</v>
      </c>
      <c r="AG405" s="300"/>
    </row>
    <row r="406" spans="1:33" s="299" customFormat="1" ht="12" customHeight="1" x14ac:dyDescent="0.2">
      <c r="A406" s="300"/>
      <c r="B406" s="385" t="s">
        <v>194</v>
      </c>
      <c r="C406" s="385"/>
      <c r="D406" s="385"/>
      <c r="E406" s="385"/>
      <c r="F406" s="385"/>
      <c r="G406" s="385"/>
      <c r="H406" s="385"/>
      <c r="I406" s="385"/>
      <c r="J406" s="385"/>
      <c r="K406" s="385"/>
      <c r="L406" s="385"/>
      <c r="M406" s="385"/>
      <c r="N406" s="341">
        <v>960</v>
      </c>
      <c r="O406" s="343">
        <v>1</v>
      </c>
      <c r="P406" s="343">
        <v>4</v>
      </c>
      <c r="Q406" s="344" t="s">
        <v>422</v>
      </c>
      <c r="R406" s="345" t="s">
        <v>193</v>
      </c>
      <c r="S406" s="383"/>
      <c r="T406" s="383"/>
      <c r="U406" s="383"/>
      <c r="V406" s="383"/>
      <c r="W406" s="365">
        <v>7144.732</v>
      </c>
      <c r="X406" s="359">
        <v>6915.27</v>
      </c>
      <c r="Y406" s="360">
        <v>0.96787999999999996</v>
      </c>
      <c r="Z406" s="384"/>
      <c r="AA406" s="384"/>
      <c r="AB406" s="384"/>
      <c r="AC406" s="384"/>
      <c r="AD406" s="384"/>
      <c r="AE406" s="384"/>
      <c r="AF406" s="302">
        <v>0</v>
      </c>
      <c r="AG406" s="300"/>
    </row>
    <row r="407" spans="1:33" s="299" customFormat="1" ht="21.75" customHeight="1" x14ac:dyDescent="0.2">
      <c r="A407" s="300"/>
      <c r="B407" s="385" t="s">
        <v>192</v>
      </c>
      <c r="C407" s="385"/>
      <c r="D407" s="385"/>
      <c r="E407" s="385"/>
      <c r="F407" s="385"/>
      <c r="G407" s="385"/>
      <c r="H407" s="385"/>
      <c r="I407" s="385"/>
      <c r="J407" s="385"/>
      <c r="K407" s="385"/>
      <c r="L407" s="385"/>
      <c r="M407" s="385"/>
      <c r="N407" s="341">
        <v>960</v>
      </c>
      <c r="O407" s="343">
        <v>1</v>
      </c>
      <c r="P407" s="343">
        <v>4</v>
      </c>
      <c r="Q407" s="344" t="s">
        <v>422</v>
      </c>
      <c r="R407" s="345" t="s">
        <v>190</v>
      </c>
      <c r="S407" s="383"/>
      <c r="T407" s="383"/>
      <c r="U407" s="383"/>
      <c r="V407" s="383"/>
      <c r="W407" s="365">
        <v>2083.9009999999998</v>
      </c>
      <c r="X407" s="359">
        <v>1386.67</v>
      </c>
      <c r="Y407" s="360">
        <v>0.66542000000000001</v>
      </c>
      <c r="Z407" s="384"/>
      <c r="AA407" s="384"/>
      <c r="AB407" s="384"/>
      <c r="AC407" s="384"/>
      <c r="AD407" s="384"/>
      <c r="AE407" s="384"/>
      <c r="AF407" s="302">
        <v>0</v>
      </c>
      <c r="AG407" s="300"/>
    </row>
    <row r="408" spans="1:33" s="299" customFormat="1" ht="21.75" customHeight="1" x14ac:dyDescent="0.2">
      <c r="A408" s="300"/>
      <c r="B408" s="385" t="s">
        <v>174</v>
      </c>
      <c r="C408" s="385"/>
      <c r="D408" s="385"/>
      <c r="E408" s="385"/>
      <c r="F408" s="385"/>
      <c r="G408" s="385"/>
      <c r="H408" s="385"/>
      <c r="I408" s="385"/>
      <c r="J408" s="385"/>
      <c r="K408" s="385"/>
      <c r="L408" s="385"/>
      <c r="M408" s="385"/>
      <c r="N408" s="341">
        <v>960</v>
      </c>
      <c r="O408" s="343">
        <v>1</v>
      </c>
      <c r="P408" s="343">
        <v>4</v>
      </c>
      <c r="Q408" s="344" t="s">
        <v>449</v>
      </c>
      <c r="R408" s="345">
        <v>0</v>
      </c>
      <c r="S408" s="383"/>
      <c r="T408" s="383"/>
      <c r="U408" s="383"/>
      <c r="V408" s="383"/>
      <c r="W408" s="365">
        <v>4373.9709999999995</v>
      </c>
      <c r="X408" s="359">
        <v>2045.99</v>
      </c>
      <c r="Y408" s="360">
        <v>0.46777000000000002</v>
      </c>
      <c r="Z408" s="384"/>
      <c r="AA408" s="384"/>
      <c r="AB408" s="384"/>
      <c r="AC408" s="384"/>
      <c r="AD408" s="384"/>
      <c r="AE408" s="384"/>
      <c r="AF408" s="302">
        <v>0</v>
      </c>
      <c r="AG408" s="300"/>
    </row>
    <row r="409" spans="1:33" s="299" customFormat="1" ht="12" customHeight="1" x14ac:dyDescent="0.2">
      <c r="A409" s="300"/>
      <c r="B409" s="385" t="s">
        <v>173</v>
      </c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41">
        <v>960</v>
      </c>
      <c r="O409" s="343">
        <v>1</v>
      </c>
      <c r="P409" s="343">
        <v>4</v>
      </c>
      <c r="Q409" s="344" t="s">
        <v>449</v>
      </c>
      <c r="R409" s="345" t="s">
        <v>172</v>
      </c>
      <c r="S409" s="383"/>
      <c r="T409" s="383"/>
      <c r="U409" s="383"/>
      <c r="V409" s="383"/>
      <c r="W409" s="365">
        <v>4373.9709999999995</v>
      </c>
      <c r="X409" s="359">
        <v>2045.99</v>
      </c>
      <c r="Y409" s="360">
        <v>0.46777000000000002</v>
      </c>
      <c r="Z409" s="384"/>
      <c r="AA409" s="384"/>
      <c r="AB409" s="384"/>
      <c r="AC409" s="384"/>
      <c r="AD409" s="384"/>
      <c r="AE409" s="384"/>
      <c r="AF409" s="302">
        <v>0</v>
      </c>
      <c r="AG409" s="300"/>
    </row>
    <row r="410" spans="1:33" s="299" customFormat="1" ht="12" customHeight="1" x14ac:dyDescent="0.2">
      <c r="A410" s="300"/>
      <c r="B410" s="385" t="s">
        <v>171</v>
      </c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41">
        <v>960</v>
      </c>
      <c r="O410" s="343">
        <v>1</v>
      </c>
      <c r="P410" s="343">
        <v>4</v>
      </c>
      <c r="Q410" s="344" t="s">
        <v>449</v>
      </c>
      <c r="R410" s="345" t="s">
        <v>170</v>
      </c>
      <c r="S410" s="383"/>
      <c r="T410" s="383"/>
      <c r="U410" s="383"/>
      <c r="V410" s="383"/>
      <c r="W410" s="365">
        <v>4373.9709999999995</v>
      </c>
      <c r="X410" s="359">
        <v>2045.99</v>
      </c>
      <c r="Y410" s="360">
        <v>0.46777000000000002</v>
      </c>
      <c r="Z410" s="384"/>
      <c r="AA410" s="384"/>
      <c r="AB410" s="384"/>
      <c r="AC410" s="384"/>
      <c r="AD410" s="384"/>
      <c r="AE410" s="384"/>
      <c r="AF410" s="302">
        <v>0</v>
      </c>
      <c r="AG410" s="300"/>
    </row>
    <row r="411" spans="1:33" s="299" customFormat="1" ht="12" customHeight="1" x14ac:dyDescent="0.2">
      <c r="A411" s="300"/>
      <c r="B411" s="385" t="s">
        <v>169</v>
      </c>
      <c r="C411" s="385"/>
      <c r="D411" s="385"/>
      <c r="E411" s="385"/>
      <c r="F411" s="385"/>
      <c r="G411" s="385"/>
      <c r="H411" s="385"/>
      <c r="I411" s="385"/>
      <c r="J411" s="385"/>
      <c r="K411" s="385"/>
      <c r="L411" s="385"/>
      <c r="M411" s="385"/>
      <c r="N411" s="341">
        <v>960</v>
      </c>
      <c r="O411" s="343">
        <v>1</v>
      </c>
      <c r="P411" s="343">
        <v>4</v>
      </c>
      <c r="Q411" s="344" t="s">
        <v>449</v>
      </c>
      <c r="R411" s="345" t="s">
        <v>168</v>
      </c>
      <c r="S411" s="383"/>
      <c r="T411" s="383"/>
      <c r="U411" s="383"/>
      <c r="V411" s="383"/>
      <c r="W411" s="365">
        <v>169.54</v>
      </c>
      <c r="X411" s="359">
        <v>74.58</v>
      </c>
      <c r="Y411" s="360">
        <v>0.43987999999999999</v>
      </c>
      <c r="Z411" s="384"/>
      <c r="AA411" s="384"/>
      <c r="AB411" s="384"/>
      <c r="AC411" s="384"/>
      <c r="AD411" s="384"/>
      <c r="AE411" s="384"/>
      <c r="AF411" s="302">
        <v>1565.27</v>
      </c>
      <c r="AG411" s="300"/>
    </row>
    <row r="412" spans="1:33" s="299" customFormat="1" ht="32.25" customHeight="1" x14ac:dyDescent="0.2">
      <c r="A412" s="300"/>
      <c r="B412" s="385" t="s">
        <v>515</v>
      </c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41">
        <v>960</v>
      </c>
      <c r="O412" s="343">
        <v>1</v>
      </c>
      <c r="P412" s="343">
        <v>4</v>
      </c>
      <c r="Q412" s="344" t="s">
        <v>449</v>
      </c>
      <c r="R412" s="345" t="s">
        <v>514</v>
      </c>
      <c r="S412" s="383"/>
      <c r="T412" s="383"/>
      <c r="U412" s="383"/>
      <c r="V412" s="383"/>
      <c r="W412" s="365">
        <v>4204.4309999999996</v>
      </c>
      <c r="X412" s="359">
        <v>1971.41</v>
      </c>
      <c r="Y412" s="360">
        <v>0.46888999999999997</v>
      </c>
      <c r="Z412" s="384"/>
      <c r="AA412" s="384"/>
      <c r="AB412" s="384"/>
      <c r="AC412" s="384"/>
      <c r="AD412" s="384"/>
      <c r="AE412" s="384"/>
      <c r="AF412" s="302">
        <v>135.66</v>
      </c>
      <c r="AG412" s="300"/>
    </row>
    <row r="413" spans="1:33" s="299" customFormat="1" ht="32.25" customHeight="1" x14ac:dyDescent="0.2">
      <c r="A413" s="300"/>
      <c r="B413" s="385" t="s">
        <v>426</v>
      </c>
      <c r="C413" s="385"/>
      <c r="D413" s="385"/>
      <c r="E413" s="385"/>
      <c r="F413" s="385"/>
      <c r="G413" s="385"/>
      <c r="H413" s="385"/>
      <c r="I413" s="385"/>
      <c r="J413" s="385"/>
      <c r="K413" s="385"/>
      <c r="L413" s="385"/>
      <c r="M413" s="385"/>
      <c r="N413" s="341">
        <v>960</v>
      </c>
      <c r="O413" s="343">
        <v>1</v>
      </c>
      <c r="P413" s="343">
        <v>4</v>
      </c>
      <c r="Q413" s="344" t="s">
        <v>425</v>
      </c>
      <c r="R413" s="345">
        <v>0</v>
      </c>
      <c r="S413" s="383"/>
      <c r="T413" s="383"/>
      <c r="U413" s="383"/>
      <c r="V413" s="383"/>
      <c r="W413" s="365">
        <v>142.33500000000001</v>
      </c>
      <c r="X413" s="359">
        <v>142.34</v>
      </c>
      <c r="Y413" s="360">
        <v>1</v>
      </c>
      <c r="Z413" s="384"/>
      <c r="AA413" s="384"/>
      <c r="AB413" s="384"/>
      <c r="AC413" s="384"/>
      <c r="AD413" s="384"/>
      <c r="AE413" s="384"/>
      <c r="AF413" s="302">
        <v>135.66</v>
      </c>
      <c r="AG413" s="300"/>
    </row>
    <row r="414" spans="1:33" s="299" customFormat="1" ht="21.75" customHeight="1" x14ac:dyDescent="0.2">
      <c r="A414" s="300"/>
      <c r="B414" s="385" t="s">
        <v>543</v>
      </c>
      <c r="C414" s="385"/>
      <c r="D414" s="385"/>
      <c r="E414" s="385"/>
      <c r="F414" s="385"/>
      <c r="G414" s="385"/>
      <c r="H414" s="385"/>
      <c r="I414" s="385"/>
      <c r="J414" s="385"/>
      <c r="K414" s="385"/>
      <c r="L414" s="385"/>
      <c r="M414" s="385"/>
      <c r="N414" s="341">
        <v>960</v>
      </c>
      <c r="O414" s="343">
        <v>1</v>
      </c>
      <c r="P414" s="343">
        <v>4</v>
      </c>
      <c r="Q414" s="344" t="s">
        <v>448</v>
      </c>
      <c r="R414" s="345">
        <v>0</v>
      </c>
      <c r="S414" s="383"/>
      <c r="T414" s="383"/>
      <c r="U414" s="383"/>
      <c r="V414" s="383"/>
      <c r="W414" s="365">
        <v>142.33500000000001</v>
      </c>
      <c r="X414" s="359">
        <v>142.34</v>
      </c>
      <c r="Y414" s="360">
        <v>1</v>
      </c>
      <c r="Z414" s="384"/>
      <c r="AA414" s="384"/>
      <c r="AB414" s="384"/>
      <c r="AC414" s="384"/>
      <c r="AD414" s="384"/>
      <c r="AE414" s="384"/>
      <c r="AF414" s="302">
        <v>135.66</v>
      </c>
      <c r="AG414" s="300"/>
    </row>
    <row r="415" spans="1:33" s="299" customFormat="1" ht="21.75" customHeight="1" x14ac:dyDescent="0.2">
      <c r="A415" s="300"/>
      <c r="B415" s="385" t="s">
        <v>543</v>
      </c>
      <c r="C415" s="385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41">
        <v>960</v>
      </c>
      <c r="O415" s="343">
        <v>1</v>
      </c>
      <c r="P415" s="343">
        <v>4</v>
      </c>
      <c r="Q415" s="344" t="s">
        <v>751</v>
      </c>
      <c r="R415" s="345">
        <v>0</v>
      </c>
      <c r="S415" s="383"/>
      <c r="T415" s="383"/>
      <c r="U415" s="383"/>
      <c r="V415" s="383"/>
      <c r="W415" s="365">
        <v>142.33500000000001</v>
      </c>
      <c r="X415" s="359">
        <v>142.34</v>
      </c>
      <c r="Y415" s="360">
        <v>1</v>
      </c>
      <c r="Z415" s="384"/>
      <c r="AA415" s="384"/>
      <c r="AB415" s="384"/>
      <c r="AC415" s="384"/>
      <c r="AD415" s="384"/>
      <c r="AE415" s="384"/>
      <c r="AF415" s="302">
        <v>135.66</v>
      </c>
      <c r="AG415" s="300"/>
    </row>
    <row r="416" spans="1:33" s="299" customFormat="1" ht="21.75" customHeight="1" x14ac:dyDescent="0.2">
      <c r="A416" s="300"/>
      <c r="B416" s="385" t="s">
        <v>198</v>
      </c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41">
        <v>960</v>
      </c>
      <c r="O416" s="343">
        <v>1</v>
      </c>
      <c r="P416" s="343">
        <v>4</v>
      </c>
      <c r="Q416" s="344" t="s">
        <v>751</v>
      </c>
      <c r="R416" s="345" t="s">
        <v>197</v>
      </c>
      <c r="S416" s="383"/>
      <c r="T416" s="383"/>
      <c r="U416" s="383"/>
      <c r="V416" s="383"/>
      <c r="W416" s="365">
        <v>142.33500000000001</v>
      </c>
      <c r="X416" s="359">
        <v>142.34</v>
      </c>
      <c r="Y416" s="360">
        <v>1</v>
      </c>
      <c r="Z416" s="384"/>
      <c r="AA416" s="384"/>
      <c r="AB416" s="384"/>
      <c r="AC416" s="384"/>
      <c r="AD416" s="384"/>
      <c r="AE416" s="384"/>
      <c r="AF416" s="302">
        <v>0</v>
      </c>
      <c r="AG416" s="300"/>
    </row>
    <row r="417" spans="1:33" s="299" customFormat="1" ht="12" customHeight="1" x14ac:dyDescent="0.2">
      <c r="A417" s="300"/>
      <c r="B417" s="385" t="s">
        <v>196</v>
      </c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41">
        <v>960</v>
      </c>
      <c r="O417" s="343">
        <v>1</v>
      </c>
      <c r="P417" s="343">
        <v>4</v>
      </c>
      <c r="Q417" s="344" t="s">
        <v>751</v>
      </c>
      <c r="R417" s="345" t="s">
        <v>195</v>
      </c>
      <c r="S417" s="383"/>
      <c r="T417" s="383"/>
      <c r="U417" s="383"/>
      <c r="V417" s="383"/>
      <c r="W417" s="365">
        <v>142.33500000000001</v>
      </c>
      <c r="X417" s="359">
        <v>142.34</v>
      </c>
      <c r="Y417" s="360">
        <v>1</v>
      </c>
      <c r="Z417" s="384"/>
      <c r="AA417" s="384"/>
      <c r="AB417" s="384"/>
      <c r="AC417" s="384"/>
      <c r="AD417" s="384"/>
      <c r="AE417" s="384"/>
      <c r="AF417" s="302">
        <v>135.66</v>
      </c>
      <c r="AG417" s="300"/>
    </row>
    <row r="418" spans="1:33" s="299" customFormat="1" ht="12" customHeight="1" x14ac:dyDescent="0.2">
      <c r="A418" s="300"/>
      <c r="B418" s="385" t="s">
        <v>192</v>
      </c>
      <c r="C418" s="385"/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41">
        <v>960</v>
      </c>
      <c r="O418" s="343">
        <v>1</v>
      </c>
      <c r="P418" s="343">
        <v>4</v>
      </c>
      <c r="Q418" s="344" t="s">
        <v>751</v>
      </c>
      <c r="R418" s="345" t="s">
        <v>190</v>
      </c>
      <c r="S418" s="383"/>
      <c r="T418" s="383"/>
      <c r="U418" s="383"/>
      <c r="V418" s="383"/>
      <c r="W418" s="365">
        <v>142.33500000000001</v>
      </c>
      <c r="X418" s="359">
        <v>142.34</v>
      </c>
      <c r="Y418" s="360">
        <v>1</v>
      </c>
      <c r="Z418" s="384"/>
      <c r="AA418" s="384"/>
      <c r="AB418" s="384"/>
      <c r="AC418" s="384"/>
      <c r="AD418" s="384"/>
      <c r="AE418" s="384"/>
      <c r="AF418" s="302">
        <v>166.15</v>
      </c>
      <c r="AG418" s="300"/>
    </row>
    <row r="419" spans="1:33" s="299" customFormat="1" ht="12" customHeight="1" x14ac:dyDescent="0.2">
      <c r="A419" s="300"/>
      <c r="B419" s="385" t="s">
        <v>426</v>
      </c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41">
        <v>960</v>
      </c>
      <c r="O419" s="343">
        <v>1</v>
      </c>
      <c r="P419" s="343">
        <v>4</v>
      </c>
      <c r="Q419" s="344" t="s">
        <v>425</v>
      </c>
      <c r="R419" s="345">
        <v>0</v>
      </c>
      <c r="S419" s="383"/>
      <c r="T419" s="383"/>
      <c r="U419" s="383"/>
      <c r="V419" s="383"/>
      <c r="W419" s="365">
        <v>2853.31</v>
      </c>
      <c r="X419" s="359">
        <v>2244.86</v>
      </c>
      <c r="Y419" s="360">
        <v>0.78676000000000001</v>
      </c>
      <c r="Z419" s="384"/>
      <c r="AA419" s="384"/>
      <c r="AB419" s="384"/>
      <c r="AC419" s="384"/>
      <c r="AD419" s="384"/>
      <c r="AE419" s="384"/>
      <c r="AF419" s="302">
        <v>166.15</v>
      </c>
      <c r="AG419" s="300"/>
    </row>
    <row r="420" spans="1:33" s="299" customFormat="1" ht="53.25" customHeight="1" x14ac:dyDescent="0.2">
      <c r="A420" s="300"/>
      <c r="B420" s="385" t="s">
        <v>543</v>
      </c>
      <c r="C420" s="385"/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41">
        <v>960</v>
      </c>
      <c r="O420" s="343">
        <v>1</v>
      </c>
      <c r="P420" s="343">
        <v>4</v>
      </c>
      <c r="Q420" s="344" t="s">
        <v>448</v>
      </c>
      <c r="R420" s="345">
        <v>0</v>
      </c>
      <c r="S420" s="383"/>
      <c r="T420" s="383"/>
      <c r="U420" s="383"/>
      <c r="V420" s="383"/>
      <c r="W420" s="365">
        <v>2853.31</v>
      </c>
      <c r="X420" s="359">
        <v>2244.86</v>
      </c>
      <c r="Y420" s="360">
        <v>0.78676000000000001</v>
      </c>
      <c r="Z420" s="384"/>
      <c r="AA420" s="384"/>
      <c r="AB420" s="384"/>
      <c r="AC420" s="384"/>
      <c r="AD420" s="384"/>
      <c r="AE420" s="384"/>
      <c r="AF420" s="302">
        <v>166.15</v>
      </c>
      <c r="AG420" s="300"/>
    </row>
    <row r="421" spans="1:33" s="299" customFormat="1" ht="21.75" customHeight="1" x14ac:dyDescent="0.2">
      <c r="A421" s="300"/>
      <c r="B421" s="385" t="s">
        <v>273</v>
      </c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41">
        <v>960</v>
      </c>
      <c r="O421" s="343">
        <v>1</v>
      </c>
      <c r="P421" s="343">
        <v>4</v>
      </c>
      <c r="Q421" s="344" t="s">
        <v>447</v>
      </c>
      <c r="R421" s="345">
        <v>0</v>
      </c>
      <c r="S421" s="383"/>
      <c r="T421" s="383"/>
      <c r="U421" s="383"/>
      <c r="V421" s="383"/>
      <c r="W421" s="365">
        <v>2853.31</v>
      </c>
      <c r="X421" s="359">
        <v>2244.86</v>
      </c>
      <c r="Y421" s="360">
        <v>0.78676000000000001</v>
      </c>
      <c r="Z421" s="384"/>
      <c r="AA421" s="384"/>
      <c r="AB421" s="384"/>
      <c r="AC421" s="384"/>
      <c r="AD421" s="384"/>
      <c r="AE421" s="384"/>
      <c r="AF421" s="302">
        <v>166.15</v>
      </c>
      <c r="AG421" s="300"/>
    </row>
    <row r="422" spans="1:33" s="299" customFormat="1" ht="32.25" customHeight="1" x14ac:dyDescent="0.2">
      <c r="A422" s="300"/>
      <c r="B422" s="385" t="s">
        <v>198</v>
      </c>
      <c r="C422" s="385"/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41">
        <v>960</v>
      </c>
      <c r="O422" s="343">
        <v>1</v>
      </c>
      <c r="P422" s="343">
        <v>4</v>
      </c>
      <c r="Q422" s="344" t="s">
        <v>447</v>
      </c>
      <c r="R422" s="345" t="s">
        <v>197</v>
      </c>
      <c r="S422" s="383"/>
      <c r="T422" s="383"/>
      <c r="U422" s="383"/>
      <c r="V422" s="383"/>
      <c r="W422" s="365">
        <v>2853.31</v>
      </c>
      <c r="X422" s="359">
        <v>2244.86</v>
      </c>
      <c r="Y422" s="360">
        <v>0.78676000000000001</v>
      </c>
      <c r="Z422" s="384"/>
      <c r="AA422" s="384"/>
      <c r="AB422" s="384"/>
      <c r="AC422" s="384"/>
      <c r="AD422" s="384"/>
      <c r="AE422" s="384"/>
      <c r="AF422" s="302">
        <v>141.78</v>
      </c>
      <c r="AG422" s="300"/>
    </row>
    <row r="423" spans="1:33" s="299" customFormat="1" ht="32.25" customHeight="1" x14ac:dyDescent="0.2">
      <c r="A423" s="300"/>
      <c r="B423" s="385" t="s">
        <v>196</v>
      </c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41">
        <v>960</v>
      </c>
      <c r="O423" s="343">
        <v>1</v>
      </c>
      <c r="P423" s="343">
        <v>4</v>
      </c>
      <c r="Q423" s="344" t="s">
        <v>447</v>
      </c>
      <c r="R423" s="345" t="s">
        <v>195</v>
      </c>
      <c r="S423" s="383"/>
      <c r="T423" s="383"/>
      <c r="U423" s="383"/>
      <c r="V423" s="383"/>
      <c r="W423" s="365">
        <v>2853.31</v>
      </c>
      <c r="X423" s="359">
        <v>2244.86</v>
      </c>
      <c r="Y423" s="360">
        <v>0.78676000000000001</v>
      </c>
      <c r="Z423" s="384"/>
      <c r="AA423" s="384"/>
      <c r="AB423" s="384"/>
      <c r="AC423" s="384"/>
      <c r="AD423" s="384"/>
      <c r="AE423" s="384"/>
      <c r="AF423" s="302">
        <v>24.37</v>
      </c>
      <c r="AG423" s="300"/>
    </row>
    <row r="424" spans="1:33" s="299" customFormat="1" ht="21.75" customHeight="1" x14ac:dyDescent="0.2">
      <c r="A424" s="300"/>
      <c r="B424" s="385" t="s">
        <v>194</v>
      </c>
      <c r="C424" s="385"/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41">
        <v>960</v>
      </c>
      <c r="O424" s="343">
        <v>1</v>
      </c>
      <c r="P424" s="343">
        <v>4</v>
      </c>
      <c r="Q424" s="344" t="s">
        <v>447</v>
      </c>
      <c r="R424" s="345" t="s">
        <v>193</v>
      </c>
      <c r="S424" s="383"/>
      <c r="T424" s="383"/>
      <c r="U424" s="383"/>
      <c r="V424" s="383"/>
      <c r="W424" s="365">
        <v>2123.21</v>
      </c>
      <c r="X424" s="359">
        <v>1923.42</v>
      </c>
      <c r="Y424" s="360">
        <v>0.90590000000000004</v>
      </c>
      <c r="Z424" s="384"/>
      <c r="AA424" s="384"/>
      <c r="AB424" s="384"/>
      <c r="AC424" s="384"/>
      <c r="AD424" s="384"/>
      <c r="AE424" s="384"/>
      <c r="AF424" s="302">
        <v>1263.46</v>
      </c>
      <c r="AG424" s="300"/>
    </row>
    <row r="425" spans="1:33" s="299" customFormat="1" ht="21.75" customHeight="1" x14ac:dyDescent="0.2">
      <c r="A425" s="300"/>
      <c r="B425" s="385" t="s">
        <v>192</v>
      </c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41">
        <v>960</v>
      </c>
      <c r="O425" s="343">
        <v>1</v>
      </c>
      <c r="P425" s="343">
        <v>4</v>
      </c>
      <c r="Q425" s="344" t="s">
        <v>447</v>
      </c>
      <c r="R425" s="345" t="s">
        <v>190</v>
      </c>
      <c r="S425" s="383"/>
      <c r="T425" s="383"/>
      <c r="U425" s="383"/>
      <c r="V425" s="383"/>
      <c r="W425" s="365">
        <v>730.1</v>
      </c>
      <c r="X425" s="359">
        <v>321.44</v>
      </c>
      <c r="Y425" s="360">
        <v>0.44025999999999998</v>
      </c>
      <c r="Z425" s="384"/>
      <c r="AA425" s="384"/>
      <c r="AB425" s="384"/>
      <c r="AC425" s="384"/>
      <c r="AD425" s="384"/>
      <c r="AE425" s="384"/>
      <c r="AF425" s="302">
        <v>1263.46</v>
      </c>
      <c r="AG425" s="300"/>
    </row>
    <row r="426" spans="1:33" s="299" customFormat="1" ht="21.75" customHeight="1" x14ac:dyDescent="0.2">
      <c r="A426" s="300"/>
      <c r="B426" s="385" t="s">
        <v>446</v>
      </c>
      <c r="C426" s="385"/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41">
        <v>960</v>
      </c>
      <c r="O426" s="343">
        <v>1</v>
      </c>
      <c r="P426" s="343">
        <v>5</v>
      </c>
      <c r="Q426" s="344">
        <v>0</v>
      </c>
      <c r="R426" s="345">
        <v>0</v>
      </c>
      <c r="S426" s="383"/>
      <c r="T426" s="383"/>
      <c r="U426" s="383"/>
      <c r="V426" s="383"/>
      <c r="W426" s="365">
        <v>20.399999999999999</v>
      </c>
      <c r="X426" s="359">
        <v>0</v>
      </c>
      <c r="Y426" s="360">
        <v>0</v>
      </c>
      <c r="Z426" s="384"/>
      <c r="AA426" s="384"/>
      <c r="AB426" s="384"/>
      <c r="AC426" s="384"/>
      <c r="AD426" s="384"/>
      <c r="AE426" s="384"/>
      <c r="AF426" s="302">
        <v>1263.46</v>
      </c>
      <c r="AG426" s="300"/>
    </row>
    <row r="427" spans="1:33" s="299" customFormat="1" ht="53.25" customHeight="1" x14ac:dyDescent="0.2">
      <c r="A427" s="300"/>
      <c r="B427" s="385" t="s">
        <v>445</v>
      </c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41">
        <v>960</v>
      </c>
      <c r="O427" s="343">
        <v>1</v>
      </c>
      <c r="P427" s="343">
        <v>5</v>
      </c>
      <c r="Q427" s="344" t="s">
        <v>444</v>
      </c>
      <c r="R427" s="345">
        <v>0</v>
      </c>
      <c r="S427" s="383"/>
      <c r="T427" s="383"/>
      <c r="U427" s="383"/>
      <c r="V427" s="383"/>
      <c r="W427" s="365">
        <v>20.399999999999999</v>
      </c>
      <c r="X427" s="359">
        <v>0</v>
      </c>
      <c r="Y427" s="360">
        <v>0</v>
      </c>
      <c r="Z427" s="384"/>
      <c r="AA427" s="384"/>
      <c r="AB427" s="384"/>
      <c r="AC427" s="384"/>
      <c r="AD427" s="384"/>
      <c r="AE427" s="384"/>
      <c r="AF427" s="302">
        <v>1263.46</v>
      </c>
      <c r="AG427" s="300"/>
    </row>
    <row r="428" spans="1:33" s="299" customFormat="1" ht="21.75" customHeight="1" x14ac:dyDescent="0.2">
      <c r="A428" s="300"/>
      <c r="B428" s="385" t="s">
        <v>443</v>
      </c>
      <c r="C428" s="385"/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41">
        <v>960</v>
      </c>
      <c r="O428" s="343">
        <v>1</v>
      </c>
      <c r="P428" s="343">
        <v>5</v>
      </c>
      <c r="Q428" s="344" t="s">
        <v>442</v>
      </c>
      <c r="R428" s="345">
        <v>0</v>
      </c>
      <c r="S428" s="383"/>
      <c r="T428" s="383"/>
      <c r="U428" s="383"/>
      <c r="V428" s="383"/>
      <c r="W428" s="365">
        <v>20.399999999999999</v>
      </c>
      <c r="X428" s="359">
        <v>0</v>
      </c>
      <c r="Y428" s="360">
        <v>0</v>
      </c>
      <c r="Z428" s="384"/>
      <c r="AA428" s="384"/>
      <c r="AB428" s="384"/>
      <c r="AC428" s="384"/>
      <c r="AD428" s="384"/>
      <c r="AE428" s="384"/>
      <c r="AF428" s="302">
        <v>1263.46</v>
      </c>
      <c r="AG428" s="300"/>
    </row>
    <row r="429" spans="1:33" s="299" customFormat="1" ht="32.25" customHeight="1" x14ac:dyDescent="0.2">
      <c r="A429" s="300"/>
      <c r="B429" s="385" t="s">
        <v>173</v>
      </c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41">
        <v>960</v>
      </c>
      <c r="O429" s="343">
        <v>1</v>
      </c>
      <c r="P429" s="343">
        <v>5</v>
      </c>
      <c r="Q429" s="344" t="s">
        <v>442</v>
      </c>
      <c r="R429" s="345" t="s">
        <v>172</v>
      </c>
      <c r="S429" s="383"/>
      <c r="T429" s="383"/>
      <c r="U429" s="383"/>
      <c r="V429" s="383"/>
      <c r="W429" s="365">
        <v>20.399999999999999</v>
      </c>
      <c r="X429" s="359">
        <v>0</v>
      </c>
      <c r="Y429" s="360">
        <v>0</v>
      </c>
      <c r="Z429" s="384"/>
      <c r="AA429" s="384"/>
      <c r="AB429" s="384"/>
      <c r="AC429" s="384"/>
      <c r="AD429" s="384"/>
      <c r="AE429" s="384"/>
      <c r="AF429" s="302">
        <v>1065.6199999999999</v>
      </c>
      <c r="AG429" s="300"/>
    </row>
    <row r="430" spans="1:33" s="299" customFormat="1" ht="32.25" customHeight="1" x14ac:dyDescent="0.2">
      <c r="A430" s="300"/>
      <c r="B430" s="385" t="s">
        <v>171</v>
      </c>
      <c r="C430" s="385"/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41">
        <v>960</v>
      </c>
      <c r="O430" s="343">
        <v>1</v>
      </c>
      <c r="P430" s="343">
        <v>5</v>
      </c>
      <c r="Q430" s="344" t="s">
        <v>442</v>
      </c>
      <c r="R430" s="345" t="s">
        <v>170</v>
      </c>
      <c r="S430" s="383"/>
      <c r="T430" s="383"/>
      <c r="U430" s="383"/>
      <c r="V430" s="383"/>
      <c r="W430" s="365">
        <v>20.399999999999999</v>
      </c>
      <c r="X430" s="359">
        <v>0</v>
      </c>
      <c r="Y430" s="360">
        <v>0</v>
      </c>
      <c r="Z430" s="384"/>
      <c r="AA430" s="384"/>
      <c r="AB430" s="384"/>
      <c r="AC430" s="384"/>
      <c r="AD430" s="384"/>
      <c r="AE430" s="384"/>
      <c r="AF430" s="302">
        <v>197.84</v>
      </c>
      <c r="AG430" s="300"/>
    </row>
    <row r="431" spans="1:33" s="299" customFormat="1" ht="21.75" customHeight="1" x14ac:dyDescent="0.2">
      <c r="A431" s="300"/>
      <c r="B431" s="385" t="s">
        <v>169</v>
      </c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41">
        <v>960</v>
      </c>
      <c r="O431" s="343">
        <v>1</v>
      </c>
      <c r="P431" s="343">
        <v>5</v>
      </c>
      <c r="Q431" s="344" t="s">
        <v>442</v>
      </c>
      <c r="R431" s="345" t="s">
        <v>168</v>
      </c>
      <c r="S431" s="383"/>
      <c r="T431" s="383"/>
      <c r="U431" s="383"/>
      <c r="V431" s="383"/>
      <c r="W431" s="365">
        <v>20.399999999999999</v>
      </c>
      <c r="X431" s="359">
        <v>0</v>
      </c>
      <c r="Y431" s="360">
        <v>0</v>
      </c>
      <c r="Z431" s="384"/>
      <c r="AA431" s="384"/>
      <c r="AB431" s="384"/>
      <c r="AC431" s="384"/>
      <c r="AD431" s="384"/>
      <c r="AE431" s="384"/>
      <c r="AF431" s="302">
        <v>1441.95</v>
      </c>
      <c r="AG431" s="300"/>
    </row>
    <row r="432" spans="1:33" s="299" customFormat="1" ht="32.25" customHeight="1" x14ac:dyDescent="0.2">
      <c r="A432" s="300"/>
      <c r="B432" s="385" t="s">
        <v>544</v>
      </c>
      <c r="C432" s="385"/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41">
        <v>960</v>
      </c>
      <c r="O432" s="343">
        <v>1</v>
      </c>
      <c r="P432" s="343">
        <v>7</v>
      </c>
      <c r="Q432" s="344">
        <v>0</v>
      </c>
      <c r="R432" s="345">
        <v>0</v>
      </c>
      <c r="S432" s="383"/>
      <c r="T432" s="383"/>
      <c r="U432" s="383"/>
      <c r="V432" s="383"/>
      <c r="W432" s="365">
        <v>2477.1559999999999</v>
      </c>
      <c r="X432" s="359">
        <v>0</v>
      </c>
      <c r="Y432" s="360">
        <v>0</v>
      </c>
      <c r="Z432" s="384"/>
      <c r="AA432" s="384"/>
      <c r="AB432" s="384"/>
      <c r="AC432" s="384"/>
      <c r="AD432" s="384"/>
      <c r="AE432" s="384"/>
      <c r="AF432" s="302">
        <v>1440.55</v>
      </c>
      <c r="AG432" s="300"/>
    </row>
    <row r="433" spans="1:33" s="299" customFormat="1" ht="53.25" customHeight="1" x14ac:dyDescent="0.2">
      <c r="A433" s="300"/>
      <c r="B433" s="385" t="s">
        <v>426</v>
      </c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41">
        <v>960</v>
      </c>
      <c r="O433" s="343">
        <v>1</v>
      </c>
      <c r="P433" s="343">
        <v>7</v>
      </c>
      <c r="Q433" s="344" t="s">
        <v>425</v>
      </c>
      <c r="R433" s="345">
        <v>0</v>
      </c>
      <c r="S433" s="383"/>
      <c r="T433" s="383"/>
      <c r="U433" s="383"/>
      <c r="V433" s="383"/>
      <c r="W433" s="365">
        <v>2477.1559999999999</v>
      </c>
      <c r="X433" s="359">
        <v>0</v>
      </c>
      <c r="Y433" s="360">
        <v>0</v>
      </c>
      <c r="Z433" s="384"/>
      <c r="AA433" s="384"/>
      <c r="AB433" s="384"/>
      <c r="AC433" s="384"/>
      <c r="AD433" s="384"/>
      <c r="AE433" s="384"/>
      <c r="AF433" s="302">
        <v>10.99</v>
      </c>
      <c r="AG433" s="300"/>
    </row>
    <row r="434" spans="1:33" s="299" customFormat="1" ht="53.25" customHeight="1" x14ac:dyDescent="0.2">
      <c r="A434" s="300"/>
      <c r="B434" s="385" t="s">
        <v>426</v>
      </c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41">
        <v>960</v>
      </c>
      <c r="O434" s="343">
        <v>1</v>
      </c>
      <c r="P434" s="343">
        <v>7</v>
      </c>
      <c r="Q434" s="344" t="s">
        <v>545</v>
      </c>
      <c r="R434" s="345">
        <v>0</v>
      </c>
      <c r="S434" s="383"/>
      <c r="T434" s="383"/>
      <c r="U434" s="383"/>
      <c r="V434" s="383"/>
      <c r="W434" s="365">
        <v>2477.1559999999999</v>
      </c>
      <c r="X434" s="359">
        <v>0</v>
      </c>
      <c r="Y434" s="360">
        <v>0</v>
      </c>
      <c r="Z434" s="384"/>
      <c r="AA434" s="384"/>
      <c r="AB434" s="384"/>
      <c r="AC434" s="384"/>
      <c r="AD434" s="384"/>
      <c r="AE434" s="384"/>
      <c r="AF434" s="302">
        <v>10.99</v>
      </c>
      <c r="AG434" s="300"/>
    </row>
    <row r="435" spans="1:33" s="299" customFormat="1" ht="21.75" customHeight="1" x14ac:dyDescent="0.2">
      <c r="A435" s="300"/>
      <c r="B435" s="385" t="s">
        <v>211</v>
      </c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41">
        <v>960</v>
      </c>
      <c r="O435" s="343">
        <v>1</v>
      </c>
      <c r="P435" s="343">
        <v>7</v>
      </c>
      <c r="Q435" s="344" t="s">
        <v>545</v>
      </c>
      <c r="R435" s="345" t="s">
        <v>210</v>
      </c>
      <c r="S435" s="383"/>
      <c r="T435" s="383"/>
      <c r="U435" s="383"/>
      <c r="V435" s="383"/>
      <c r="W435" s="365">
        <v>2477.1559999999999</v>
      </c>
      <c r="X435" s="359">
        <v>0</v>
      </c>
      <c r="Y435" s="360">
        <v>0</v>
      </c>
      <c r="Z435" s="384"/>
      <c r="AA435" s="384"/>
      <c r="AB435" s="384"/>
      <c r="AC435" s="384"/>
      <c r="AD435" s="384"/>
      <c r="AE435" s="384"/>
      <c r="AF435" s="302">
        <v>10.99</v>
      </c>
      <c r="AG435" s="300"/>
    </row>
    <row r="436" spans="1:33" s="299" customFormat="1" ht="21.75" customHeight="1" x14ac:dyDescent="0.2">
      <c r="A436" s="300"/>
      <c r="B436" s="385" t="s">
        <v>546</v>
      </c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41">
        <v>960</v>
      </c>
      <c r="O436" s="343">
        <v>1</v>
      </c>
      <c r="P436" s="343">
        <v>7</v>
      </c>
      <c r="Q436" s="344" t="s">
        <v>545</v>
      </c>
      <c r="R436" s="345" t="s">
        <v>547</v>
      </c>
      <c r="S436" s="383"/>
      <c r="T436" s="383"/>
      <c r="U436" s="383"/>
      <c r="V436" s="383"/>
      <c r="W436" s="365">
        <v>2477.1559999999999</v>
      </c>
      <c r="X436" s="359">
        <v>0</v>
      </c>
      <c r="Y436" s="360">
        <v>0</v>
      </c>
      <c r="Z436" s="384"/>
      <c r="AA436" s="384"/>
      <c r="AB436" s="384"/>
      <c r="AC436" s="384"/>
      <c r="AD436" s="384"/>
      <c r="AE436" s="384"/>
      <c r="AF436" s="302">
        <v>10.99</v>
      </c>
      <c r="AG436" s="300"/>
    </row>
    <row r="437" spans="1:33" s="299" customFormat="1" ht="21.75" customHeight="1" x14ac:dyDescent="0.2">
      <c r="A437" s="300"/>
      <c r="B437" s="385" t="s">
        <v>752</v>
      </c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41">
        <v>960</v>
      </c>
      <c r="O437" s="343">
        <v>1</v>
      </c>
      <c r="P437" s="343">
        <v>11</v>
      </c>
      <c r="Q437" s="344">
        <v>0</v>
      </c>
      <c r="R437" s="345">
        <v>0</v>
      </c>
      <c r="S437" s="383"/>
      <c r="T437" s="383"/>
      <c r="U437" s="383"/>
      <c r="V437" s="383"/>
      <c r="W437" s="365">
        <v>360.56799999999998</v>
      </c>
      <c r="X437" s="359">
        <v>0</v>
      </c>
      <c r="Y437" s="360">
        <v>0</v>
      </c>
      <c r="Z437" s="384"/>
      <c r="AA437" s="384"/>
      <c r="AB437" s="384"/>
      <c r="AC437" s="384"/>
      <c r="AD437" s="384"/>
      <c r="AE437" s="384"/>
      <c r="AF437" s="302">
        <v>10.99</v>
      </c>
      <c r="AG437" s="300"/>
    </row>
    <row r="438" spans="1:33" s="299" customFormat="1" ht="12" customHeight="1" x14ac:dyDescent="0.2">
      <c r="A438" s="300"/>
      <c r="B438" s="385" t="s">
        <v>430</v>
      </c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41">
        <v>960</v>
      </c>
      <c r="O438" s="343">
        <v>1</v>
      </c>
      <c r="P438" s="343">
        <v>11</v>
      </c>
      <c r="Q438" s="344" t="s">
        <v>431</v>
      </c>
      <c r="R438" s="345">
        <v>0</v>
      </c>
      <c r="S438" s="383"/>
      <c r="T438" s="383"/>
      <c r="U438" s="383"/>
      <c r="V438" s="383"/>
      <c r="W438" s="365">
        <v>360.56799999999998</v>
      </c>
      <c r="X438" s="359">
        <v>0</v>
      </c>
      <c r="Y438" s="360">
        <v>0</v>
      </c>
      <c r="Z438" s="384"/>
      <c r="AA438" s="384"/>
      <c r="AB438" s="384"/>
      <c r="AC438" s="384"/>
      <c r="AD438" s="384"/>
      <c r="AE438" s="384"/>
      <c r="AF438" s="302">
        <v>0</v>
      </c>
      <c r="AG438" s="300"/>
    </row>
    <row r="439" spans="1:33" s="299" customFormat="1" ht="12" customHeight="1" x14ac:dyDescent="0.2">
      <c r="A439" s="300"/>
      <c r="B439" s="385" t="s">
        <v>430</v>
      </c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41">
        <v>960</v>
      </c>
      <c r="O439" s="343">
        <v>1</v>
      </c>
      <c r="P439" s="343">
        <v>11</v>
      </c>
      <c r="Q439" s="344" t="s">
        <v>429</v>
      </c>
      <c r="R439" s="345">
        <v>0</v>
      </c>
      <c r="S439" s="383"/>
      <c r="T439" s="383"/>
      <c r="U439" s="383"/>
      <c r="V439" s="383"/>
      <c r="W439" s="365">
        <v>360.56799999999998</v>
      </c>
      <c r="X439" s="359">
        <v>0</v>
      </c>
      <c r="Y439" s="360">
        <v>0</v>
      </c>
      <c r="Z439" s="384"/>
      <c r="AA439" s="384"/>
      <c r="AB439" s="384"/>
      <c r="AC439" s="384"/>
      <c r="AD439" s="384"/>
      <c r="AE439" s="384"/>
      <c r="AF439" s="302">
        <v>653.46</v>
      </c>
      <c r="AG439" s="300"/>
    </row>
    <row r="440" spans="1:33" s="299" customFormat="1" ht="12" customHeight="1" x14ac:dyDescent="0.2">
      <c r="A440" s="300"/>
      <c r="B440" s="385" t="s">
        <v>211</v>
      </c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41">
        <v>960</v>
      </c>
      <c r="O440" s="343">
        <v>1</v>
      </c>
      <c r="P440" s="343">
        <v>11</v>
      </c>
      <c r="Q440" s="344" t="s">
        <v>429</v>
      </c>
      <c r="R440" s="345" t="s">
        <v>210</v>
      </c>
      <c r="S440" s="383"/>
      <c r="T440" s="383"/>
      <c r="U440" s="383"/>
      <c r="V440" s="383"/>
      <c r="W440" s="365">
        <v>360.56799999999998</v>
      </c>
      <c r="X440" s="359">
        <v>0</v>
      </c>
      <c r="Y440" s="360">
        <v>0</v>
      </c>
      <c r="Z440" s="384"/>
      <c r="AA440" s="384"/>
      <c r="AB440" s="384"/>
      <c r="AC440" s="384"/>
      <c r="AD440" s="384"/>
      <c r="AE440" s="384"/>
      <c r="AF440" s="302">
        <v>653.46</v>
      </c>
      <c r="AG440" s="300"/>
    </row>
    <row r="441" spans="1:33" s="299" customFormat="1" ht="53.25" customHeight="1" x14ac:dyDescent="0.2">
      <c r="A441" s="300"/>
      <c r="B441" s="385" t="s">
        <v>384</v>
      </c>
      <c r="C441" s="385"/>
      <c r="D441" s="385"/>
      <c r="E441" s="385"/>
      <c r="F441" s="385"/>
      <c r="G441" s="385"/>
      <c r="H441" s="385"/>
      <c r="I441" s="385"/>
      <c r="J441" s="385"/>
      <c r="K441" s="385"/>
      <c r="L441" s="385"/>
      <c r="M441" s="385"/>
      <c r="N441" s="341">
        <v>960</v>
      </c>
      <c r="O441" s="343">
        <v>1</v>
      </c>
      <c r="P441" s="343">
        <v>11</v>
      </c>
      <c r="Q441" s="344" t="s">
        <v>429</v>
      </c>
      <c r="R441" s="345" t="s">
        <v>383</v>
      </c>
      <c r="S441" s="383"/>
      <c r="T441" s="383"/>
      <c r="U441" s="383"/>
      <c r="V441" s="383"/>
      <c r="W441" s="365">
        <v>360.56799999999998</v>
      </c>
      <c r="X441" s="359">
        <v>0</v>
      </c>
      <c r="Y441" s="360">
        <v>0</v>
      </c>
      <c r="Z441" s="384"/>
      <c r="AA441" s="384"/>
      <c r="AB441" s="384"/>
      <c r="AC441" s="384"/>
      <c r="AD441" s="384"/>
      <c r="AE441" s="384"/>
      <c r="AF441" s="302">
        <v>653.46</v>
      </c>
      <c r="AG441" s="300"/>
    </row>
    <row r="442" spans="1:33" s="299" customFormat="1" ht="12" customHeight="1" x14ac:dyDescent="0.2">
      <c r="A442" s="300"/>
      <c r="B442" s="385" t="s">
        <v>428</v>
      </c>
      <c r="C442" s="385"/>
      <c r="D442" s="385"/>
      <c r="E442" s="385"/>
      <c r="F442" s="385"/>
      <c r="G442" s="385"/>
      <c r="H442" s="385"/>
      <c r="I442" s="385"/>
      <c r="J442" s="385"/>
      <c r="K442" s="385"/>
      <c r="L442" s="385"/>
      <c r="M442" s="385"/>
      <c r="N442" s="341">
        <v>960</v>
      </c>
      <c r="O442" s="343">
        <v>1</v>
      </c>
      <c r="P442" s="343">
        <v>13</v>
      </c>
      <c r="Q442" s="344">
        <v>0</v>
      </c>
      <c r="R442" s="345">
        <v>0</v>
      </c>
      <c r="S442" s="383"/>
      <c r="T442" s="383"/>
      <c r="U442" s="383"/>
      <c r="V442" s="383"/>
      <c r="W442" s="365">
        <v>5122.2759999999998</v>
      </c>
      <c r="X442" s="359">
        <v>3826.86</v>
      </c>
      <c r="Y442" s="360">
        <v>0.74709999999999999</v>
      </c>
      <c r="Z442" s="384"/>
      <c r="AA442" s="384"/>
      <c r="AB442" s="384"/>
      <c r="AC442" s="384"/>
      <c r="AD442" s="384"/>
      <c r="AE442" s="384"/>
      <c r="AF442" s="302">
        <v>653.46</v>
      </c>
      <c r="AG442" s="300"/>
    </row>
    <row r="443" spans="1:33" s="299" customFormat="1" ht="12" customHeight="1" x14ac:dyDescent="0.2">
      <c r="A443" s="300"/>
      <c r="B443" s="385" t="s">
        <v>614</v>
      </c>
      <c r="C443" s="385"/>
      <c r="D443" s="385"/>
      <c r="E443" s="385"/>
      <c r="F443" s="385"/>
      <c r="G443" s="385"/>
      <c r="H443" s="385"/>
      <c r="I443" s="385"/>
      <c r="J443" s="385"/>
      <c r="K443" s="385"/>
      <c r="L443" s="385"/>
      <c r="M443" s="385"/>
      <c r="N443" s="341">
        <v>960</v>
      </c>
      <c r="O443" s="343">
        <v>1</v>
      </c>
      <c r="P443" s="343">
        <v>13</v>
      </c>
      <c r="Q443" s="344" t="s">
        <v>452</v>
      </c>
      <c r="R443" s="345">
        <v>0</v>
      </c>
      <c r="S443" s="383"/>
      <c r="T443" s="383"/>
      <c r="U443" s="383"/>
      <c r="V443" s="383"/>
      <c r="W443" s="365">
        <v>643</v>
      </c>
      <c r="X443" s="359">
        <v>279.99</v>
      </c>
      <c r="Y443" s="360">
        <v>0.43545</v>
      </c>
      <c r="Z443" s="384"/>
      <c r="AA443" s="384"/>
      <c r="AB443" s="384"/>
      <c r="AC443" s="384"/>
      <c r="AD443" s="384"/>
      <c r="AE443" s="384"/>
      <c r="AF443" s="302">
        <v>524.04999999999995</v>
      </c>
      <c r="AG443" s="300"/>
    </row>
    <row r="444" spans="1:33" s="299" customFormat="1" ht="32.25" customHeight="1" x14ac:dyDescent="0.2">
      <c r="A444" s="300"/>
      <c r="B444" s="385" t="s">
        <v>615</v>
      </c>
      <c r="C444" s="385"/>
      <c r="D444" s="385"/>
      <c r="E444" s="385"/>
      <c r="F444" s="385"/>
      <c r="G444" s="385"/>
      <c r="H444" s="385"/>
      <c r="I444" s="385"/>
      <c r="J444" s="385"/>
      <c r="K444" s="385"/>
      <c r="L444" s="385"/>
      <c r="M444" s="385"/>
      <c r="N444" s="341">
        <v>960</v>
      </c>
      <c r="O444" s="343">
        <v>1</v>
      </c>
      <c r="P444" s="343">
        <v>13</v>
      </c>
      <c r="Q444" s="344" t="s">
        <v>451</v>
      </c>
      <c r="R444" s="345">
        <v>0</v>
      </c>
      <c r="S444" s="383"/>
      <c r="T444" s="383"/>
      <c r="U444" s="383"/>
      <c r="V444" s="383"/>
      <c r="W444" s="365">
        <v>643</v>
      </c>
      <c r="X444" s="359">
        <v>279.99</v>
      </c>
      <c r="Y444" s="360">
        <v>0.43545</v>
      </c>
      <c r="Z444" s="384"/>
      <c r="AA444" s="384"/>
      <c r="AB444" s="384"/>
      <c r="AC444" s="384"/>
      <c r="AD444" s="384"/>
      <c r="AE444" s="384"/>
      <c r="AF444" s="302">
        <v>129.41</v>
      </c>
      <c r="AG444" s="300"/>
    </row>
    <row r="445" spans="1:33" s="299" customFormat="1" ht="12" customHeight="1" x14ac:dyDescent="0.2">
      <c r="A445" s="300"/>
      <c r="B445" s="385" t="s">
        <v>173</v>
      </c>
      <c r="C445" s="385"/>
      <c r="D445" s="385"/>
      <c r="E445" s="385"/>
      <c r="F445" s="385"/>
      <c r="G445" s="385"/>
      <c r="H445" s="385"/>
      <c r="I445" s="385"/>
      <c r="J445" s="385"/>
      <c r="K445" s="385"/>
      <c r="L445" s="385"/>
      <c r="M445" s="385"/>
      <c r="N445" s="341">
        <v>960</v>
      </c>
      <c r="O445" s="343">
        <v>1</v>
      </c>
      <c r="P445" s="343">
        <v>13</v>
      </c>
      <c r="Q445" s="344" t="s">
        <v>451</v>
      </c>
      <c r="R445" s="345" t="s">
        <v>172</v>
      </c>
      <c r="S445" s="383"/>
      <c r="T445" s="383"/>
      <c r="U445" s="383"/>
      <c r="V445" s="383"/>
      <c r="W445" s="365">
        <v>643</v>
      </c>
      <c r="X445" s="359">
        <v>279.99</v>
      </c>
      <c r="Y445" s="360">
        <v>0.43545</v>
      </c>
      <c r="Z445" s="384"/>
      <c r="AA445" s="384"/>
      <c r="AB445" s="384"/>
      <c r="AC445" s="384"/>
      <c r="AD445" s="384"/>
      <c r="AE445" s="384"/>
      <c r="AF445" s="302">
        <v>153.47999999999999</v>
      </c>
      <c r="AG445" s="300"/>
    </row>
    <row r="446" spans="1:33" s="299" customFormat="1" ht="21.75" customHeight="1" x14ac:dyDescent="0.2">
      <c r="A446" s="300"/>
      <c r="B446" s="385" t="s">
        <v>171</v>
      </c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41">
        <v>960</v>
      </c>
      <c r="O446" s="343">
        <v>1</v>
      </c>
      <c r="P446" s="343">
        <v>13</v>
      </c>
      <c r="Q446" s="344" t="s">
        <v>451</v>
      </c>
      <c r="R446" s="345" t="s">
        <v>170</v>
      </c>
      <c r="S446" s="383"/>
      <c r="T446" s="383"/>
      <c r="U446" s="383"/>
      <c r="V446" s="383"/>
      <c r="W446" s="365">
        <v>643</v>
      </c>
      <c r="X446" s="359">
        <v>279.99</v>
      </c>
      <c r="Y446" s="360">
        <v>0.43545</v>
      </c>
      <c r="Z446" s="384"/>
      <c r="AA446" s="384"/>
      <c r="AB446" s="384"/>
      <c r="AC446" s="384"/>
      <c r="AD446" s="384"/>
      <c r="AE446" s="384"/>
      <c r="AF446" s="302">
        <v>153.47999999999999</v>
      </c>
      <c r="AG446" s="300"/>
    </row>
    <row r="447" spans="1:33" s="299" customFormat="1" ht="53.25" customHeight="1" x14ac:dyDescent="0.2">
      <c r="A447" s="300"/>
      <c r="B447" s="385" t="s">
        <v>188</v>
      </c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41">
        <v>960</v>
      </c>
      <c r="O447" s="343">
        <v>1</v>
      </c>
      <c r="P447" s="343">
        <v>13</v>
      </c>
      <c r="Q447" s="344" t="s">
        <v>451</v>
      </c>
      <c r="R447" s="345" t="s">
        <v>187</v>
      </c>
      <c r="S447" s="383"/>
      <c r="T447" s="383"/>
      <c r="U447" s="383"/>
      <c r="V447" s="383"/>
      <c r="W447" s="365">
        <v>60</v>
      </c>
      <c r="X447" s="359">
        <v>0</v>
      </c>
      <c r="Y447" s="360">
        <v>0</v>
      </c>
      <c r="Z447" s="384"/>
      <c r="AA447" s="384"/>
      <c r="AB447" s="384"/>
      <c r="AC447" s="384"/>
      <c r="AD447" s="384"/>
      <c r="AE447" s="384"/>
      <c r="AF447" s="302">
        <v>153.47999999999999</v>
      </c>
      <c r="AG447" s="300"/>
    </row>
    <row r="448" spans="1:33" s="299" customFormat="1" ht="12" customHeight="1" x14ac:dyDescent="0.2">
      <c r="A448" s="300"/>
      <c r="B448" s="385" t="s">
        <v>169</v>
      </c>
      <c r="C448" s="385"/>
      <c r="D448" s="385"/>
      <c r="E448" s="385"/>
      <c r="F448" s="385"/>
      <c r="G448" s="385"/>
      <c r="H448" s="385"/>
      <c r="I448" s="385"/>
      <c r="J448" s="385"/>
      <c r="K448" s="385"/>
      <c r="L448" s="385"/>
      <c r="M448" s="385"/>
      <c r="N448" s="341">
        <v>960</v>
      </c>
      <c r="O448" s="343">
        <v>1</v>
      </c>
      <c r="P448" s="343">
        <v>13</v>
      </c>
      <c r="Q448" s="344" t="s">
        <v>451</v>
      </c>
      <c r="R448" s="345" t="s">
        <v>168</v>
      </c>
      <c r="S448" s="383"/>
      <c r="T448" s="383"/>
      <c r="U448" s="383"/>
      <c r="V448" s="383"/>
      <c r="W448" s="365">
        <v>583</v>
      </c>
      <c r="X448" s="359">
        <v>279.99</v>
      </c>
      <c r="Y448" s="360">
        <v>0.48026000000000002</v>
      </c>
      <c r="Z448" s="384"/>
      <c r="AA448" s="384"/>
      <c r="AB448" s="384"/>
      <c r="AC448" s="384"/>
      <c r="AD448" s="384"/>
      <c r="AE448" s="384"/>
      <c r="AF448" s="302">
        <v>153.47999999999999</v>
      </c>
      <c r="AG448" s="300"/>
    </row>
    <row r="449" spans="1:33" s="299" customFormat="1" ht="12" customHeight="1" x14ac:dyDescent="0.2">
      <c r="A449" s="300"/>
      <c r="B449" s="385" t="s">
        <v>619</v>
      </c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41">
        <v>960</v>
      </c>
      <c r="O449" s="343">
        <v>1</v>
      </c>
      <c r="P449" s="343">
        <v>13</v>
      </c>
      <c r="Q449" s="344" t="s">
        <v>620</v>
      </c>
      <c r="R449" s="345">
        <v>0</v>
      </c>
      <c r="S449" s="383"/>
      <c r="T449" s="383"/>
      <c r="U449" s="383"/>
      <c r="V449" s="383"/>
      <c r="W449" s="365">
        <v>600</v>
      </c>
      <c r="X449" s="359">
        <v>513.58000000000004</v>
      </c>
      <c r="Y449" s="360">
        <v>0.85596000000000005</v>
      </c>
      <c r="Z449" s="384"/>
      <c r="AA449" s="384"/>
      <c r="AB449" s="384"/>
      <c r="AC449" s="384"/>
      <c r="AD449" s="384"/>
      <c r="AE449" s="384"/>
      <c r="AF449" s="302">
        <v>153.47999999999999</v>
      </c>
      <c r="AG449" s="300"/>
    </row>
    <row r="450" spans="1:33" s="299" customFormat="1" ht="32.25" customHeight="1" x14ac:dyDescent="0.2">
      <c r="A450" s="300"/>
      <c r="B450" s="385" t="s">
        <v>427</v>
      </c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41">
        <v>960</v>
      </c>
      <c r="O450" s="343">
        <v>1</v>
      </c>
      <c r="P450" s="343">
        <v>13</v>
      </c>
      <c r="Q450" s="344" t="s">
        <v>621</v>
      </c>
      <c r="R450" s="345">
        <v>0</v>
      </c>
      <c r="S450" s="383"/>
      <c r="T450" s="383"/>
      <c r="U450" s="383"/>
      <c r="V450" s="383"/>
      <c r="W450" s="365">
        <v>600</v>
      </c>
      <c r="X450" s="359">
        <v>513.58000000000004</v>
      </c>
      <c r="Y450" s="360">
        <v>0.85596000000000005</v>
      </c>
      <c r="Z450" s="384"/>
      <c r="AA450" s="384"/>
      <c r="AB450" s="384"/>
      <c r="AC450" s="384"/>
      <c r="AD450" s="384"/>
      <c r="AE450" s="384"/>
      <c r="AF450" s="302">
        <v>0</v>
      </c>
      <c r="AG450" s="300"/>
    </row>
    <row r="451" spans="1:33" s="299" customFormat="1" ht="12" customHeight="1" x14ac:dyDescent="0.2">
      <c r="A451" s="300"/>
      <c r="B451" s="385" t="s">
        <v>198</v>
      </c>
      <c r="C451" s="385"/>
      <c r="D451" s="385"/>
      <c r="E451" s="385"/>
      <c r="F451" s="385"/>
      <c r="G451" s="385"/>
      <c r="H451" s="385"/>
      <c r="I451" s="385"/>
      <c r="J451" s="385"/>
      <c r="K451" s="385"/>
      <c r="L451" s="385"/>
      <c r="M451" s="385"/>
      <c r="N451" s="341">
        <v>960</v>
      </c>
      <c r="O451" s="343">
        <v>1</v>
      </c>
      <c r="P451" s="343">
        <v>13</v>
      </c>
      <c r="Q451" s="344" t="s">
        <v>621</v>
      </c>
      <c r="R451" s="345" t="s">
        <v>197</v>
      </c>
      <c r="S451" s="383"/>
      <c r="T451" s="383"/>
      <c r="U451" s="383"/>
      <c r="V451" s="383"/>
      <c r="W451" s="365">
        <v>600</v>
      </c>
      <c r="X451" s="359">
        <v>513.58000000000004</v>
      </c>
      <c r="Y451" s="360">
        <v>0.85596000000000005</v>
      </c>
      <c r="Z451" s="384"/>
      <c r="AA451" s="384"/>
      <c r="AB451" s="384"/>
      <c r="AC451" s="384"/>
      <c r="AD451" s="384"/>
      <c r="AE451" s="384"/>
      <c r="AF451" s="302">
        <v>622.62</v>
      </c>
      <c r="AG451" s="300"/>
    </row>
    <row r="452" spans="1:33" s="299" customFormat="1" ht="12" customHeight="1" x14ac:dyDescent="0.2">
      <c r="A452" s="300"/>
      <c r="B452" s="385" t="s">
        <v>196</v>
      </c>
      <c r="C452" s="385"/>
      <c r="D452" s="385"/>
      <c r="E452" s="385"/>
      <c r="F452" s="385"/>
      <c r="G452" s="385"/>
      <c r="H452" s="385"/>
      <c r="I452" s="385"/>
      <c r="J452" s="385"/>
      <c r="K452" s="385"/>
      <c r="L452" s="385"/>
      <c r="M452" s="385"/>
      <c r="N452" s="341">
        <v>960</v>
      </c>
      <c r="O452" s="343">
        <v>1</v>
      </c>
      <c r="P452" s="343">
        <v>13</v>
      </c>
      <c r="Q452" s="344" t="s">
        <v>621</v>
      </c>
      <c r="R452" s="345" t="s">
        <v>195</v>
      </c>
      <c r="S452" s="383"/>
      <c r="T452" s="383"/>
      <c r="U452" s="383"/>
      <c r="V452" s="383"/>
      <c r="W452" s="365">
        <v>600</v>
      </c>
      <c r="X452" s="359">
        <v>513.58000000000004</v>
      </c>
      <c r="Y452" s="360">
        <v>0.85596000000000005</v>
      </c>
      <c r="Z452" s="384"/>
      <c r="AA452" s="384"/>
      <c r="AB452" s="384"/>
      <c r="AC452" s="384"/>
      <c r="AD452" s="384"/>
      <c r="AE452" s="384"/>
      <c r="AF452" s="302">
        <v>622.62</v>
      </c>
      <c r="AG452" s="300"/>
    </row>
    <row r="453" spans="1:33" s="299" customFormat="1" ht="21.75" customHeight="1" x14ac:dyDescent="0.2">
      <c r="A453" s="300"/>
      <c r="B453" s="385" t="s">
        <v>194</v>
      </c>
      <c r="C453" s="385"/>
      <c r="D453" s="385"/>
      <c r="E453" s="385"/>
      <c r="F453" s="385"/>
      <c r="G453" s="385"/>
      <c r="H453" s="385"/>
      <c r="I453" s="385"/>
      <c r="J453" s="385"/>
      <c r="K453" s="385"/>
      <c r="L453" s="385"/>
      <c r="M453" s="385"/>
      <c r="N453" s="341">
        <v>960</v>
      </c>
      <c r="O453" s="343">
        <v>1</v>
      </c>
      <c r="P453" s="343">
        <v>13</v>
      </c>
      <c r="Q453" s="344" t="s">
        <v>621</v>
      </c>
      <c r="R453" s="345" t="s">
        <v>193</v>
      </c>
      <c r="S453" s="383"/>
      <c r="T453" s="383"/>
      <c r="U453" s="383"/>
      <c r="V453" s="383"/>
      <c r="W453" s="365">
        <v>460.8</v>
      </c>
      <c r="X453" s="359">
        <v>394.45</v>
      </c>
      <c r="Y453" s="360">
        <v>0.85601000000000005</v>
      </c>
      <c r="Z453" s="384"/>
      <c r="AA453" s="384"/>
      <c r="AB453" s="384"/>
      <c r="AC453" s="384"/>
      <c r="AD453" s="384"/>
      <c r="AE453" s="384"/>
      <c r="AF453" s="302">
        <v>622.62</v>
      </c>
      <c r="AG453" s="300"/>
    </row>
    <row r="454" spans="1:33" s="299" customFormat="1" ht="21.75" customHeight="1" x14ac:dyDescent="0.2">
      <c r="A454" s="300"/>
      <c r="B454" s="385" t="s">
        <v>192</v>
      </c>
      <c r="C454" s="385"/>
      <c r="D454" s="385"/>
      <c r="E454" s="385"/>
      <c r="F454" s="385"/>
      <c r="G454" s="385"/>
      <c r="H454" s="385"/>
      <c r="I454" s="385"/>
      <c r="J454" s="385"/>
      <c r="K454" s="385"/>
      <c r="L454" s="385"/>
      <c r="M454" s="385"/>
      <c r="N454" s="341">
        <v>960</v>
      </c>
      <c r="O454" s="343">
        <v>1</v>
      </c>
      <c r="P454" s="343">
        <v>13</v>
      </c>
      <c r="Q454" s="344" t="s">
        <v>621</v>
      </c>
      <c r="R454" s="345" t="s">
        <v>190</v>
      </c>
      <c r="S454" s="383"/>
      <c r="T454" s="383"/>
      <c r="U454" s="383"/>
      <c r="V454" s="383"/>
      <c r="W454" s="365">
        <v>139.19999999999999</v>
      </c>
      <c r="X454" s="359">
        <v>119.13</v>
      </c>
      <c r="Y454" s="360">
        <v>0.85577999999999999</v>
      </c>
      <c r="Z454" s="384"/>
      <c r="AA454" s="384"/>
      <c r="AB454" s="384"/>
      <c r="AC454" s="384"/>
      <c r="AD454" s="384"/>
      <c r="AE454" s="384"/>
      <c r="AF454" s="302">
        <v>622.62</v>
      </c>
      <c r="AG454" s="300"/>
    </row>
    <row r="455" spans="1:33" s="299" customFormat="1" ht="12" customHeight="1" x14ac:dyDescent="0.2">
      <c r="A455" s="300"/>
      <c r="B455" s="385" t="s">
        <v>426</v>
      </c>
      <c r="C455" s="385"/>
      <c r="D455" s="385"/>
      <c r="E455" s="385"/>
      <c r="F455" s="385"/>
      <c r="G455" s="385"/>
      <c r="H455" s="385"/>
      <c r="I455" s="385"/>
      <c r="J455" s="385"/>
      <c r="K455" s="385"/>
      <c r="L455" s="385"/>
      <c r="M455" s="385"/>
      <c r="N455" s="341">
        <v>960</v>
      </c>
      <c r="O455" s="343">
        <v>1</v>
      </c>
      <c r="P455" s="343">
        <v>13</v>
      </c>
      <c r="Q455" s="344" t="s">
        <v>425</v>
      </c>
      <c r="R455" s="345">
        <v>0</v>
      </c>
      <c r="S455" s="383"/>
      <c r="T455" s="383"/>
      <c r="U455" s="383"/>
      <c r="V455" s="383"/>
      <c r="W455" s="365">
        <v>149.27600000000001</v>
      </c>
      <c r="X455" s="359">
        <v>149.27000000000001</v>
      </c>
      <c r="Y455" s="360">
        <v>1</v>
      </c>
      <c r="Z455" s="384"/>
      <c r="AA455" s="384"/>
      <c r="AB455" s="384"/>
      <c r="AC455" s="384"/>
      <c r="AD455" s="384"/>
      <c r="AE455" s="384"/>
      <c r="AF455" s="302">
        <v>622.62</v>
      </c>
      <c r="AG455" s="300"/>
    </row>
    <row r="456" spans="1:33" s="299" customFormat="1" ht="21.75" customHeight="1" x14ac:dyDescent="0.2">
      <c r="A456" s="300"/>
      <c r="B456" s="385" t="s">
        <v>424</v>
      </c>
      <c r="C456" s="385"/>
      <c r="D456" s="385"/>
      <c r="E456" s="385"/>
      <c r="F456" s="385"/>
      <c r="G456" s="385"/>
      <c r="H456" s="385"/>
      <c r="I456" s="385"/>
      <c r="J456" s="385"/>
      <c r="K456" s="385"/>
      <c r="L456" s="385"/>
      <c r="M456" s="385"/>
      <c r="N456" s="341">
        <v>960</v>
      </c>
      <c r="O456" s="343">
        <v>1</v>
      </c>
      <c r="P456" s="343">
        <v>13</v>
      </c>
      <c r="Q456" s="344" t="s">
        <v>423</v>
      </c>
      <c r="R456" s="345">
        <v>0</v>
      </c>
      <c r="S456" s="383"/>
      <c r="T456" s="383"/>
      <c r="U456" s="383"/>
      <c r="V456" s="383"/>
      <c r="W456" s="365">
        <v>149.27600000000001</v>
      </c>
      <c r="X456" s="359">
        <v>149.27000000000001</v>
      </c>
      <c r="Y456" s="360">
        <v>1</v>
      </c>
      <c r="Z456" s="384"/>
      <c r="AA456" s="384"/>
      <c r="AB456" s="384"/>
      <c r="AC456" s="384"/>
      <c r="AD456" s="384"/>
      <c r="AE456" s="384"/>
      <c r="AF456" s="302">
        <v>1.4</v>
      </c>
      <c r="AG456" s="300"/>
    </row>
    <row r="457" spans="1:33" s="299" customFormat="1" ht="32.25" customHeight="1" x14ac:dyDescent="0.2">
      <c r="A457" s="300"/>
      <c r="B457" s="385" t="s">
        <v>608</v>
      </c>
      <c r="C457" s="385"/>
      <c r="D457" s="385"/>
      <c r="E457" s="385"/>
      <c r="F457" s="385"/>
      <c r="G457" s="385"/>
      <c r="H457" s="385"/>
      <c r="I457" s="385"/>
      <c r="J457" s="385"/>
      <c r="K457" s="385"/>
      <c r="L457" s="385"/>
      <c r="M457" s="385"/>
      <c r="N457" s="341">
        <v>960</v>
      </c>
      <c r="O457" s="343">
        <v>1</v>
      </c>
      <c r="P457" s="343">
        <v>13</v>
      </c>
      <c r="Q457" s="344" t="s">
        <v>609</v>
      </c>
      <c r="R457" s="345">
        <v>0</v>
      </c>
      <c r="S457" s="383"/>
      <c r="T457" s="383"/>
      <c r="U457" s="383"/>
      <c r="V457" s="383"/>
      <c r="W457" s="365">
        <v>149.27600000000001</v>
      </c>
      <c r="X457" s="359">
        <v>149.27000000000001</v>
      </c>
      <c r="Y457" s="360">
        <v>1</v>
      </c>
      <c r="Z457" s="384"/>
      <c r="AA457" s="384"/>
      <c r="AB457" s="384"/>
      <c r="AC457" s="384"/>
      <c r="AD457" s="384"/>
      <c r="AE457" s="384"/>
      <c r="AF457" s="302">
        <v>1.4</v>
      </c>
      <c r="AG457" s="300"/>
    </row>
    <row r="458" spans="1:33" s="299" customFormat="1" ht="32.25" customHeight="1" x14ac:dyDescent="0.2">
      <c r="A458" s="300"/>
      <c r="B458" s="385" t="s">
        <v>198</v>
      </c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41">
        <v>960</v>
      </c>
      <c r="O458" s="343">
        <v>1</v>
      </c>
      <c r="P458" s="343">
        <v>13</v>
      </c>
      <c r="Q458" s="344" t="s">
        <v>609</v>
      </c>
      <c r="R458" s="345" t="s">
        <v>197</v>
      </c>
      <c r="S458" s="383"/>
      <c r="T458" s="383"/>
      <c r="U458" s="383"/>
      <c r="V458" s="383"/>
      <c r="W458" s="365">
        <v>149.27600000000001</v>
      </c>
      <c r="X458" s="359">
        <v>149.27000000000001</v>
      </c>
      <c r="Y458" s="360">
        <v>1</v>
      </c>
      <c r="Z458" s="384"/>
      <c r="AA458" s="384"/>
      <c r="AB458" s="384"/>
      <c r="AC458" s="384"/>
      <c r="AD458" s="384"/>
      <c r="AE458" s="384"/>
      <c r="AF458" s="302">
        <v>1.4</v>
      </c>
      <c r="AG458" s="300"/>
    </row>
    <row r="459" spans="1:33" s="299" customFormat="1" ht="21.75" customHeight="1" x14ac:dyDescent="0.2">
      <c r="A459" s="300"/>
      <c r="B459" s="385" t="s">
        <v>196</v>
      </c>
      <c r="C459" s="385"/>
      <c r="D459" s="385"/>
      <c r="E459" s="385"/>
      <c r="F459" s="385"/>
      <c r="G459" s="385"/>
      <c r="H459" s="385"/>
      <c r="I459" s="385"/>
      <c r="J459" s="385"/>
      <c r="K459" s="385"/>
      <c r="L459" s="385"/>
      <c r="M459" s="385"/>
      <c r="N459" s="341">
        <v>960</v>
      </c>
      <c r="O459" s="343">
        <v>1</v>
      </c>
      <c r="P459" s="343">
        <v>13</v>
      </c>
      <c r="Q459" s="344" t="s">
        <v>609</v>
      </c>
      <c r="R459" s="345" t="s">
        <v>195</v>
      </c>
      <c r="S459" s="383"/>
      <c r="T459" s="383"/>
      <c r="U459" s="383"/>
      <c r="V459" s="383"/>
      <c r="W459" s="365">
        <v>149.27600000000001</v>
      </c>
      <c r="X459" s="359">
        <v>149.27000000000001</v>
      </c>
      <c r="Y459" s="360">
        <v>1</v>
      </c>
      <c r="Z459" s="384"/>
      <c r="AA459" s="384"/>
      <c r="AB459" s="384"/>
      <c r="AC459" s="384"/>
      <c r="AD459" s="384"/>
      <c r="AE459" s="384"/>
      <c r="AF459" s="302">
        <v>1.4</v>
      </c>
      <c r="AG459" s="300"/>
    </row>
    <row r="460" spans="1:33" s="299" customFormat="1" ht="21.75" customHeight="1" x14ac:dyDescent="0.2">
      <c r="A460" s="300"/>
      <c r="B460" s="385" t="s">
        <v>192</v>
      </c>
      <c r="C460" s="385"/>
      <c r="D460" s="385"/>
      <c r="E460" s="385"/>
      <c r="F460" s="385"/>
      <c r="G460" s="385"/>
      <c r="H460" s="385"/>
      <c r="I460" s="385"/>
      <c r="J460" s="385"/>
      <c r="K460" s="385"/>
      <c r="L460" s="385"/>
      <c r="M460" s="385"/>
      <c r="N460" s="341">
        <v>960</v>
      </c>
      <c r="O460" s="343">
        <v>1</v>
      </c>
      <c r="P460" s="343">
        <v>13</v>
      </c>
      <c r="Q460" s="344" t="s">
        <v>609</v>
      </c>
      <c r="R460" s="345" t="s">
        <v>190</v>
      </c>
      <c r="S460" s="383"/>
      <c r="T460" s="383"/>
      <c r="U460" s="383"/>
      <c r="V460" s="383"/>
      <c r="W460" s="365">
        <v>149.27600000000001</v>
      </c>
      <c r="X460" s="359">
        <v>149.27000000000001</v>
      </c>
      <c r="Y460" s="360">
        <v>1</v>
      </c>
      <c r="Z460" s="384"/>
      <c r="AA460" s="384"/>
      <c r="AB460" s="384"/>
      <c r="AC460" s="384"/>
      <c r="AD460" s="384"/>
      <c r="AE460" s="384"/>
      <c r="AF460" s="302">
        <v>1.4</v>
      </c>
      <c r="AG460" s="300"/>
    </row>
    <row r="461" spans="1:33" s="299" customFormat="1" ht="12" customHeight="1" x14ac:dyDescent="0.2">
      <c r="A461" s="300"/>
      <c r="B461" s="385" t="s">
        <v>426</v>
      </c>
      <c r="C461" s="385"/>
      <c r="D461" s="385"/>
      <c r="E461" s="385"/>
      <c r="F461" s="385"/>
      <c r="G461" s="385"/>
      <c r="H461" s="385"/>
      <c r="I461" s="385"/>
      <c r="J461" s="385"/>
      <c r="K461" s="385"/>
      <c r="L461" s="385"/>
      <c r="M461" s="385"/>
      <c r="N461" s="341">
        <v>960</v>
      </c>
      <c r="O461" s="343">
        <v>1</v>
      </c>
      <c r="P461" s="343">
        <v>13</v>
      </c>
      <c r="Q461" s="344" t="s">
        <v>425</v>
      </c>
      <c r="R461" s="345">
        <v>0</v>
      </c>
      <c r="S461" s="383"/>
      <c r="T461" s="383"/>
      <c r="U461" s="383"/>
      <c r="V461" s="383"/>
      <c r="W461" s="365">
        <v>3730</v>
      </c>
      <c r="X461" s="359">
        <v>2884.02</v>
      </c>
      <c r="Y461" s="360">
        <v>0.7732</v>
      </c>
      <c r="Z461" s="384"/>
      <c r="AA461" s="384"/>
      <c r="AB461" s="384"/>
      <c r="AC461" s="384"/>
      <c r="AD461" s="384"/>
      <c r="AE461" s="384"/>
      <c r="AF461" s="302">
        <v>1.4</v>
      </c>
      <c r="AG461" s="300"/>
    </row>
    <row r="462" spans="1:33" s="299" customFormat="1" ht="12" customHeight="1" x14ac:dyDescent="0.2">
      <c r="A462" s="300"/>
      <c r="B462" s="385" t="s">
        <v>424</v>
      </c>
      <c r="C462" s="385"/>
      <c r="D462" s="385"/>
      <c r="E462" s="385"/>
      <c r="F462" s="385"/>
      <c r="G462" s="385"/>
      <c r="H462" s="385"/>
      <c r="I462" s="385"/>
      <c r="J462" s="385"/>
      <c r="K462" s="385"/>
      <c r="L462" s="385"/>
      <c r="M462" s="385"/>
      <c r="N462" s="341">
        <v>960</v>
      </c>
      <c r="O462" s="343">
        <v>1</v>
      </c>
      <c r="P462" s="343">
        <v>13</v>
      </c>
      <c r="Q462" s="344" t="s">
        <v>423</v>
      </c>
      <c r="R462" s="345">
        <v>0</v>
      </c>
      <c r="S462" s="383"/>
      <c r="T462" s="383"/>
      <c r="U462" s="383"/>
      <c r="V462" s="383"/>
      <c r="W462" s="365">
        <v>3730</v>
      </c>
      <c r="X462" s="359">
        <v>2884.02</v>
      </c>
      <c r="Y462" s="360">
        <v>0.7732</v>
      </c>
      <c r="Z462" s="384"/>
      <c r="AA462" s="384"/>
      <c r="AB462" s="384"/>
      <c r="AC462" s="384"/>
      <c r="AD462" s="384"/>
      <c r="AE462" s="384"/>
      <c r="AF462" s="302">
        <v>0</v>
      </c>
      <c r="AG462" s="300"/>
    </row>
    <row r="463" spans="1:33" s="299" customFormat="1" ht="12" customHeight="1" x14ac:dyDescent="0.2">
      <c r="A463" s="300"/>
      <c r="B463" s="385" t="s">
        <v>273</v>
      </c>
      <c r="C463" s="385"/>
      <c r="D463" s="385"/>
      <c r="E463" s="385"/>
      <c r="F463" s="385"/>
      <c r="G463" s="385"/>
      <c r="H463" s="385"/>
      <c r="I463" s="385"/>
      <c r="J463" s="385"/>
      <c r="K463" s="385"/>
      <c r="L463" s="385"/>
      <c r="M463" s="385"/>
      <c r="N463" s="341">
        <v>960</v>
      </c>
      <c r="O463" s="343">
        <v>1</v>
      </c>
      <c r="P463" s="343">
        <v>13</v>
      </c>
      <c r="Q463" s="344" t="s">
        <v>422</v>
      </c>
      <c r="R463" s="345">
        <v>0</v>
      </c>
      <c r="S463" s="383"/>
      <c r="T463" s="383"/>
      <c r="U463" s="383"/>
      <c r="V463" s="383"/>
      <c r="W463" s="365">
        <v>3730</v>
      </c>
      <c r="X463" s="359">
        <v>2884.02</v>
      </c>
      <c r="Y463" s="360">
        <v>0.7732</v>
      </c>
      <c r="Z463" s="384"/>
      <c r="AA463" s="384"/>
      <c r="AB463" s="384"/>
      <c r="AC463" s="384"/>
      <c r="AD463" s="384"/>
      <c r="AE463" s="384"/>
      <c r="AF463" s="302">
        <v>0</v>
      </c>
      <c r="AG463" s="300"/>
    </row>
    <row r="464" spans="1:33" s="299" customFormat="1" ht="12" customHeight="1" x14ac:dyDescent="0.2">
      <c r="A464" s="300"/>
      <c r="B464" s="385" t="s">
        <v>198</v>
      </c>
      <c r="C464" s="385"/>
      <c r="D464" s="385"/>
      <c r="E464" s="385"/>
      <c r="F464" s="385"/>
      <c r="G464" s="385"/>
      <c r="H464" s="385"/>
      <c r="I464" s="385"/>
      <c r="J464" s="385"/>
      <c r="K464" s="385"/>
      <c r="L464" s="385"/>
      <c r="M464" s="385"/>
      <c r="N464" s="341">
        <v>960</v>
      </c>
      <c r="O464" s="343">
        <v>1</v>
      </c>
      <c r="P464" s="343">
        <v>13</v>
      </c>
      <c r="Q464" s="344" t="s">
        <v>422</v>
      </c>
      <c r="R464" s="345" t="s">
        <v>197</v>
      </c>
      <c r="S464" s="383"/>
      <c r="T464" s="383"/>
      <c r="U464" s="383"/>
      <c r="V464" s="383"/>
      <c r="W464" s="365">
        <v>3730</v>
      </c>
      <c r="X464" s="359">
        <v>2884.02</v>
      </c>
      <c r="Y464" s="360">
        <v>0.7732</v>
      </c>
      <c r="Z464" s="384"/>
      <c r="AA464" s="384"/>
      <c r="AB464" s="384"/>
      <c r="AC464" s="384"/>
      <c r="AD464" s="384"/>
      <c r="AE464" s="384"/>
      <c r="AF464" s="302">
        <v>1722.73</v>
      </c>
      <c r="AG464" s="300"/>
    </row>
    <row r="465" spans="1:33" s="299" customFormat="1" ht="12" customHeight="1" x14ac:dyDescent="0.2">
      <c r="A465" s="300"/>
      <c r="B465" s="385" t="s">
        <v>196</v>
      </c>
      <c r="C465" s="385"/>
      <c r="D465" s="385"/>
      <c r="E465" s="385"/>
      <c r="F465" s="385"/>
      <c r="G465" s="385"/>
      <c r="H465" s="385"/>
      <c r="I465" s="385"/>
      <c r="J465" s="385"/>
      <c r="K465" s="385"/>
      <c r="L465" s="385"/>
      <c r="M465" s="385"/>
      <c r="N465" s="341">
        <v>960</v>
      </c>
      <c r="O465" s="343">
        <v>1</v>
      </c>
      <c r="P465" s="343">
        <v>13</v>
      </c>
      <c r="Q465" s="344" t="s">
        <v>422</v>
      </c>
      <c r="R465" s="345" t="s">
        <v>195</v>
      </c>
      <c r="S465" s="383"/>
      <c r="T465" s="383"/>
      <c r="U465" s="383"/>
      <c r="V465" s="383"/>
      <c r="W465" s="365">
        <v>3730</v>
      </c>
      <c r="X465" s="359">
        <v>2884.02</v>
      </c>
      <c r="Y465" s="360">
        <v>0.7732</v>
      </c>
      <c r="Z465" s="384"/>
      <c r="AA465" s="384"/>
      <c r="AB465" s="384"/>
      <c r="AC465" s="384"/>
      <c r="AD465" s="384"/>
      <c r="AE465" s="384"/>
      <c r="AF465" s="302">
        <v>0</v>
      </c>
      <c r="AG465" s="300"/>
    </row>
    <row r="466" spans="1:33" s="299" customFormat="1" ht="21.75" customHeight="1" x14ac:dyDescent="0.2">
      <c r="A466" s="300"/>
      <c r="B466" s="385" t="s">
        <v>194</v>
      </c>
      <c r="C466" s="385"/>
      <c r="D466" s="385"/>
      <c r="E466" s="385"/>
      <c r="F466" s="385"/>
      <c r="G466" s="385"/>
      <c r="H466" s="385"/>
      <c r="I466" s="385"/>
      <c r="J466" s="385"/>
      <c r="K466" s="385"/>
      <c r="L466" s="385"/>
      <c r="M466" s="385"/>
      <c r="N466" s="341">
        <v>960</v>
      </c>
      <c r="O466" s="343">
        <v>1</v>
      </c>
      <c r="P466" s="343">
        <v>13</v>
      </c>
      <c r="Q466" s="344" t="s">
        <v>422</v>
      </c>
      <c r="R466" s="345" t="s">
        <v>193</v>
      </c>
      <c r="S466" s="383"/>
      <c r="T466" s="383"/>
      <c r="U466" s="383"/>
      <c r="V466" s="383"/>
      <c r="W466" s="365">
        <v>2830</v>
      </c>
      <c r="X466" s="359">
        <v>2448.77</v>
      </c>
      <c r="Y466" s="360">
        <v>0.86529</v>
      </c>
      <c r="Z466" s="384"/>
      <c r="AA466" s="384"/>
      <c r="AB466" s="384"/>
      <c r="AC466" s="384"/>
      <c r="AD466" s="384"/>
      <c r="AE466" s="384"/>
      <c r="AF466" s="302">
        <v>0</v>
      </c>
      <c r="AG466" s="300"/>
    </row>
    <row r="467" spans="1:33" s="299" customFormat="1" ht="32.25" customHeight="1" x14ac:dyDescent="0.2">
      <c r="A467" s="300"/>
      <c r="B467" s="385" t="s">
        <v>192</v>
      </c>
      <c r="C467" s="385"/>
      <c r="D467" s="385"/>
      <c r="E467" s="385"/>
      <c r="F467" s="385"/>
      <c r="G467" s="385"/>
      <c r="H467" s="385"/>
      <c r="I467" s="385"/>
      <c r="J467" s="385"/>
      <c r="K467" s="385"/>
      <c r="L467" s="385"/>
      <c r="M467" s="385"/>
      <c r="N467" s="341">
        <v>960</v>
      </c>
      <c r="O467" s="343">
        <v>1</v>
      </c>
      <c r="P467" s="343">
        <v>13</v>
      </c>
      <c r="Q467" s="344" t="s">
        <v>422</v>
      </c>
      <c r="R467" s="345" t="s">
        <v>190</v>
      </c>
      <c r="S467" s="383"/>
      <c r="T467" s="383"/>
      <c r="U467" s="383"/>
      <c r="V467" s="383"/>
      <c r="W467" s="365">
        <v>900</v>
      </c>
      <c r="X467" s="359">
        <v>435.25</v>
      </c>
      <c r="Y467" s="360">
        <v>0.48360999999999998</v>
      </c>
      <c r="Z467" s="384"/>
      <c r="AA467" s="384"/>
      <c r="AB467" s="384"/>
      <c r="AC467" s="384"/>
      <c r="AD467" s="384"/>
      <c r="AE467" s="384"/>
      <c r="AF467" s="302">
        <v>0</v>
      </c>
      <c r="AG467" s="300"/>
    </row>
    <row r="468" spans="1:33" s="299" customFormat="1" ht="21.75" customHeight="1" x14ac:dyDescent="0.2">
      <c r="A468" s="300"/>
      <c r="B468" s="385" t="s">
        <v>413</v>
      </c>
      <c r="C468" s="385"/>
      <c r="D468" s="385"/>
      <c r="E468" s="385"/>
      <c r="F468" s="385"/>
      <c r="G468" s="385"/>
      <c r="H468" s="385"/>
      <c r="I468" s="385"/>
      <c r="J468" s="385"/>
      <c r="K468" s="385"/>
      <c r="L468" s="385"/>
      <c r="M468" s="385"/>
      <c r="N468" s="341">
        <v>960</v>
      </c>
      <c r="O468" s="343">
        <v>3</v>
      </c>
      <c r="P468" s="343">
        <v>0</v>
      </c>
      <c r="Q468" s="344">
        <v>0</v>
      </c>
      <c r="R468" s="345">
        <v>0</v>
      </c>
      <c r="S468" s="383"/>
      <c r="T468" s="383"/>
      <c r="U468" s="383"/>
      <c r="V468" s="383"/>
      <c r="W468" s="365">
        <v>7385.8630000000003</v>
      </c>
      <c r="X468" s="359">
        <v>2542.73</v>
      </c>
      <c r="Y468" s="360">
        <v>0.34427000000000002</v>
      </c>
      <c r="Z468" s="384"/>
      <c r="AA468" s="384"/>
      <c r="AB468" s="384"/>
      <c r="AC468" s="384"/>
      <c r="AD468" s="384"/>
      <c r="AE468" s="384"/>
      <c r="AF468" s="302">
        <v>0</v>
      </c>
      <c r="AG468" s="300"/>
    </row>
    <row r="469" spans="1:33" s="299" customFormat="1" ht="21.75" customHeight="1" x14ac:dyDescent="0.2">
      <c r="A469" s="300"/>
      <c r="B469" s="385" t="s">
        <v>412</v>
      </c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41">
        <v>960</v>
      </c>
      <c r="O469" s="343">
        <v>3</v>
      </c>
      <c r="P469" s="343">
        <v>10</v>
      </c>
      <c r="Q469" s="344">
        <v>0</v>
      </c>
      <c r="R469" s="345">
        <v>0</v>
      </c>
      <c r="S469" s="383"/>
      <c r="T469" s="383"/>
      <c r="U469" s="383"/>
      <c r="V469" s="383"/>
      <c r="W469" s="365">
        <v>6866.8459999999995</v>
      </c>
      <c r="X469" s="359">
        <v>2533.5300000000002</v>
      </c>
      <c r="Y469" s="360">
        <v>0.36895</v>
      </c>
      <c r="Z469" s="384"/>
      <c r="AA469" s="384"/>
      <c r="AB469" s="384"/>
      <c r="AC469" s="384"/>
      <c r="AD469" s="384"/>
      <c r="AE469" s="384"/>
      <c r="AF469" s="302">
        <v>0</v>
      </c>
      <c r="AG469" s="300"/>
    </row>
    <row r="470" spans="1:33" s="299" customFormat="1" ht="12" customHeight="1" x14ac:dyDescent="0.2">
      <c r="A470" s="300"/>
      <c r="B470" s="385" t="s">
        <v>407</v>
      </c>
      <c r="C470" s="385"/>
      <c r="D470" s="385"/>
      <c r="E470" s="385"/>
      <c r="F470" s="385"/>
      <c r="G470" s="385"/>
      <c r="H470" s="385"/>
      <c r="I470" s="385"/>
      <c r="J470" s="385"/>
      <c r="K470" s="385"/>
      <c r="L470" s="385"/>
      <c r="M470" s="385"/>
      <c r="N470" s="341">
        <v>960</v>
      </c>
      <c r="O470" s="343">
        <v>3</v>
      </c>
      <c r="P470" s="343">
        <v>10</v>
      </c>
      <c r="Q470" s="344" t="s">
        <v>406</v>
      </c>
      <c r="R470" s="345">
        <v>0</v>
      </c>
      <c r="S470" s="383"/>
      <c r="T470" s="383"/>
      <c r="U470" s="383"/>
      <c r="V470" s="383"/>
      <c r="W470" s="365">
        <v>320.214</v>
      </c>
      <c r="X470" s="359">
        <v>81.260000000000005</v>
      </c>
      <c r="Y470" s="360">
        <v>0.25375999999999999</v>
      </c>
      <c r="Z470" s="384"/>
      <c r="AA470" s="384"/>
      <c r="AB470" s="384"/>
      <c r="AC470" s="384"/>
      <c r="AD470" s="384"/>
      <c r="AE470" s="384"/>
      <c r="AF470" s="302">
        <v>0</v>
      </c>
      <c r="AG470" s="300"/>
    </row>
    <row r="471" spans="1:33" s="299" customFormat="1" ht="12" customHeight="1" x14ac:dyDescent="0.2">
      <c r="A471" s="300"/>
      <c r="B471" s="385" t="s">
        <v>626</v>
      </c>
      <c r="C471" s="385"/>
      <c r="D471" s="385"/>
      <c r="E471" s="385"/>
      <c r="F471" s="385"/>
      <c r="G471" s="385"/>
      <c r="H471" s="385"/>
      <c r="I471" s="385"/>
      <c r="J471" s="385"/>
      <c r="K471" s="385"/>
      <c r="L471" s="385"/>
      <c r="M471" s="385"/>
      <c r="N471" s="341">
        <v>960</v>
      </c>
      <c r="O471" s="343">
        <v>3</v>
      </c>
      <c r="P471" s="343">
        <v>10</v>
      </c>
      <c r="Q471" s="344" t="s">
        <v>408</v>
      </c>
      <c r="R471" s="345">
        <v>0</v>
      </c>
      <c r="S471" s="383"/>
      <c r="T471" s="383"/>
      <c r="U471" s="383"/>
      <c r="V471" s="383"/>
      <c r="W471" s="365">
        <v>320.214</v>
      </c>
      <c r="X471" s="359">
        <v>81.260000000000005</v>
      </c>
      <c r="Y471" s="360">
        <v>0.25375999999999999</v>
      </c>
      <c r="Z471" s="384"/>
      <c r="AA471" s="384"/>
      <c r="AB471" s="384"/>
      <c r="AC471" s="384"/>
      <c r="AD471" s="384"/>
      <c r="AE471" s="384"/>
      <c r="AF471" s="302">
        <v>0</v>
      </c>
      <c r="AG471" s="300"/>
    </row>
    <row r="472" spans="1:33" s="299" customFormat="1" ht="21.75" customHeight="1" x14ac:dyDescent="0.2">
      <c r="A472" s="300"/>
      <c r="B472" s="385" t="s">
        <v>198</v>
      </c>
      <c r="C472" s="385"/>
      <c r="D472" s="385"/>
      <c r="E472" s="385"/>
      <c r="F472" s="385"/>
      <c r="G472" s="385"/>
      <c r="H472" s="385"/>
      <c r="I472" s="385"/>
      <c r="J472" s="385"/>
      <c r="K472" s="385"/>
      <c r="L472" s="385"/>
      <c r="M472" s="385"/>
      <c r="N472" s="341">
        <v>960</v>
      </c>
      <c r="O472" s="343">
        <v>3</v>
      </c>
      <c r="P472" s="343">
        <v>10</v>
      </c>
      <c r="Q472" s="344" t="s">
        <v>408</v>
      </c>
      <c r="R472" s="345" t="s">
        <v>197</v>
      </c>
      <c r="S472" s="383"/>
      <c r="T472" s="383"/>
      <c r="U472" s="383"/>
      <c r="V472" s="383"/>
      <c r="W472" s="365">
        <v>81.492000000000004</v>
      </c>
      <c r="X472" s="359">
        <v>0</v>
      </c>
      <c r="Y472" s="360">
        <v>0</v>
      </c>
      <c r="Z472" s="384"/>
      <c r="AA472" s="384"/>
      <c r="AB472" s="384"/>
      <c r="AC472" s="384"/>
      <c r="AD472" s="384"/>
      <c r="AE472" s="384"/>
      <c r="AF472" s="302">
        <v>0</v>
      </c>
      <c r="AG472" s="300"/>
    </row>
    <row r="473" spans="1:33" s="299" customFormat="1" ht="42.75" customHeight="1" x14ac:dyDescent="0.2">
      <c r="A473" s="300"/>
      <c r="B473" s="385" t="s">
        <v>258</v>
      </c>
      <c r="C473" s="385"/>
      <c r="D473" s="385"/>
      <c r="E473" s="385"/>
      <c r="F473" s="385"/>
      <c r="G473" s="385"/>
      <c r="H473" s="385"/>
      <c r="I473" s="385"/>
      <c r="J473" s="385"/>
      <c r="K473" s="385"/>
      <c r="L473" s="385"/>
      <c r="M473" s="385"/>
      <c r="N473" s="341">
        <v>960</v>
      </c>
      <c r="O473" s="343">
        <v>3</v>
      </c>
      <c r="P473" s="343">
        <v>10</v>
      </c>
      <c r="Q473" s="344" t="s">
        <v>408</v>
      </c>
      <c r="R473" s="345" t="s">
        <v>257</v>
      </c>
      <c r="S473" s="383"/>
      <c r="T473" s="383"/>
      <c r="U473" s="383"/>
      <c r="V473" s="383"/>
      <c r="W473" s="365">
        <v>81.492000000000004</v>
      </c>
      <c r="X473" s="359">
        <v>0</v>
      </c>
      <c r="Y473" s="360">
        <v>0</v>
      </c>
      <c r="Z473" s="384"/>
      <c r="AA473" s="384"/>
      <c r="AB473" s="384"/>
      <c r="AC473" s="384"/>
      <c r="AD473" s="384"/>
      <c r="AE473" s="384"/>
      <c r="AF473" s="302">
        <v>0</v>
      </c>
      <c r="AG473" s="300"/>
    </row>
    <row r="474" spans="1:33" s="299" customFormat="1" ht="21.75" customHeight="1" x14ac:dyDescent="0.2">
      <c r="A474" s="300"/>
      <c r="B474" s="385" t="s">
        <v>317</v>
      </c>
      <c r="C474" s="385"/>
      <c r="D474" s="385"/>
      <c r="E474" s="385"/>
      <c r="F474" s="385"/>
      <c r="G474" s="385"/>
      <c r="H474" s="385"/>
      <c r="I474" s="385"/>
      <c r="J474" s="385"/>
      <c r="K474" s="385"/>
      <c r="L474" s="385"/>
      <c r="M474" s="385"/>
      <c r="N474" s="341">
        <v>960</v>
      </c>
      <c r="O474" s="343">
        <v>3</v>
      </c>
      <c r="P474" s="343">
        <v>10</v>
      </c>
      <c r="Q474" s="344" t="s">
        <v>408</v>
      </c>
      <c r="R474" s="345" t="s">
        <v>316</v>
      </c>
      <c r="S474" s="383"/>
      <c r="T474" s="383"/>
      <c r="U474" s="383"/>
      <c r="V474" s="383"/>
      <c r="W474" s="365">
        <v>81.492000000000004</v>
      </c>
      <c r="X474" s="359">
        <v>0</v>
      </c>
      <c r="Y474" s="360">
        <v>0</v>
      </c>
      <c r="Z474" s="384"/>
      <c r="AA474" s="384"/>
      <c r="AB474" s="384"/>
      <c r="AC474" s="384"/>
      <c r="AD474" s="384"/>
      <c r="AE474" s="384"/>
      <c r="AF474" s="302">
        <v>0</v>
      </c>
      <c r="AG474" s="300"/>
    </row>
    <row r="475" spans="1:33" s="299" customFormat="1" ht="21.75" customHeight="1" x14ac:dyDescent="0.2">
      <c r="A475" s="300"/>
      <c r="B475" s="385" t="s">
        <v>173</v>
      </c>
      <c r="C475" s="385"/>
      <c r="D475" s="385"/>
      <c r="E475" s="385"/>
      <c r="F475" s="385"/>
      <c r="G475" s="385"/>
      <c r="H475" s="385"/>
      <c r="I475" s="385"/>
      <c r="J475" s="385"/>
      <c r="K475" s="385"/>
      <c r="L475" s="385"/>
      <c r="M475" s="385"/>
      <c r="N475" s="341">
        <v>960</v>
      </c>
      <c r="O475" s="343">
        <v>3</v>
      </c>
      <c r="P475" s="343">
        <v>10</v>
      </c>
      <c r="Q475" s="344" t="s">
        <v>408</v>
      </c>
      <c r="R475" s="345" t="s">
        <v>172</v>
      </c>
      <c r="S475" s="383"/>
      <c r="T475" s="383"/>
      <c r="U475" s="383"/>
      <c r="V475" s="383"/>
      <c r="W475" s="365">
        <v>238.72200000000001</v>
      </c>
      <c r="X475" s="359">
        <v>81.260000000000005</v>
      </c>
      <c r="Y475" s="360">
        <v>0.34038000000000002</v>
      </c>
      <c r="Z475" s="384"/>
      <c r="AA475" s="384"/>
      <c r="AB475" s="384"/>
      <c r="AC475" s="384"/>
      <c r="AD475" s="384"/>
      <c r="AE475" s="384"/>
      <c r="AF475" s="302">
        <v>0</v>
      </c>
      <c r="AG475" s="300"/>
    </row>
    <row r="476" spans="1:33" s="299" customFormat="1" ht="12" customHeight="1" x14ac:dyDescent="0.2">
      <c r="A476" s="300"/>
      <c r="B476" s="385" t="s">
        <v>171</v>
      </c>
      <c r="C476" s="385"/>
      <c r="D476" s="385"/>
      <c r="E476" s="385"/>
      <c r="F476" s="385"/>
      <c r="G476" s="385"/>
      <c r="H476" s="385"/>
      <c r="I476" s="385"/>
      <c r="J476" s="385"/>
      <c r="K476" s="385"/>
      <c r="L476" s="385"/>
      <c r="M476" s="385"/>
      <c r="N476" s="341">
        <v>960</v>
      </c>
      <c r="O476" s="343">
        <v>3</v>
      </c>
      <c r="P476" s="343">
        <v>10</v>
      </c>
      <c r="Q476" s="344" t="s">
        <v>408</v>
      </c>
      <c r="R476" s="345" t="s">
        <v>170</v>
      </c>
      <c r="S476" s="383"/>
      <c r="T476" s="383"/>
      <c r="U476" s="383"/>
      <c r="V476" s="383"/>
      <c r="W476" s="365">
        <v>238.72200000000001</v>
      </c>
      <c r="X476" s="359">
        <v>81.260000000000005</v>
      </c>
      <c r="Y476" s="360">
        <v>0.34038000000000002</v>
      </c>
      <c r="Z476" s="384"/>
      <c r="AA476" s="384"/>
      <c r="AB476" s="384"/>
      <c r="AC476" s="384"/>
      <c r="AD476" s="384"/>
      <c r="AE476" s="384"/>
      <c r="AF476" s="302">
        <v>0</v>
      </c>
      <c r="AG476" s="300"/>
    </row>
    <row r="477" spans="1:33" s="299" customFormat="1" ht="21.75" customHeight="1" x14ac:dyDescent="0.2">
      <c r="A477" s="300"/>
      <c r="B477" s="385" t="s">
        <v>188</v>
      </c>
      <c r="C477" s="385"/>
      <c r="D477" s="385"/>
      <c r="E477" s="385"/>
      <c r="F477" s="385"/>
      <c r="G477" s="385"/>
      <c r="H477" s="385"/>
      <c r="I477" s="385"/>
      <c r="J477" s="385"/>
      <c r="K477" s="385"/>
      <c r="L477" s="385"/>
      <c r="M477" s="385"/>
      <c r="N477" s="341">
        <v>960</v>
      </c>
      <c r="O477" s="343">
        <v>3</v>
      </c>
      <c r="P477" s="343">
        <v>10</v>
      </c>
      <c r="Q477" s="344" t="s">
        <v>408</v>
      </c>
      <c r="R477" s="345" t="s">
        <v>187</v>
      </c>
      <c r="S477" s="383"/>
      <c r="T477" s="383"/>
      <c r="U477" s="383"/>
      <c r="V477" s="383"/>
      <c r="W477" s="365">
        <v>53.314</v>
      </c>
      <c r="X477" s="359">
        <v>11.26</v>
      </c>
      <c r="Y477" s="360">
        <v>0.21113999999999999</v>
      </c>
      <c r="Z477" s="384"/>
      <c r="AA477" s="384"/>
      <c r="AB477" s="384"/>
      <c r="AC477" s="384"/>
      <c r="AD477" s="384"/>
      <c r="AE477" s="384"/>
      <c r="AF477" s="302">
        <v>0</v>
      </c>
      <c r="AG477" s="300"/>
    </row>
    <row r="478" spans="1:33" s="299" customFormat="1" ht="21.75" customHeight="1" x14ac:dyDescent="0.2">
      <c r="A478" s="300"/>
      <c r="B478" s="385" t="s">
        <v>169</v>
      </c>
      <c r="C478" s="385"/>
      <c r="D478" s="385"/>
      <c r="E478" s="385"/>
      <c r="F478" s="385"/>
      <c r="G478" s="385"/>
      <c r="H478" s="385"/>
      <c r="I478" s="385"/>
      <c r="J478" s="385"/>
      <c r="K478" s="385"/>
      <c r="L478" s="385"/>
      <c r="M478" s="385"/>
      <c r="N478" s="341">
        <v>960</v>
      </c>
      <c r="O478" s="343">
        <v>3</v>
      </c>
      <c r="P478" s="343">
        <v>10</v>
      </c>
      <c r="Q478" s="344" t="s">
        <v>408</v>
      </c>
      <c r="R478" s="345" t="s">
        <v>168</v>
      </c>
      <c r="S478" s="383"/>
      <c r="T478" s="383"/>
      <c r="U478" s="383"/>
      <c r="V478" s="383"/>
      <c r="W478" s="365">
        <v>185.40799999999999</v>
      </c>
      <c r="X478" s="359">
        <v>70</v>
      </c>
      <c r="Y478" s="360">
        <v>0.37755</v>
      </c>
      <c r="Z478" s="384"/>
      <c r="AA478" s="384"/>
      <c r="AB478" s="384"/>
      <c r="AC478" s="384"/>
      <c r="AD478" s="384"/>
      <c r="AE478" s="384"/>
      <c r="AF478" s="302">
        <v>0</v>
      </c>
      <c r="AG478" s="300"/>
    </row>
    <row r="479" spans="1:33" s="299" customFormat="1" ht="21.75" customHeight="1" x14ac:dyDescent="0.2">
      <c r="A479" s="300"/>
      <c r="B479" s="385" t="s">
        <v>622</v>
      </c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41">
        <v>960</v>
      </c>
      <c r="O479" s="343">
        <v>3</v>
      </c>
      <c r="P479" s="343">
        <v>10</v>
      </c>
      <c r="Q479" s="344" t="s">
        <v>286</v>
      </c>
      <c r="R479" s="345">
        <v>0</v>
      </c>
      <c r="S479" s="383"/>
      <c r="T479" s="383"/>
      <c r="U479" s="383"/>
      <c r="V479" s="383"/>
      <c r="W479" s="365">
        <v>16.686</v>
      </c>
      <c r="X479" s="359">
        <v>16.690000000000001</v>
      </c>
      <c r="Y479" s="360">
        <v>1</v>
      </c>
      <c r="Z479" s="384"/>
      <c r="AA479" s="384"/>
      <c r="AB479" s="384"/>
      <c r="AC479" s="384"/>
      <c r="AD479" s="384"/>
      <c r="AE479" s="384"/>
      <c r="AF479" s="302">
        <v>0</v>
      </c>
      <c r="AG479" s="300"/>
    </row>
    <row r="480" spans="1:33" s="299" customFormat="1" ht="12" customHeight="1" x14ac:dyDescent="0.2">
      <c r="A480" s="300"/>
      <c r="B480" s="385" t="s">
        <v>623</v>
      </c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41">
        <v>960</v>
      </c>
      <c r="O480" s="343">
        <v>3</v>
      </c>
      <c r="P480" s="343">
        <v>10</v>
      </c>
      <c r="Q480" s="344" t="s">
        <v>282</v>
      </c>
      <c r="R480" s="345">
        <v>0</v>
      </c>
      <c r="S480" s="383"/>
      <c r="T480" s="383"/>
      <c r="U480" s="383"/>
      <c r="V480" s="383"/>
      <c r="W480" s="365">
        <v>16.686</v>
      </c>
      <c r="X480" s="359">
        <v>16.690000000000001</v>
      </c>
      <c r="Y480" s="360">
        <v>1</v>
      </c>
      <c r="Z480" s="384"/>
      <c r="AA480" s="384"/>
      <c r="AB480" s="384"/>
      <c r="AC480" s="384"/>
      <c r="AD480" s="384"/>
      <c r="AE480" s="384"/>
      <c r="AF480" s="302">
        <v>0</v>
      </c>
      <c r="AG480" s="300"/>
    </row>
    <row r="481" spans="1:33" s="299" customFormat="1" ht="12" customHeight="1" x14ac:dyDescent="0.2">
      <c r="A481" s="300"/>
      <c r="B481" s="385" t="s">
        <v>173</v>
      </c>
      <c r="C481" s="385"/>
      <c r="D481" s="385"/>
      <c r="E481" s="385"/>
      <c r="F481" s="385"/>
      <c r="G481" s="385"/>
      <c r="H481" s="385"/>
      <c r="I481" s="385"/>
      <c r="J481" s="385"/>
      <c r="K481" s="385"/>
      <c r="L481" s="385"/>
      <c r="M481" s="385"/>
      <c r="N481" s="341">
        <v>960</v>
      </c>
      <c r="O481" s="343">
        <v>3</v>
      </c>
      <c r="P481" s="343">
        <v>10</v>
      </c>
      <c r="Q481" s="344" t="s">
        <v>282</v>
      </c>
      <c r="R481" s="345" t="s">
        <v>172</v>
      </c>
      <c r="S481" s="383"/>
      <c r="T481" s="383"/>
      <c r="U481" s="383"/>
      <c r="V481" s="383"/>
      <c r="W481" s="365">
        <v>16.686</v>
      </c>
      <c r="X481" s="359">
        <v>16.690000000000001</v>
      </c>
      <c r="Y481" s="360">
        <v>1</v>
      </c>
      <c r="Z481" s="384"/>
      <c r="AA481" s="384"/>
      <c r="AB481" s="384"/>
      <c r="AC481" s="384"/>
      <c r="AD481" s="384"/>
      <c r="AE481" s="384"/>
      <c r="AF481" s="302">
        <v>1722.73</v>
      </c>
      <c r="AG481" s="300"/>
    </row>
    <row r="482" spans="1:33" s="299" customFormat="1" ht="21.75" customHeight="1" x14ac:dyDescent="0.2">
      <c r="A482" s="300"/>
      <c r="B482" s="385" t="s">
        <v>171</v>
      </c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41">
        <v>960</v>
      </c>
      <c r="O482" s="343">
        <v>3</v>
      </c>
      <c r="P482" s="343">
        <v>10</v>
      </c>
      <c r="Q482" s="344" t="s">
        <v>282</v>
      </c>
      <c r="R482" s="345" t="s">
        <v>170</v>
      </c>
      <c r="S482" s="383"/>
      <c r="T482" s="383"/>
      <c r="U482" s="383"/>
      <c r="V482" s="383"/>
      <c r="W482" s="365">
        <v>16.686</v>
      </c>
      <c r="X482" s="359">
        <v>16.690000000000001</v>
      </c>
      <c r="Y482" s="360">
        <v>1</v>
      </c>
      <c r="Z482" s="384"/>
      <c r="AA482" s="384"/>
      <c r="AB482" s="384"/>
      <c r="AC482" s="384"/>
      <c r="AD482" s="384"/>
      <c r="AE482" s="384"/>
      <c r="AF482" s="302">
        <v>0</v>
      </c>
      <c r="AG482" s="300"/>
    </row>
    <row r="483" spans="1:33" s="299" customFormat="1" ht="21.75" customHeight="1" x14ac:dyDescent="0.2">
      <c r="A483" s="300"/>
      <c r="B483" s="385" t="s">
        <v>188</v>
      </c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41">
        <v>960</v>
      </c>
      <c r="O483" s="343">
        <v>3</v>
      </c>
      <c r="P483" s="343">
        <v>10</v>
      </c>
      <c r="Q483" s="344" t="s">
        <v>282</v>
      </c>
      <c r="R483" s="345" t="s">
        <v>187</v>
      </c>
      <c r="S483" s="383"/>
      <c r="T483" s="383"/>
      <c r="U483" s="383"/>
      <c r="V483" s="383"/>
      <c r="W483" s="365">
        <v>16.686</v>
      </c>
      <c r="X483" s="359">
        <v>16.690000000000001</v>
      </c>
      <c r="Y483" s="360">
        <v>1</v>
      </c>
      <c r="Z483" s="384"/>
      <c r="AA483" s="384"/>
      <c r="AB483" s="384"/>
      <c r="AC483" s="384"/>
      <c r="AD483" s="384"/>
      <c r="AE483" s="384"/>
      <c r="AF483" s="302">
        <v>0</v>
      </c>
      <c r="AG483" s="300"/>
    </row>
    <row r="484" spans="1:33" s="299" customFormat="1" ht="21.75" customHeight="1" x14ac:dyDescent="0.2">
      <c r="A484" s="300"/>
      <c r="B484" s="385" t="s">
        <v>550</v>
      </c>
      <c r="C484" s="385"/>
      <c r="D484" s="385"/>
      <c r="E484" s="385"/>
      <c r="F484" s="385"/>
      <c r="G484" s="385"/>
      <c r="H484" s="385"/>
      <c r="I484" s="385"/>
      <c r="J484" s="385"/>
      <c r="K484" s="385"/>
      <c r="L484" s="385"/>
      <c r="M484" s="385"/>
      <c r="N484" s="341">
        <v>960</v>
      </c>
      <c r="O484" s="343">
        <v>3</v>
      </c>
      <c r="P484" s="343">
        <v>10</v>
      </c>
      <c r="Q484" s="344" t="s">
        <v>551</v>
      </c>
      <c r="R484" s="345">
        <v>0</v>
      </c>
      <c r="S484" s="383"/>
      <c r="T484" s="383"/>
      <c r="U484" s="383"/>
      <c r="V484" s="383"/>
      <c r="W484" s="365">
        <v>3409.8</v>
      </c>
      <c r="X484" s="359">
        <v>1504.3</v>
      </c>
      <c r="Y484" s="360">
        <v>0.44117000000000001</v>
      </c>
      <c r="Z484" s="384"/>
      <c r="AA484" s="384"/>
      <c r="AB484" s="384"/>
      <c r="AC484" s="384"/>
      <c r="AD484" s="384"/>
      <c r="AE484" s="384"/>
      <c r="AF484" s="302">
        <v>0</v>
      </c>
      <c r="AG484" s="300"/>
    </row>
    <row r="485" spans="1:33" s="299" customFormat="1" ht="21.75" customHeight="1" x14ac:dyDescent="0.2">
      <c r="A485" s="300"/>
      <c r="B485" s="385" t="s">
        <v>624</v>
      </c>
      <c r="C485" s="385"/>
      <c r="D485" s="385"/>
      <c r="E485" s="385"/>
      <c r="F485" s="385"/>
      <c r="G485" s="385"/>
      <c r="H485" s="385"/>
      <c r="I485" s="385"/>
      <c r="J485" s="385"/>
      <c r="K485" s="385"/>
      <c r="L485" s="385"/>
      <c r="M485" s="385"/>
      <c r="N485" s="341">
        <v>960</v>
      </c>
      <c r="O485" s="343">
        <v>3</v>
      </c>
      <c r="P485" s="343">
        <v>10</v>
      </c>
      <c r="Q485" s="344" t="s">
        <v>625</v>
      </c>
      <c r="R485" s="345">
        <v>0</v>
      </c>
      <c r="S485" s="383"/>
      <c r="T485" s="383"/>
      <c r="U485" s="383"/>
      <c r="V485" s="383"/>
      <c r="W485" s="365">
        <v>3409.8</v>
      </c>
      <c r="X485" s="359">
        <v>1504.3</v>
      </c>
      <c r="Y485" s="360">
        <v>0.44117000000000001</v>
      </c>
      <c r="Z485" s="384"/>
      <c r="AA485" s="384"/>
      <c r="AB485" s="384"/>
      <c r="AC485" s="384"/>
      <c r="AD485" s="384"/>
      <c r="AE485" s="384"/>
      <c r="AF485" s="302">
        <v>0</v>
      </c>
      <c r="AG485" s="300"/>
    </row>
    <row r="486" spans="1:33" s="299" customFormat="1" ht="12" customHeight="1" x14ac:dyDescent="0.2">
      <c r="A486" s="300"/>
      <c r="B486" s="385" t="s">
        <v>198</v>
      </c>
      <c r="C486" s="385"/>
      <c r="D486" s="385"/>
      <c r="E486" s="385"/>
      <c r="F486" s="385"/>
      <c r="G486" s="385"/>
      <c r="H486" s="385"/>
      <c r="I486" s="385"/>
      <c r="J486" s="385"/>
      <c r="K486" s="385"/>
      <c r="L486" s="385"/>
      <c r="M486" s="385"/>
      <c r="N486" s="341">
        <v>960</v>
      </c>
      <c r="O486" s="343">
        <v>3</v>
      </c>
      <c r="P486" s="343">
        <v>10</v>
      </c>
      <c r="Q486" s="344" t="s">
        <v>625</v>
      </c>
      <c r="R486" s="345" t="s">
        <v>197</v>
      </c>
      <c r="S486" s="383"/>
      <c r="T486" s="383"/>
      <c r="U486" s="383"/>
      <c r="V486" s="383"/>
      <c r="W486" s="365">
        <v>3409.8</v>
      </c>
      <c r="X486" s="359">
        <v>1504.3</v>
      </c>
      <c r="Y486" s="360">
        <v>0.44117000000000001</v>
      </c>
      <c r="Z486" s="384"/>
      <c r="AA486" s="384"/>
      <c r="AB486" s="384"/>
      <c r="AC486" s="384"/>
      <c r="AD486" s="384"/>
      <c r="AE486" s="384"/>
      <c r="AF486" s="302">
        <v>0</v>
      </c>
      <c r="AG486" s="300"/>
    </row>
    <row r="487" spans="1:33" s="299" customFormat="1" ht="12" customHeight="1" x14ac:dyDescent="0.2">
      <c r="A487" s="300"/>
      <c r="B487" s="385" t="s">
        <v>258</v>
      </c>
      <c r="C487" s="385"/>
      <c r="D487" s="385"/>
      <c r="E487" s="385"/>
      <c r="F487" s="385"/>
      <c r="G487" s="385"/>
      <c r="H487" s="385"/>
      <c r="I487" s="385"/>
      <c r="J487" s="385"/>
      <c r="K487" s="385"/>
      <c r="L487" s="385"/>
      <c r="M487" s="385"/>
      <c r="N487" s="341">
        <v>960</v>
      </c>
      <c r="O487" s="343">
        <v>3</v>
      </c>
      <c r="P487" s="343">
        <v>10</v>
      </c>
      <c r="Q487" s="344" t="s">
        <v>625</v>
      </c>
      <c r="R487" s="345" t="s">
        <v>257</v>
      </c>
      <c r="S487" s="383"/>
      <c r="T487" s="383"/>
      <c r="U487" s="383"/>
      <c r="V487" s="383"/>
      <c r="W487" s="365">
        <v>3409.8</v>
      </c>
      <c r="X487" s="359">
        <v>1504.3</v>
      </c>
      <c r="Y487" s="360">
        <v>0.44117000000000001</v>
      </c>
      <c r="Z487" s="384"/>
      <c r="AA487" s="384"/>
      <c r="AB487" s="384"/>
      <c r="AC487" s="384"/>
      <c r="AD487" s="384"/>
      <c r="AE487" s="384"/>
      <c r="AF487" s="302">
        <v>0</v>
      </c>
      <c r="AG487" s="300"/>
    </row>
    <row r="488" spans="1:33" s="299" customFormat="1" ht="32.25" customHeight="1" x14ac:dyDescent="0.2">
      <c r="A488" s="300"/>
      <c r="B488" s="385" t="s">
        <v>256</v>
      </c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41">
        <v>960</v>
      </c>
      <c r="O488" s="343">
        <v>3</v>
      </c>
      <c r="P488" s="343">
        <v>10</v>
      </c>
      <c r="Q488" s="344" t="s">
        <v>625</v>
      </c>
      <c r="R488" s="345" t="s">
        <v>255</v>
      </c>
      <c r="S488" s="383"/>
      <c r="T488" s="383"/>
      <c r="U488" s="383"/>
      <c r="V488" s="383"/>
      <c r="W488" s="365">
        <v>2618.9</v>
      </c>
      <c r="X488" s="359">
        <v>1254.27</v>
      </c>
      <c r="Y488" s="360">
        <v>0.47893000000000002</v>
      </c>
      <c r="Z488" s="384"/>
      <c r="AA488" s="384"/>
      <c r="AB488" s="384"/>
      <c r="AC488" s="384"/>
      <c r="AD488" s="384"/>
      <c r="AE488" s="384"/>
      <c r="AF488" s="302">
        <v>0</v>
      </c>
      <c r="AG488" s="300"/>
    </row>
    <row r="489" spans="1:33" s="299" customFormat="1" ht="74.25" customHeight="1" x14ac:dyDescent="0.2">
      <c r="A489" s="300"/>
      <c r="B489" s="385" t="s">
        <v>254</v>
      </c>
      <c r="C489" s="385"/>
      <c r="D489" s="385"/>
      <c r="E489" s="385"/>
      <c r="F489" s="385"/>
      <c r="G489" s="385"/>
      <c r="H489" s="385"/>
      <c r="I489" s="385"/>
      <c r="J489" s="385"/>
      <c r="K489" s="385"/>
      <c r="L489" s="385"/>
      <c r="M489" s="385"/>
      <c r="N489" s="341">
        <v>960</v>
      </c>
      <c r="O489" s="343">
        <v>3</v>
      </c>
      <c r="P489" s="343">
        <v>10</v>
      </c>
      <c r="Q489" s="344" t="s">
        <v>625</v>
      </c>
      <c r="R489" s="345" t="s">
        <v>252</v>
      </c>
      <c r="S489" s="383"/>
      <c r="T489" s="383"/>
      <c r="U489" s="383"/>
      <c r="V489" s="383"/>
      <c r="W489" s="365">
        <v>790.9</v>
      </c>
      <c r="X489" s="359">
        <v>250.03</v>
      </c>
      <c r="Y489" s="360">
        <v>0.31613999999999998</v>
      </c>
      <c r="Z489" s="384"/>
      <c r="AA489" s="384"/>
      <c r="AB489" s="384"/>
      <c r="AC489" s="384"/>
      <c r="AD489" s="384"/>
      <c r="AE489" s="384"/>
      <c r="AF489" s="302">
        <v>0</v>
      </c>
      <c r="AG489" s="300"/>
    </row>
    <row r="490" spans="1:33" s="299" customFormat="1" ht="42.75" customHeight="1" x14ac:dyDescent="0.2">
      <c r="A490" s="300"/>
      <c r="B490" s="385" t="s">
        <v>550</v>
      </c>
      <c r="C490" s="385"/>
      <c r="D490" s="385"/>
      <c r="E490" s="385"/>
      <c r="F490" s="385"/>
      <c r="G490" s="385"/>
      <c r="H490" s="385"/>
      <c r="I490" s="385"/>
      <c r="J490" s="385"/>
      <c r="K490" s="385"/>
      <c r="L490" s="385"/>
      <c r="M490" s="385"/>
      <c r="N490" s="341">
        <v>960</v>
      </c>
      <c r="O490" s="343">
        <v>3</v>
      </c>
      <c r="P490" s="343">
        <v>10</v>
      </c>
      <c r="Q490" s="344" t="s">
        <v>551</v>
      </c>
      <c r="R490" s="345">
        <v>0</v>
      </c>
      <c r="S490" s="383"/>
      <c r="T490" s="383"/>
      <c r="U490" s="383"/>
      <c r="V490" s="383"/>
      <c r="W490" s="365">
        <v>226.684</v>
      </c>
      <c r="X490" s="359">
        <v>226.68</v>
      </c>
      <c r="Y490" s="360">
        <v>1</v>
      </c>
      <c r="Z490" s="384"/>
      <c r="AA490" s="384"/>
      <c r="AB490" s="384"/>
      <c r="AC490" s="384"/>
      <c r="AD490" s="384"/>
      <c r="AE490" s="384"/>
      <c r="AF490" s="302">
        <v>-26.96</v>
      </c>
      <c r="AG490" s="300"/>
    </row>
    <row r="491" spans="1:33" s="299" customFormat="1" ht="42.75" customHeight="1" x14ac:dyDescent="0.2">
      <c r="A491" s="300"/>
      <c r="B491" s="385" t="s">
        <v>556</v>
      </c>
      <c r="C491" s="385"/>
      <c r="D491" s="385"/>
      <c r="E491" s="385"/>
      <c r="F491" s="385"/>
      <c r="G491" s="385"/>
      <c r="H491" s="385"/>
      <c r="I491" s="385"/>
      <c r="J491" s="385"/>
      <c r="K491" s="385"/>
      <c r="L491" s="385"/>
      <c r="M491" s="385"/>
      <c r="N491" s="341">
        <v>960</v>
      </c>
      <c r="O491" s="343">
        <v>3</v>
      </c>
      <c r="P491" s="343">
        <v>10</v>
      </c>
      <c r="Q491" s="344" t="s">
        <v>557</v>
      </c>
      <c r="R491" s="345">
        <v>0</v>
      </c>
      <c r="S491" s="383"/>
      <c r="T491" s="383"/>
      <c r="U491" s="383"/>
      <c r="V491" s="383"/>
      <c r="W491" s="365">
        <v>226.684</v>
      </c>
      <c r="X491" s="359">
        <v>226.68</v>
      </c>
      <c r="Y491" s="360">
        <v>1</v>
      </c>
      <c r="Z491" s="384"/>
      <c r="AA491" s="384"/>
      <c r="AB491" s="384"/>
      <c r="AC491" s="384"/>
      <c r="AD491" s="384"/>
      <c r="AE491" s="384"/>
      <c r="AF491" s="302">
        <v>-26.96</v>
      </c>
      <c r="AG491" s="300"/>
    </row>
    <row r="492" spans="1:33" s="299" customFormat="1" ht="21.75" customHeight="1" x14ac:dyDescent="0.2">
      <c r="A492" s="300"/>
      <c r="B492" s="385" t="s">
        <v>198</v>
      </c>
      <c r="C492" s="385"/>
      <c r="D492" s="385"/>
      <c r="E492" s="385"/>
      <c r="F492" s="385"/>
      <c r="G492" s="385"/>
      <c r="H492" s="385"/>
      <c r="I492" s="385"/>
      <c r="J492" s="385"/>
      <c r="K492" s="385"/>
      <c r="L492" s="385"/>
      <c r="M492" s="385"/>
      <c r="N492" s="341">
        <v>960</v>
      </c>
      <c r="O492" s="343">
        <v>3</v>
      </c>
      <c r="P492" s="343">
        <v>10</v>
      </c>
      <c r="Q492" s="344" t="s">
        <v>557</v>
      </c>
      <c r="R492" s="345" t="s">
        <v>197</v>
      </c>
      <c r="S492" s="383"/>
      <c r="T492" s="383"/>
      <c r="U492" s="383"/>
      <c r="V492" s="383"/>
      <c r="W492" s="365">
        <v>226.684</v>
      </c>
      <c r="X492" s="359">
        <v>226.68</v>
      </c>
      <c r="Y492" s="360">
        <v>1</v>
      </c>
      <c r="Z492" s="384"/>
      <c r="AA492" s="384"/>
      <c r="AB492" s="384"/>
      <c r="AC492" s="384"/>
      <c r="AD492" s="384"/>
      <c r="AE492" s="384"/>
      <c r="AF492" s="302">
        <v>-26.96</v>
      </c>
      <c r="AG492" s="300"/>
    </row>
    <row r="493" spans="1:33" s="299" customFormat="1" ht="21.75" customHeight="1" x14ac:dyDescent="0.2">
      <c r="A493" s="300"/>
      <c r="B493" s="385" t="s">
        <v>258</v>
      </c>
      <c r="C493" s="385"/>
      <c r="D493" s="385"/>
      <c r="E493" s="385"/>
      <c r="F493" s="385"/>
      <c r="G493" s="385"/>
      <c r="H493" s="385"/>
      <c r="I493" s="385"/>
      <c r="J493" s="385"/>
      <c r="K493" s="385"/>
      <c r="L493" s="385"/>
      <c r="M493" s="385"/>
      <c r="N493" s="341">
        <v>960</v>
      </c>
      <c r="O493" s="343">
        <v>3</v>
      </c>
      <c r="P493" s="343">
        <v>10</v>
      </c>
      <c r="Q493" s="344" t="s">
        <v>557</v>
      </c>
      <c r="R493" s="345" t="s">
        <v>257</v>
      </c>
      <c r="S493" s="383"/>
      <c r="T493" s="383"/>
      <c r="U493" s="383"/>
      <c r="V493" s="383"/>
      <c r="W493" s="365">
        <v>226.684</v>
      </c>
      <c r="X493" s="359">
        <v>226.68</v>
      </c>
      <c r="Y493" s="360">
        <v>1</v>
      </c>
      <c r="Z493" s="384"/>
      <c r="AA493" s="384"/>
      <c r="AB493" s="384"/>
      <c r="AC493" s="384"/>
      <c r="AD493" s="384"/>
      <c r="AE493" s="384"/>
      <c r="AF493" s="302">
        <v>-26.96</v>
      </c>
      <c r="AG493" s="300"/>
    </row>
    <row r="494" spans="1:33" s="299" customFormat="1" ht="12" customHeight="1" x14ac:dyDescent="0.2">
      <c r="A494" s="300"/>
      <c r="B494" s="385" t="s">
        <v>256</v>
      </c>
      <c r="C494" s="385"/>
      <c r="D494" s="385"/>
      <c r="E494" s="385"/>
      <c r="F494" s="385"/>
      <c r="G494" s="385"/>
      <c r="H494" s="385"/>
      <c r="I494" s="385"/>
      <c r="J494" s="385"/>
      <c r="K494" s="385"/>
      <c r="L494" s="385"/>
      <c r="M494" s="385"/>
      <c r="N494" s="341">
        <v>960</v>
      </c>
      <c r="O494" s="343">
        <v>3</v>
      </c>
      <c r="P494" s="343">
        <v>10</v>
      </c>
      <c r="Q494" s="344" t="s">
        <v>557</v>
      </c>
      <c r="R494" s="345" t="s">
        <v>255</v>
      </c>
      <c r="S494" s="383"/>
      <c r="T494" s="383"/>
      <c r="U494" s="383"/>
      <c r="V494" s="383"/>
      <c r="W494" s="365">
        <v>153.476</v>
      </c>
      <c r="X494" s="359">
        <v>153.47</v>
      </c>
      <c r="Y494" s="360">
        <v>1</v>
      </c>
      <c r="Z494" s="384"/>
      <c r="AA494" s="384"/>
      <c r="AB494" s="384"/>
      <c r="AC494" s="384"/>
      <c r="AD494" s="384"/>
      <c r="AE494" s="384"/>
      <c r="AF494" s="302">
        <v>-26.96</v>
      </c>
      <c r="AG494" s="300"/>
    </row>
    <row r="495" spans="1:33" s="299" customFormat="1" ht="21.75" customHeight="1" x14ac:dyDescent="0.2">
      <c r="A495" s="300"/>
      <c r="B495" s="385" t="s">
        <v>254</v>
      </c>
      <c r="C495" s="385"/>
      <c r="D495" s="385"/>
      <c r="E495" s="385"/>
      <c r="F495" s="385"/>
      <c r="G495" s="385"/>
      <c r="H495" s="385"/>
      <c r="I495" s="385"/>
      <c r="J495" s="385"/>
      <c r="K495" s="385"/>
      <c r="L495" s="385"/>
      <c r="M495" s="385"/>
      <c r="N495" s="341">
        <v>960</v>
      </c>
      <c r="O495" s="343">
        <v>3</v>
      </c>
      <c r="P495" s="343">
        <v>10</v>
      </c>
      <c r="Q495" s="344" t="s">
        <v>557</v>
      </c>
      <c r="R495" s="345" t="s">
        <v>252</v>
      </c>
      <c r="S495" s="383"/>
      <c r="T495" s="383"/>
      <c r="U495" s="383"/>
      <c r="V495" s="383"/>
      <c r="W495" s="365">
        <v>73.207999999999998</v>
      </c>
      <c r="X495" s="359">
        <v>73.209999999999994</v>
      </c>
      <c r="Y495" s="360">
        <v>1</v>
      </c>
      <c r="Z495" s="384"/>
      <c r="AA495" s="384"/>
      <c r="AB495" s="384"/>
      <c r="AC495" s="384"/>
      <c r="AD495" s="384"/>
      <c r="AE495" s="384"/>
      <c r="AF495" s="302">
        <v>368.24</v>
      </c>
      <c r="AG495" s="300"/>
    </row>
    <row r="496" spans="1:33" s="299" customFormat="1" ht="21.75" customHeight="1" x14ac:dyDescent="0.2">
      <c r="A496" s="300"/>
      <c r="B496" s="385" t="s">
        <v>430</v>
      </c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41">
        <v>960</v>
      </c>
      <c r="O496" s="343">
        <v>3</v>
      </c>
      <c r="P496" s="343">
        <v>10</v>
      </c>
      <c r="Q496" s="344" t="s">
        <v>431</v>
      </c>
      <c r="R496" s="345">
        <v>0</v>
      </c>
      <c r="S496" s="383"/>
      <c r="T496" s="383"/>
      <c r="U496" s="383"/>
      <c r="V496" s="383"/>
      <c r="W496" s="365">
        <v>2893.462</v>
      </c>
      <c r="X496" s="359">
        <v>704.6</v>
      </c>
      <c r="Y496" s="360">
        <v>0.24351</v>
      </c>
      <c r="Z496" s="384"/>
      <c r="AA496" s="384"/>
      <c r="AB496" s="384"/>
      <c r="AC496" s="384"/>
      <c r="AD496" s="384"/>
      <c r="AE496" s="384"/>
      <c r="AF496" s="302">
        <v>368.24</v>
      </c>
      <c r="AG496" s="300"/>
    </row>
    <row r="497" spans="1:33" s="299" customFormat="1" ht="21.75" customHeight="1" x14ac:dyDescent="0.2">
      <c r="A497" s="300"/>
      <c r="B497" s="385" t="s">
        <v>430</v>
      </c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41">
        <v>960</v>
      </c>
      <c r="O497" s="343">
        <v>3</v>
      </c>
      <c r="P497" s="343">
        <v>10</v>
      </c>
      <c r="Q497" s="344" t="s">
        <v>429</v>
      </c>
      <c r="R497" s="345">
        <v>0</v>
      </c>
      <c r="S497" s="383"/>
      <c r="T497" s="383"/>
      <c r="U497" s="383"/>
      <c r="V497" s="383"/>
      <c r="W497" s="365">
        <v>705.06899999999996</v>
      </c>
      <c r="X497" s="359">
        <v>704.6</v>
      </c>
      <c r="Y497" s="360">
        <v>0.99933000000000005</v>
      </c>
      <c r="Z497" s="384"/>
      <c r="AA497" s="384"/>
      <c r="AB497" s="384"/>
      <c r="AC497" s="384"/>
      <c r="AD497" s="384"/>
      <c r="AE497" s="384"/>
      <c r="AF497" s="302">
        <v>368.24</v>
      </c>
      <c r="AG497" s="300"/>
    </row>
    <row r="498" spans="1:33" s="299" customFormat="1" ht="21.75" customHeight="1" x14ac:dyDescent="0.2">
      <c r="A498" s="300"/>
      <c r="B498" s="385" t="s">
        <v>173</v>
      </c>
      <c r="C498" s="385"/>
      <c r="D498" s="385"/>
      <c r="E498" s="385"/>
      <c r="F498" s="385"/>
      <c r="G498" s="385"/>
      <c r="H498" s="385"/>
      <c r="I498" s="385"/>
      <c r="J498" s="385"/>
      <c r="K498" s="385"/>
      <c r="L498" s="385"/>
      <c r="M498" s="385"/>
      <c r="N498" s="341">
        <v>960</v>
      </c>
      <c r="O498" s="343">
        <v>3</v>
      </c>
      <c r="P498" s="343">
        <v>10</v>
      </c>
      <c r="Q498" s="344" t="s">
        <v>429</v>
      </c>
      <c r="R498" s="345" t="s">
        <v>172</v>
      </c>
      <c r="S498" s="383"/>
      <c r="T498" s="383"/>
      <c r="U498" s="383"/>
      <c r="V498" s="383"/>
      <c r="W498" s="365">
        <v>705.06899999999996</v>
      </c>
      <c r="X498" s="359">
        <v>704.6</v>
      </c>
      <c r="Y498" s="360">
        <v>0.99933000000000005</v>
      </c>
      <c r="Z498" s="384"/>
      <c r="AA498" s="384"/>
      <c r="AB498" s="384"/>
      <c r="AC498" s="384"/>
      <c r="AD498" s="384"/>
      <c r="AE498" s="384"/>
      <c r="AF498" s="302">
        <v>285.39999999999998</v>
      </c>
      <c r="AG498" s="300"/>
    </row>
    <row r="499" spans="1:33" s="299" customFormat="1" ht="21.75" customHeight="1" x14ac:dyDescent="0.2">
      <c r="A499" s="300"/>
      <c r="B499" s="385" t="s">
        <v>171</v>
      </c>
      <c r="C499" s="385"/>
      <c r="D499" s="385"/>
      <c r="E499" s="385"/>
      <c r="F499" s="385"/>
      <c r="G499" s="385"/>
      <c r="H499" s="385"/>
      <c r="I499" s="385"/>
      <c r="J499" s="385"/>
      <c r="K499" s="385"/>
      <c r="L499" s="385"/>
      <c r="M499" s="385"/>
      <c r="N499" s="341">
        <v>960</v>
      </c>
      <c r="O499" s="343">
        <v>3</v>
      </c>
      <c r="P499" s="343">
        <v>10</v>
      </c>
      <c r="Q499" s="344" t="s">
        <v>429</v>
      </c>
      <c r="R499" s="345" t="s">
        <v>170</v>
      </c>
      <c r="S499" s="383"/>
      <c r="T499" s="383"/>
      <c r="U499" s="383"/>
      <c r="V499" s="383"/>
      <c r="W499" s="365">
        <v>705.06899999999996</v>
      </c>
      <c r="X499" s="359">
        <v>704.6</v>
      </c>
      <c r="Y499" s="360">
        <v>0.99933000000000005</v>
      </c>
      <c r="Z499" s="384"/>
      <c r="AA499" s="384"/>
      <c r="AB499" s="384"/>
      <c r="AC499" s="384"/>
      <c r="AD499" s="384"/>
      <c r="AE499" s="384"/>
      <c r="AF499" s="302">
        <v>285.39999999999998</v>
      </c>
      <c r="AG499" s="300"/>
    </row>
    <row r="500" spans="1:33" s="299" customFormat="1" ht="21.75" customHeight="1" x14ac:dyDescent="0.2">
      <c r="A500" s="300"/>
      <c r="B500" s="385" t="s">
        <v>169</v>
      </c>
      <c r="C500" s="385"/>
      <c r="D500" s="385"/>
      <c r="E500" s="385"/>
      <c r="F500" s="385"/>
      <c r="G500" s="385"/>
      <c r="H500" s="385"/>
      <c r="I500" s="385"/>
      <c r="J500" s="385"/>
      <c r="K500" s="385"/>
      <c r="L500" s="385"/>
      <c r="M500" s="385"/>
      <c r="N500" s="341">
        <v>960</v>
      </c>
      <c r="O500" s="343">
        <v>3</v>
      </c>
      <c r="P500" s="343">
        <v>10</v>
      </c>
      <c r="Q500" s="344" t="s">
        <v>429</v>
      </c>
      <c r="R500" s="345" t="s">
        <v>168</v>
      </c>
      <c r="S500" s="383"/>
      <c r="T500" s="383"/>
      <c r="U500" s="383"/>
      <c r="V500" s="383"/>
      <c r="W500" s="365">
        <v>705.06899999999996</v>
      </c>
      <c r="X500" s="359">
        <v>704.6</v>
      </c>
      <c r="Y500" s="360">
        <v>0.99933000000000005</v>
      </c>
      <c r="Z500" s="384"/>
      <c r="AA500" s="384"/>
      <c r="AB500" s="384"/>
      <c r="AC500" s="384"/>
      <c r="AD500" s="384"/>
      <c r="AE500" s="384"/>
      <c r="AF500" s="302">
        <v>73.239999999999995</v>
      </c>
      <c r="AG500" s="300"/>
    </row>
    <row r="501" spans="1:33" s="299" customFormat="1" ht="12" customHeight="1" x14ac:dyDescent="0.2">
      <c r="A501" s="300"/>
      <c r="B501" s="385" t="s">
        <v>753</v>
      </c>
      <c r="C501" s="385"/>
      <c r="D501" s="385"/>
      <c r="E501" s="385"/>
      <c r="F501" s="385"/>
      <c r="G501" s="385"/>
      <c r="H501" s="385"/>
      <c r="I501" s="385"/>
      <c r="J501" s="385"/>
      <c r="K501" s="385"/>
      <c r="L501" s="385"/>
      <c r="M501" s="385"/>
      <c r="N501" s="341">
        <v>960</v>
      </c>
      <c r="O501" s="343">
        <v>3</v>
      </c>
      <c r="P501" s="343">
        <v>10</v>
      </c>
      <c r="Q501" s="344" t="s">
        <v>754</v>
      </c>
      <c r="R501" s="345">
        <v>0</v>
      </c>
      <c r="S501" s="383"/>
      <c r="T501" s="383"/>
      <c r="U501" s="383"/>
      <c r="V501" s="383"/>
      <c r="W501" s="365">
        <v>2188.393</v>
      </c>
      <c r="X501" s="359">
        <v>0</v>
      </c>
      <c r="Y501" s="360">
        <v>0</v>
      </c>
      <c r="Z501" s="384"/>
      <c r="AA501" s="384"/>
      <c r="AB501" s="384"/>
      <c r="AC501" s="384"/>
      <c r="AD501" s="384"/>
      <c r="AE501" s="384"/>
      <c r="AF501" s="302">
        <v>212.16</v>
      </c>
      <c r="AG501" s="300"/>
    </row>
    <row r="502" spans="1:33" s="299" customFormat="1" ht="12" customHeight="1" x14ac:dyDescent="0.2">
      <c r="A502" s="300"/>
      <c r="B502" s="385" t="s">
        <v>173</v>
      </c>
      <c r="C502" s="385"/>
      <c r="D502" s="385"/>
      <c r="E502" s="385"/>
      <c r="F502" s="385"/>
      <c r="G502" s="385"/>
      <c r="H502" s="385"/>
      <c r="I502" s="385"/>
      <c r="J502" s="385"/>
      <c r="K502" s="385"/>
      <c r="L502" s="385"/>
      <c r="M502" s="385"/>
      <c r="N502" s="341">
        <v>960</v>
      </c>
      <c r="O502" s="343">
        <v>3</v>
      </c>
      <c r="P502" s="343">
        <v>10</v>
      </c>
      <c r="Q502" s="344" t="s">
        <v>754</v>
      </c>
      <c r="R502" s="345" t="s">
        <v>172</v>
      </c>
      <c r="S502" s="383"/>
      <c r="T502" s="383"/>
      <c r="U502" s="383"/>
      <c r="V502" s="383"/>
      <c r="W502" s="365">
        <v>2188.393</v>
      </c>
      <c r="X502" s="359">
        <v>0</v>
      </c>
      <c r="Y502" s="360">
        <v>0</v>
      </c>
      <c r="Z502" s="384"/>
      <c r="AA502" s="384"/>
      <c r="AB502" s="384"/>
      <c r="AC502" s="384"/>
      <c r="AD502" s="384"/>
      <c r="AE502" s="384"/>
      <c r="AF502" s="302">
        <v>82.84</v>
      </c>
      <c r="AG502" s="300"/>
    </row>
    <row r="503" spans="1:33" s="299" customFormat="1" ht="12" customHeight="1" x14ac:dyDescent="0.2">
      <c r="A503" s="300"/>
      <c r="B503" s="385" t="s">
        <v>171</v>
      </c>
      <c r="C503" s="385"/>
      <c r="D503" s="385"/>
      <c r="E503" s="385"/>
      <c r="F503" s="385"/>
      <c r="G503" s="385"/>
      <c r="H503" s="385"/>
      <c r="I503" s="385"/>
      <c r="J503" s="385"/>
      <c r="K503" s="385"/>
      <c r="L503" s="385"/>
      <c r="M503" s="385"/>
      <c r="N503" s="341">
        <v>960</v>
      </c>
      <c r="O503" s="343">
        <v>3</v>
      </c>
      <c r="P503" s="343">
        <v>10</v>
      </c>
      <c r="Q503" s="344" t="s">
        <v>754</v>
      </c>
      <c r="R503" s="345" t="s">
        <v>170</v>
      </c>
      <c r="S503" s="383"/>
      <c r="T503" s="383"/>
      <c r="U503" s="383"/>
      <c r="V503" s="383"/>
      <c r="W503" s="365">
        <v>2188.393</v>
      </c>
      <c r="X503" s="359">
        <v>0</v>
      </c>
      <c r="Y503" s="360">
        <v>0</v>
      </c>
      <c r="Z503" s="384"/>
      <c r="AA503" s="384"/>
      <c r="AB503" s="384"/>
      <c r="AC503" s="384"/>
      <c r="AD503" s="384"/>
      <c r="AE503" s="384"/>
      <c r="AF503" s="302">
        <v>82.84</v>
      </c>
      <c r="AG503" s="300"/>
    </row>
    <row r="504" spans="1:33" s="299" customFormat="1" ht="21.75" customHeight="1" x14ac:dyDescent="0.2">
      <c r="A504" s="300"/>
      <c r="B504" s="385" t="s">
        <v>169</v>
      </c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41">
        <v>960</v>
      </c>
      <c r="O504" s="343">
        <v>3</v>
      </c>
      <c r="P504" s="343">
        <v>10</v>
      </c>
      <c r="Q504" s="344" t="s">
        <v>754</v>
      </c>
      <c r="R504" s="345" t="s">
        <v>168</v>
      </c>
      <c r="S504" s="383"/>
      <c r="T504" s="383"/>
      <c r="U504" s="383"/>
      <c r="V504" s="383"/>
      <c r="W504" s="365">
        <v>2188.393</v>
      </c>
      <c r="X504" s="359">
        <v>0</v>
      </c>
      <c r="Y504" s="360">
        <v>0</v>
      </c>
      <c r="Z504" s="384"/>
      <c r="AA504" s="384"/>
      <c r="AB504" s="384"/>
      <c r="AC504" s="384"/>
      <c r="AD504" s="384"/>
      <c r="AE504" s="384"/>
      <c r="AF504" s="302">
        <v>82.84</v>
      </c>
      <c r="AG504" s="300"/>
    </row>
    <row r="505" spans="1:33" s="299" customFormat="1" ht="12" customHeight="1" x14ac:dyDescent="0.2">
      <c r="A505" s="300"/>
      <c r="B505" s="385" t="s">
        <v>411</v>
      </c>
      <c r="C505" s="385"/>
      <c r="D505" s="385"/>
      <c r="E505" s="385"/>
      <c r="F505" s="385"/>
      <c r="G505" s="385"/>
      <c r="H505" s="385"/>
      <c r="I505" s="385"/>
      <c r="J505" s="385"/>
      <c r="K505" s="385"/>
      <c r="L505" s="385"/>
      <c r="M505" s="385"/>
      <c r="N505" s="341">
        <v>960</v>
      </c>
      <c r="O505" s="343">
        <v>3</v>
      </c>
      <c r="P505" s="343">
        <v>14</v>
      </c>
      <c r="Q505" s="344">
        <v>0</v>
      </c>
      <c r="R505" s="345">
        <v>0</v>
      </c>
      <c r="S505" s="383"/>
      <c r="T505" s="383"/>
      <c r="U505" s="383"/>
      <c r="V505" s="383"/>
      <c r="W505" s="365">
        <v>519.01700000000005</v>
      </c>
      <c r="X505" s="359">
        <v>9.1999999999999993</v>
      </c>
      <c r="Y505" s="360">
        <v>1.7729999999999999E-2</v>
      </c>
      <c r="Z505" s="384"/>
      <c r="AA505" s="384"/>
      <c r="AB505" s="384"/>
      <c r="AC505" s="384"/>
      <c r="AD505" s="384"/>
      <c r="AE505" s="384"/>
      <c r="AF505" s="302">
        <v>0</v>
      </c>
      <c r="AG505" s="300"/>
    </row>
    <row r="506" spans="1:33" s="299" customFormat="1" ht="21.75" customHeight="1" x14ac:dyDescent="0.2">
      <c r="A506" s="300"/>
      <c r="B506" s="385" t="s">
        <v>407</v>
      </c>
      <c r="C506" s="385"/>
      <c r="D506" s="385"/>
      <c r="E506" s="385"/>
      <c r="F506" s="385"/>
      <c r="G506" s="385"/>
      <c r="H506" s="385"/>
      <c r="I506" s="385"/>
      <c r="J506" s="385"/>
      <c r="K506" s="385"/>
      <c r="L506" s="385"/>
      <c r="M506" s="385"/>
      <c r="N506" s="341">
        <v>960</v>
      </c>
      <c r="O506" s="343">
        <v>3</v>
      </c>
      <c r="P506" s="343">
        <v>14</v>
      </c>
      <c r="Q506" s="344" t="s">
        <v>406</v>
      </c>
      <c r="R506" s="345">
        <v>0</v>
      </c>
      <c r="S506" s="383"/>
      <c r="T506" s="383"/>
      <c r="U506" s="383"/>
      <c r="V506" s="383"/>
      <c r="W506" s="365">
        <v>519.01700000000005</v>
      </c>
      <c r="X506" s="359">
        <v>9.1999999999999993</v>
      </c>
      <c r="Y506" s="360">
        <v>1.7729999999999999E-2</v>
      </c>
      <c r="Z506" s="384"/>
      <c r="AA506" s="384"/>
      <c r="AB506" s="384"/>
      <c r="AC506" s="384"/>
      <c r="AD506" s="384"/>
      <c r="AE506" s="384"/>
      <c r="AF506" s="302">
        <v>0</v>
      </c>
      <c r="AG506" s="300"/>
    </row>
    <row r="507" spans="1:33" s="299" customFormat="1" ht="12" customHeight="1" x14ac:dyDescent="0.2">
      <c r="A507" s="300"/>
      <c r="B507" s="385" t="s">
        <v>626</v>
      </c>
      <c r="C507" s="385"/>
      <c r="D507" s="385"/>
      <c r="E507" s="385"/>
      <c r="F507" s="385"/>
      <c r="G507" s="385"/>
      <c r="H507" s="385"/>
      <c r="I507" s="385"/>
      <c r="J507" s="385"/>
      <c r="K507" s="385"/>
      <c r="L507" s="385"/>
      <c r="M507" s="385"/>
      <c r="N507" s="341">
        <v>960</v>
      </c>
      <c r="O507" s="343">
        <v>3</v>
      </c>
      <c r="P507" s="343">
        <v>14</v>
      </c>
      <c r="Q507" s="344" t="s">
        <v>408</v>
      </c>
      <c r="R507" s="345">
        <v>0</v>
      </c>
      <c r="S507" s="383"/>
      <c r="T507" s="383"/>
      <c r="U507" s="383"/>
      <c r="V507" s="383"/>
      <c r="W507" s="365">
        <v>519.01700000000005</v>
      </c>
      <c r="X507" s="359">
        <v>9.1999999999999993</v>
      </c>
      <c r="Y507" s="360">
        <v>1.7729999999999999E-2</v>
      </c>
      <c r="Z507" s="384"/>
      <c r="AA507" s="384"/>
      <c r="AB507" s="384"/>
      <c r="AC507" s="384"/>
      <c r="AD507" s="384"/>
      <c r="AE507" s="384"/>
      <c r="AF507" s="302">
        <v>0</v>
      </c>
      <c r="AG507" s="300"/>
    </row>
    <row r="508" spans="1:33" s="299" customFormat="1" ht="12" customHeight="1" x14ac:dyDescent="0.2">
      <c r="A508" s="300"/>
      <c r="B508" s="385" t="s">
        <v>173</v>
      </c>
      <c r="C508" s="385"/>
      <c r="D508" s="385"/>
      <c r="E508" s="385"/>
      <c r="F508" s="385"/>
      <c r="G508" s="385"/>
      <c r="H508" s="385"/>
      <c r="I508" s="385"/>
      <c r="J508" s="385"/>
      <c r="K508" s="385"/>
      <c r="L508" s="385"/>
      <c r="M508" s="385"/>
      <c r="N508" s="341">
        <v>960</v>
      </c>
      <c r="O508" s="343">
        <v>3</v>
      </c>
      <c r="P508" s="343">
        <v>14</v>
      </c>
      <c r="Q508" s="344" t="s">
        <v>408</v>
      </c>
      <c r="R508" s="345" t="s">
        <v>172</v>
      </c>
      <c r="S508" s="383"/>
      <c r="T508" s="383"/>
      <c r="U508" s="383"/>
      <c r="V508" s="383"/>
      <c r="W508" s="365">
        <v>363.64</v>
      </c>
      <c r="X508" s="359">
        <v>9.1999999999999993</v>
      </c>
      <c r="Y508" s="360">
        <v>2.53E-2</v>
      </c>
      <c r="Z508" s="384"/>
      <c r="AA508" s="384"/>
      <c r="AB508" s="384"/>
      <c r="AC508" s="384"/>
      <c r="AD508" s="384"/>
      <c r="AE508" s="384"/>
      <c r="AF508" s="302">
        <v>0</v>
      </c>
      <c r="AG508" s="300"/>
    </row>
    <row r="509" spans="1:33" s="299" customFormat="1" ht="12" customHeight="1" x14ac:dyDescent="0.2">
      <c r="A509" s="300"/>
      <c r="B509" s="385" t="s">
        <v>171</v>
      </c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341">
        <v>960</v>
      </c>
      <c r="O509" s="343">
        <v>3</v>
      </c>
      <c r="P509" s="343">
        <v>14</v>
      </c>
      <c r="Q509" s="344" t="s">
        <v>408</v>
      </c>
      <c r="R509" s="345" t="s">
        <v>170</v>
      </c>
      <c r="S509" s="383"/>
      <c r="T509" s="383"/>
      <c r="U509" s="383"/>
      <c r="V509" s="383"/>
      <c r="W509" s="365">
        <v>363.64</v>
      </c>
      <c r="X509" s="359">
        <v>9.1999999999999993</v>
      </c>
      <c r="Y509" s="360">
        <v>2.53E-2</v>
      </c>
      <c r="Z509" s="384"/>
      <c r="AA509" s="384"/>
      <c r="AB509" s="384"/>
      <c r="AC509" s="384"/>
      <c r="AD509" s="384"/>
      <c r="AE509" s="384"/>
      <c r="AF509" s="302">
        <v>1381.45</v>
      </c>
      <c r="AG509" s="300"/>
    </row>
    <row r="510" spans="1:33" s="299" customFormat="1" ht="21.75" customHeight="1" x14ac:dyDescent="0.2">
      <c r="A510" s="300"/>
      <c r="B510" s="385" t="s">
        <v>169</v>
      </c>
      <c r="C510" s="385"/>
      <c r="D510" s="385"/>
      <c r="E510" s="385"/>
      <c r="F510" s="385"/>
      <c r="G510" s="385"/>
      <c r="H510" s="385"/>
      <c r="I510" s="385"/>
      <c r="J510" s="385"/>
      <c r="K510" s="385"/>
      <c r="L510" s="385"/>
      <c r="M510" s="385"/>
      <c r="N510" s="341">
        <v>960</v>
      </c>
      <c r="O510" s="343">
        <v>3</v>
      </c>
      <c r="P510" s="343">
        <v>14</v>
      </c>
      <c r="Q510" s="344" t="s">
        <v>408</v>
      </c>
      <c r="R510" s="345" t="s">
        <v>168</v>
      </c>
      <c r="S510" s="383"/>
      <c r="T510" s="383"/>
      <c r="U510" s="383"/>
      <c r="V510" s="383"/>
      <c r="W510" s="365">
        <v>363.64</v>
      </c>
      <c r="X510" s="359">
        <v>9.1999999999999993</v>
      </c>
      <c r="Y510" s="360">
        <v>2.53E-2</v>
      </c>
      <c r="Z510" s="384"/>
      <c r="AA510" s="384"/>
      <c r="AB510" s="384"/>
      <c r="AC510" s="384"/>
      <c r="AD510" s="384"/>
      <c r="AE510" s="384"/>
      <c r="AF510" s="302">
        <v>1381.45</v>
      </c>
      <c r="AG510" s="300"/>
    </row>
    <row r="511" spans="1:33" s="299" customFormat="1" ht="53.25" customHeight="1" x14ac:dyDescent="0.2">
      <c r="A511" s="300"/>
      <c r="B511" s="385" t="s">
        <v>185</v>
      </c>
      <c r="C511" s="385"/>
      <c r="D511" s="385"/>
      <c r="E511" s="385"/>
      <c r="F511" s="385"/>
      <c r="G511" s="385"/>
      <c r="H511" s="385"/>
      <c r="I511" s="385"/>
      <c r="J511" s="385"/>
      <c r="K511" s="385"/>
      <c r="L511" s="385"/>
      <c r="M511" s="385"/>
      <c r="N511" s="341">
        <v>960</v>
      </c>
      <c r="O511" s="343">
        <v>3</v>
      </c>
      <c r="P511" s="343">
        <v>14</v>
      </c>
      <c r="Q511" s="344" t="s">
        <v>408</v>
      </c>
      <c r="R511" s="345" t="s">
        <v>184</v>
      </c>
      <c r="S511" s="383"/>
      <c r="T511" s="383"/>
      <c r="U511" s="383"/>
      <c r="V511" s="383"/>
      <c r="W511" s="365">
        <v>155.37700000000001</v>
      </c>
      <c r="X511" s="359">
        <v>0</v>
      </c>
      <c r="Y511" s="360">
        <v>0</v>
      </c>
      <c r="Z511" s="384"/>
      <c r="AA511" s="384"/>
      <c r="AB511" s="384"/>
      <c r="AC511" s="384"/>
      <c r="AD511" s="384"/>
      <c r="AE511" s="384"/>
      <c r="AF511" s="302">
        <v>1381.45</v>
      </c>
      <c r="AG511" s="300"/>
    </row>
    <row r="512" spans="1:33" s="299" customFormat="1" ht="12" customHeight="1" x14ac:dyDescent="0.2">
      <c r="A512" s="300"/>
      <c r="B512" s="385" t="s">
        <v>508</v>
      </c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41">
        <v>960</v>
      </c>
      <c r="O512" s="343">
        <v>3</v>
      </c>
      <c r="P512" s="343">
        <v>14</v>
      </c>
      <c r="Q512" s="344" t="s">
        <v>408</v>
      </c>
      <c r="R512" s="345" t="s">
        <v>507</v>
      </c>
      <c r="S512" s="383"/>
      <c r="T512" s="383"/>
      <c r="U512" s="383"/>
      <c r="V512" s="383"/>
      <c r="W512" s="365">
        <v>155.37700000000001</v>
      </c>
      <c r="X512" s="359">
        <v>0</v>
      </c>
      <c r="Y512" s="360">
        <v>0</v>
      </c>
      <c r="Z512" s="384"/>
      <c r="AA512" s="384"/>
      <c r="AB512" s="384"/>
      <c r="AC512" s="384"/>
      <c r="AD512" s="384"/>
      <c r="AE512" s="384"/>
      <c r="AF512" s="302">
        <v>1381.45</v>
      </c>
      <c r="AG512" s="300"/>
    </row>
    <row r="513" spans="1:33" s="299" customFormat="1" ht="12" customHeight="1" x14ac:dyDescent="0.2">
      <c r="A513" s="300"/>
      <c r="B513" s="385" t="s">
        <v>410</v>
      </c>
      <c r="C513" s="385"/>
      <c r="D513" s="385"/>
      <c r="E513" s="385"/>
      <c r="F513" s="385"/>
      <c r="G513" s="385"/>
      <c r="H513" s="385"/>
      <c r="I513" s="385"/>
      <c r="J513" s="385"/>
      <c r="K513" s="385"/>
      <c r="L513" s="385"/>
      <c r="M513" s="385"/>
      <c r="N513" s="341">
        <v>960</v>
      </c>
      <c r="O513" s="343">
        <v>4</v>
      </c>
      <c r="P513" s="343">
        <v>0</v>
      </c>
      <c r="Q513" s="344">
        <v>0</v>
      </c>
      <c r="R513" s="345">
        <v>0</v>
      </c>
      <c r="S513" s="383"/>
      <c r="T513" s="383"/>
      <c r="U513" s="383"/>
      <c r="V513" s="383"/>
      <c r="W513" s="365">
        <v>32903.561000000002</v>
      </c>
      <c r="X513" s="359">
        <v>6134.14</v>
      </c>
      <c r="Y513" s="360">
        <v>0.18643000000000001</v>
      </c>
      <c r="Z513" s="384"/>
      <c r="AA513" s="384"/>
      <c r="AB513" s="384"/>
      <c r="AC513" s="384"/>
      <c r="AD513" s="384"/>
      <c r="AE513" s="384"/>
      <c r="AF513" s="302">
        <v>1135.57</v>
      </c>
      <c r="AG513" s="300"/>
    </row>
    <row r="514" spans="1:33" s="299" customFormat="1" ht="32.25" customHeight="1" x14ac:dyDescent="0.2">
      <c r="A514" s="300"/>
      <c r="B514" s="385" t="s">
        <v>409</v>
      </c>
      <c r="C514" s="385"/>
      <c r="D514" s="385"/>
      <c r="E514" s="385"/>
      <c r="F514" s="385"/>
      <c r="G514" s="385"/>
      <c r="H514" s="385"/>
      <c r="I514" s="385"/>
      <c r="J514" s="385"/>
      <c r="K514" s="385"/>
      <c r="L514" s="385"/>
      <c r="M514" s="385"/>
      <c r="N514" s="341">
        <v>960</v>
      </c>
      <c r="O514" s="343">
        <v>4</v>
      </c>
      <c r="P514" s="343">
        <v>5</v>
      </c>
      <c r="Q514" s="344">
        <v>0</v>
      </c>
      <c r="R514" s="345">
        <v>0</v>
      </c>
      <c r="S514" s="383"/>
      <c r="T514" s="383"/>
      <c r="U514" s="383"/>
      <c r="V514" s="383"/>
      <c r="W514" s="365">
        <v>2252.1999999999998</v>
      </c>
      <c r="X514" s="359">
        <v>0</v>
      </c>
      <c r="Y514" s="360">
        <v>0</v>
      </c>
      <c r="Z514" s="384"/>
      <c r="AA514" s="384"/>
      <c r="AB514" s="384"/>
      <c r="AC514" s="384"/>
      <c r="AD514" s="384"/>
      <c r="AE514" s="384"/>
      <c r="AF514" s="302">
        <v>245.88</v>
      </c>
      <c r="AG514" s="300"/>
    </row>
    <row r="515" spans="1:33" s="299" customFormat="1" ht="12" customHeight="1" x14ac:dyDescent="0.2">
      <c r="A515" s="300"/>
      <c r="B515" s="385" t="s">
        <v>629</v>
      </c>
      <c r="C515" s="385"/>
      <c r="D515" s="385"/>
      <c r="E515" s="385"/>
      <c r="F515" s="385"/>
      <c r="G515" s="385"/>
      <c r="H515" s="385"/>
      <c r="I515" s="385"/>
      <c r="J515" s="385"/>
      <c r="K515" s="385"/>
      <c r="L515" s="385"/>
      <c r="M515" s="385"/>
      <c r="N515" s="341">
        <v>960</v>
      </c>
      <c r="O515" s="343">
        <v>4</v>
      </c>
      <c r="P515" s="343">
        <v>5</v>
      </c>
      <c r="Q515" s="344" t="s">
        <v>320</v>
      </c>
      <c r="R515" s="345">
        <v>0</v>
      </c>
      <c r="S515" s="383"/>
      <c r="T515" s="383"/>
      <c r="U515" s="383"/>
      <c r="V515" s="383"/>
      <c r="W515" s="365">
        <v>2252.1999999999998</v>
      </c>
      <c r="X515" s="359">
        <v>0</v>
      </c>
      <c r="Y515" s="360">
        <v>0</v>
      </c>
      <c r="Z515" s="384"/>
      <c r="AA515" s="384"/>
      <c r="AB515" s="384"/>
      <c r="AC515" s="384"/>
      <c r="AD515" s="384"/>
      <c r="AE515" s="384"/>
      <c r="AF515" s="302">
        <v>51.89</v>
      </c>
      <c r="AG515" s="300"/>
    </row>
    <row r="516" spans="1:33" s="299" customFormat="1" ht="12" customHeight="1" x14ac:dyDescent="0.2">
      <c r="A516" s="300"/>
      <c r="B516" s="385" t="s">
        <v>570</v>
      </c>
      <c r="C516" s="385"/>
      <c r="D516" s="385"/>
      <c r="E516" s="385"/>
      <c r="F516" s="385"/>
      <c r="G516" s="385"/>
      <c r="H516" s="385"/>
      <c r="I516" s="385"/>
      <c r="J516" s="385"/>
      <c r="K516" s="385"/>
      <c r="L516" s="385"/>
      <c r="M516" s="385"/>
      <c r="N516" s="341">
        <v>960</v>
      </c>
      <c r="O516" s="343">
        <v>4</v>
      </c>
      <c r="P516" s="343">
        <v>5</v>
      </c>
      <c r="Q516" s="344" t="s">
        <v>630</v>
      </c>
      <c r="R516" s="345">
        <v>0</v>
      </c>
      <c r="S516" s="383"/>
      <c r="T516" s="383"/>
      <c r="U516" s="383"/>
      <c r="V516" s="383"/>
      <c r="W516" s="365">
        <v>2252.1999999999998</v>
      </c>
      <c r="X516" s="359">
        <v>0</v>
      </c>
      <c r="Y516" s="360">
        <v>0</v>
      </c>
      <c r="Z516" s="384"/>
      <c r="AA516" s="384"/>
      <c r="AB516" s="384"/>
      <c r="AC516" s="384"/>
      <c r="AD516" s="384"/>
      <c r="AE516" s="384"/>
      <c r="AF516" s="302">
        <v>0</v>
      </c>
      <c r="AG516" s="300"/>
    </row>
    <row r="517" spans="1:33" s="299" customFormat="1" ht="21.75" customHeight="1" x14ac:dyDescent="0.2">
      <c r="A517" s="300"/>
      <c r="B517" s="385" t="s">
        <v>173</v>
      </c>
      <c r="C517" s="385"/>
      <c r="D517" s="385"/>
      <c r="E517" s="385"/>
      <c r="F517" s="385"/>
      <c r="G517" s="385"/>
      <c r="H517" s="385"/>
      <c r="I517" s="385"/>
      <c r="J517" s="385"/>
      <c r="K517" s="385"/>
      <c r="L517" s="385"/>
      <c r="M517" s="385"/>
      <c r="N517" s="341">
        <v>960</v>
      </c>
      <c r="O517" s="343">
        <v>4</v>
      </c>
      <c r="P517" s="343">
        <v>5</v>
      </c>
      <c r="Q517" s="344" t="s">
        <v>630</v>
      </c>
      <c r="R517" s="345" t="s">
        <v>172</v>
      </c>
      <c r="S517" s="383"/>
      <c r="T517" s="383"/>
      <c r="U517" s="383"/>
      <c r="V517" s="383"/>
      <c r="W517" s="365">
        <v>2252.1999999999998</v>
      </c>
      <c r="X517" s="359">
        <v>0</v>
      </c>
      <c r="Y517" s="360">
        <v>0</v>
      </c>
      <c r="Z517" s="384"/>
      <c r="AA517" s="384"/>
      <c r="AB517" s="384"/>
      <c r="AC517" s="384"/>
      <c r="AD517" s="384"/>
      <c r="AE517" s="384"/>
      <c r="AF517" s="302">
        <v>0</v>
      </c>
      <c r="AG517" s="300"/>
    </row>
    <row r="518" spans="1:33" s="299" customFormat="1" ht="21.75" customHeight="1" x14ac:dyDescent="0.2">
      <c r="A518" s="300"/>
      <c r="B518" s="385" t="s">
        <v>171</v>
      </c>
      <c r="C518" s="385"/>
      <c r="D518" s="385"/>
      <c r="E518" s="385"/>
      <c r="F518" s="385"/>
      <c r="G518" s="385"/>
      <c r="H518" s="385"/>
      <c r="I518" s="385"/>
      <c r="J518" s="385"/>
      <c r="K518" s="385"/>
      <c r="L518" s="385"/>
      <c r="M518" s="385"/>
      <c r="N518" s="341">
        <v>960</v>
      </c>
      <c r="O518" s="343">
        <v>4</v>
      </c>
      <c r="P518" s="343">
        <v>5</v>
      </c>
      <c r="Q518" s="344" t="s">
        <v>630</v>
      </c>
      <c r="R518" s="345" t="s">
        <v>170</v>
      </c>
      <c r="S518" s="383"/>
      <c r="T518" s="383"/>
      <c r="U518" s="383"/>
      <c r="V518" s="383"/>
      <c r="W518" s="365">
        <v>2252.1999999999998</v>
      </c>
      <c r="X518" s="359">
        <v>0</v>
      </c>
      <c r="Y518" s="360">
        <v>0</v>
      </c>
      <c r="Z518" s="384"/>
      <c r="AA518" s="384"/>
      <c r="AB518" s="384"/>
      <c r="AC518" s="384"/>
      <c r="AD518" s="384"/>
      <c r="AE518" s="384"/>
      <c r="AF518" s="302">
        <v>0</v>
      </c>
      <c r="AG518" s="300"/>
    </row>
    <row r="519" spans="1:33" s="299" customFormat="1" ht="21.75" customHeight="1" x14ac:dyDescent="0.2">
      <c r="A519" s="300"/>
      <c r="B519" s="385" t="s">
        <v>169</v>
      </c>
      <c r="C519" s="385"/>
      <c r="D519" s="385"/>
      <c r="E519" s="385"/>
      <c r="F519" s="385"/>
      <c r="G519" s="385"/>
      <c r="H519" s="385"/>
      <c r="I519" s="385"/>
      <c r="J519" s="385"/>
      <c r="K519" s="385"/>
      <c r="L519" s="385"/>
      <c r="M519" s="385"/>
      <c r="N519" s="341">
        <v>960</v>
      </c>
      <c r="O519" s="343">
        <v>4</v>
      </c>
      <c r="P519" s="343">
        <v>5</v>
      </c>
      <c r="Q519" s="344" t="s">
        <v>630</v>
      </c>
      <c r="R519" s="345" t="s">
        <v>168</v>
      </c>
      <c r="S519" s="383"/>
      <c r="T519" s="383"/>
      <c r="U519" s="383"/>
      <c r="V519" s="383"/>
      <c r="W519" s="365">
        <v>2252.1999999999998</v>
      </c>
      <c r="X519" s="359">
        <v>0</v>
      </c>
      <c r="Y519" s="360">
        <v>0</v>
      </c>
      <c r="Z519" s="384"/>
      <c r="AA519" s="384"/>
      <c r="AB519" s="384"/>
      <c r="AC519" s="384"/>
      <c r="AD519" s="384"/>
      <c r="AE519" s="384"/>
      <c r="AF519" s="302">
        <v>0</v>
      </c>
      <c r="AG519" s="300"/>
    </row>
    <row r="520" spans="1:33" s="299" customFormat="1" ht="12" customHeight="1" x14ac:dyDescent="0.2">
      <c r="A520" s="300"/>
      <c r="B520" s="385" t="s">
        <v>399</v>
      </c>
      <c r="C520" s="385"/>
      <c r="D520" s="385"/>
      <c r="E520" s="385"/>
      <c r="F520" s="385"/>
      <c r="G520" s="385"/>
      <c r="H520" s="385"/>
      <c r="I520" s="385"/>
      <c r="J520" s="385"/>
      <c r="K520" s="385"/>
      <c r="L520" s="385"/>
      <c r="M520" s="385"/>
      <c r="N520" s="341">
        <v>960</v>
      </c>
      <c r="O520" s="343">
        <v>4</v>
      </c>
      <c r="P520" s="343">
        <v>9</v>
      </c>
      <c r="Q520" s="344">
        <v>0</v>
      </c>
      <c r="R520" s="345">
        <v>0</v>
      </c>
      <c r="S520" s="383"/>
      <c r="T520" s="383"/>
      <c r="U520" s="383"/>
      <c r="V520" s="383"/>
      <c r="W520" s="365">
        <v>18560.115000000002</v>
      </c>
      <c r="X520" s="359">
        <v>0</v>
      </c>
      <c r="Y520" s="360">
        <v>0</v>
      </c>
      <c r="Z520" s="384"/>
      <c r="AA520" s="384"/>
      <c r="AB520" s="384"/>
      <c r="AC520" s="384"/>
      <c r="AD520" s="384"/>
      <c r="AE520" s="384"/>
      <c r="AF520" s="302">
        <v>0</v>
      </c>
      <c r="AG520" s="300"/>
    </row>
    <row r="521" spans="1:33" s="299" customFormat="1" ht="32.25" customHeight="1" x14ac:dyDescent="0.2">
      <c r="A521" s="300"/>
      <c r="B521" s="385" t="s">
        <v>398</v>
      </c>
      <c r="C521" s="385"/>
      <c r="D521" s="385"/>
      <c r="E521" s="385"/>
      <c r="F521" s="385"/>
      <c r="G521" s="385"/>
      <c r="H521" s="385"/>
      <c r="I521" s="385"/>
      <c r="J521" s="385"/>
      <c r="K521" s="385"/>
      <c r="L521" s="385"/>
      <c r="M521" s="385"/>
      <c r="N521" s="341">
        <v>960</v>
      </c>
      <c r="O521" s="343">
        <v>4</v>
      </c>
      <c r="P521" s="343">
        <v>9</v>
      </c>
      <c r="Q521" s="344" t="s">
        <v>397</v>
      </c>
      <c r="R521" s="345">
        <v>0</v>
      </c>
      <c r="S521" s="383"/>
      <c r="T521" s="383"/>
      <c r="U521" s="383"/>
      <c r="V521" s="383"/>
      <c r="W521" s="365">
        <v>18560.115000000002</v>
      </c>
      <c r="X521" s="359">
        <v>0</v>
      </c>
      <c r="Y521" s="360">
        <v>0</v>
      </c>
      <c r="Z521" s="384"/>
      <c r="AA521" s="384"/>
      <c r="AB521" s="384"/>
      <c r="AC521" s="384"/>
      <c r="AD521" s="384"/>
      <c r="AE521" s="384"/>
      <c r="AF521" s="302">
        <v>0</v>
      </c>
      <c r="AG521" s="300"/>
    </row>
    <row r="522" spans="1:33" s="299" customFormat="1" ht="12" customHeight="1" x14ac:dyDescent="0.2">
      <c r="A522" s="300"/>
      <c r="B522" s="385" t="s">
        <v>632</v>
      </c>
      <c r="C522" s="385"/>
      <c r="D522" s="385"/>
      <c r="E522" s="385"/>
      <c r="F522" s="385"/>
      <c r="G522" s="385"/>
      <c r="H522" s="385"/>
      <c r="I522" s="385"/>
      <c r="J522" s="385"/>
      <c r="K522" s="385"/>
      <c r="L522" s="385"/>
      <c r="M522" s="385"/>
      <c r="N522" s="341">
        <v>960</v>
      </c>
      <c r="O522" s="343">
        <v>4</v>
      </c>
      <c r="P522" s="343">
        <v>9</v>
      </c>
      <c r="Q522" s="344" t="s">
        <v>633</v>
      </c>
      <c r="R522" s="345">
        <v>0</v>
      </c>
      <c r="S522" s="383"/>
      <c r="T522" s="383"/>
      <c r="U522" s="383"/>
      <c r="V522" s="383"/>
      <c r="W522" s="365">
        <v>14546.392</v>
      </c>
      <c r="X522" s="359">
        <v>0</v>
      </c>
      <c r="Y522" s="360">
        <v>0</v>
      </c>
      <c r="Z522" s="384"/>
      <c r="AA522" s="384"/>
      <c r="AB522" s="384"/>
      <c r="AC522" s="384"/>
      <c r="AD522" s="384"/>
      <c r="AE522" s="384"/>
      <c r="AF522" s="302">
        <v>0</v>
      </c>
      <c r="AG522" s="300"/>
    </row>
    <row r="523" spans="1:33" s="299" customFormat="1" ht="21.75" customHeight="1" x14ac:dyDescent="0.2">
      <c r="A523" s="300"/>
      <c r="B523" s="385" t="s">
        <v>173</v>
      </c>
      <c r="C523" s="385"/>
      <c r="D523" s="385"/>
      <c r="E523" s="385"/>
      <c r="F523" s="385"/>
      <c r="G523" s="385"/>
      <c r="H523" s="385"/>
      <c r="I523" s="385"/>
      <c r="J523" s="385"/>
      <c r="K523" s="385"/>
      <c r="L523" s="385"/>
      <c r="M523" s="385"/>
      <c r="N523" s="341">
        <v>960</v>
      </c>
      <c r="O523" s="343">
        <v>4</v>
      </c>
      <c r="P523" s="343">
        <v>9</v>
      </c>
      <c r="Q523" s="344" t="s">
        <v>633</v>
      </c>
      <c r="R523" s="345" t="s">
        <v>172</v>
      </c>
      <c r="S523" s="383"/>
      <c r="T523" s="383"/>
      <c r="U523" s="383"/>
      <c r="V523" s="383"/>
      <c r="W523" s="365">
        <v>14546.392</v>
      </c>
      <c r="X523" s="359">
        <v>0</v>
      </c>
      <c r="Y523" s="360">
        <v>0</v>
      </c>
      <c r="Z523" s="384"/>
      <c r="AA523" s="384"/>
      <c r="AB523" s="384"/>
      <c r="AC523" s="384"/>
      <c r="AD523" s="384"/>
      <c r="AE523" s="384"/>
      <c r="AF523" s="302">
        <v>0</v>
      </c>
      <c r="AG523" s="300"/>
    </row>
    <row r="524" spans="1:33" s="299" customFormat="1" ht="12" customHeight="1" x14ac:dyDescent="0.2">
      <c r="A524" s="300"/>
      <c r="B524" s="385" t="s">
        <v>171</v>
      </c>
      <c r="C524" s="385"/>
      <c r="D524" s="385"/>
      <c r="E524" s="385"/>
      <c r="F524" s="385"/>
      <c r="G524" s="385"/>
      <c r="H524" s="385"/>
      <c r="I524" s="385"/>
      <c r="J524" s="385"/>
      <c r="K524" s="385"/>
      <c r="L524" s="385"/>
      <c r="M524" s="385"/>
      <c r="N524" s="341">
        <v>960</v>
      </c>
      <c r="O524" s="343">
        <v>4</v>
      </c>
      <c r="P524" s="343">
        <v>9</v>
      </c>
      <c r="Q524" s="344" t="s">
        <v>633</v>
      </c>
      <c r="R524" s="345" t="s">
        <v>170</v>
      </c>
      <c r="S524" s="383"/>
      <c r="T524" s="383"/>
      <c r="U524" s="383"/>
      <c r="V524" s="383"/>
      <c r="W524" s="365">
        <v>14546.392</v>
      </c>
      <c r="X524" s="359">
        <v>0</v>
      </c>
      <c r="Y524" s="360">
        <v>0</v>
      </c>
      <c r="Z524" s="384"/>
      <c r="AA524" s="384"/>
      <c r="AB524" s="384"/>
      <c r="AC524" s="384"/>
      <c r="AD524" s="384"/>
      <c r="AE524" s="384"/>
      <c r="AF524" s="302">
        <v>0</v>
      </c>
      <c r="AG524" s="300"/>
    </row>
    <row r="525" spans="1:33" s="299" customFormat="1" ht="32.25" customHeight="1" x14ac:dyDescent="0.2">
      <c r="A525" s="300"/>
      <c r="B525" s="385" t="s">
        <v>169</v>
      </c>
      <c r="C525" s="385"/>
      <c r="D525" s="385"/>
      <c r="E525" s="385"/>
      <c r="F525" s="385"/>
      <c r="G525" s="385"/>
      <c r="H525" s="385"/>
      <c r="I525" s="385"/>
      <c r="J525" s="385"/>
      <c r="K525" s="385"/>
      <c r="L525" s="385"/>
      <c r="M525" s="385"/>
      <c r="N525" s="341">
        <v>960</v>
      </c>
      <c r="O525" s="343">
        <v>4</v>
      </c>
      <c r="P525" s="343">
        <v>9</v>
      </c>
      <c r="Q525" s="344" t="s">
        <v>633</v>
      </c>
      <c r="R525" s="345" t="s">
        <v>168</v>
      </c>
      <c r="S525" s="383"/>
      <c r="T525" s="383"/>
      <c r="U525" s="383"/>
      <c r="V525" s="383"/>
      <c r="W525" s="365">
        <v>14546.392</v>
      </c>
      <c r="X525" s="359">
        <v>0</v>
      </c>
      <c r="Y525" s="360">
        <v>0</v>
      </c>
      <c r="Z525" s="384"/>
      <c r="AA525" s="384"/>
      <c r="AB525" s="384"/>
      <c r="AC525" s="384"/>
      <c r="AD525" s="384"/>
      <c r="AE525" s="384"/>
      <c r="AF525" s="302">
        <v>0</v>
      </c>
      <c r="AG525" s="300"/>
    </row>
    <row r="526" spans="1:33" s="299" customFormat="1" ht="12" customHeight="1" x14ac:dyDescent="0.2">
      <c r="A526" s="300"/>
      <c r="B526" s="385" t="s">
        <v>396</v>
      </c>
      <c r="C526" s="385"/>
      <c r="D526" s="385"/>
      <c r="E526" s="385"/>
      <c r="F526" s="385"/>
      <c r="G526" s="385"/>
      <c r="H526" s="385"/>
      <c r="I526" s="385"/>
      <c r="J526" s="385"/>
      <c r="K526" s="385"/>
      <c r="L526" s="385"/>
      <c r="M526" s="385"/>
      <c r="N526" s="341">
        <v>960</v>
      </c>
      <c r="O526" s="343">
        <v>4</v>
      </c>
      <c r="P526" s="343">
        <v>9</v>
      </c>
      <c r="Q526" s="344" t="s">
        <v>395</v>
      </c>
      <c r="R526" s="345">
        <v>0</v>
      </c>
      <c r="S526" s="383"/>
      <c r="T526" s="383"/>
      <c r="U526" s="383"/>
      <c r="V526" s="383"/>
      <c r="W526" s="365">
        <v>4013.723</v>
      </c>
      <c r="X526" s="359">
        <v>0</v>
      </c>
      <c r="Y526" s="360">
        <v>0</v>
      </c>
      <c r="Z526" s="384"/>
      <c r="AA526" s="384"/>
      <c r="AB526" s="384"/>
      <c r="AC526" s="384"/>
      <c r="AD526" s="384"/>
      <c r="AE526" s="384"/>
      <c r="AF526" s="302">
        <v>0</v>
      </c>
      <c r="AG526" s="300"/>
    </row>
    <row r="527" spans="1:33" s="299" customFormat="1" ht="21.75" customHeight="1" x14ac:dyDescent="0.2">
      <c r="A527" s="300"/>
      <c r="B527" s="385" t="s">
        <v>173</v>
      </c>
      <c r="C527" s="385"/>
      <c r="D527" s="385"/>
      <c r="E527" s="385"/>
      <c r="F527" s="385"/>
      <c r="G527" s="385"/>
      <c r="H527" s="385"/>
      <c r="I527" s="385"/>
      <c r="J527" s="385"/>
      <c r="K527" s="385"/>
      <c r="L527" s="385"/>
      <c r="M527" s="385"/>
      <c r="N527" s="341">
        <v>960</v>
      </c>
      <c r="O527" s="343">
        <v>4</v>
      </c>
      <c r="P527" s="343">
        <v>9</v>
      </c>
      <c r="Q527" s="344" t="s">
        <v>395</v>
      </c>
      <c r="R527" s="345" t="s">
        <v>172</v>
      </c>
      <c r="S527" s="383"/>
      <c r="T527" s="383"/>
      <c r="U527" s="383"/>
      <c r="V527" s="383"/>
      <c r="W527" s="365">
        <v>4013.723</v>
      </c>
      <c r="X527" s="359">
        <v>0</v>
      </c>
      <c r="Y527" s="360">
        <v>0</v>
      </c>
      <c r="Z527" s="384"/>
      <c r="AA527" s="384"/>
      <c r="AB527" s="384"/>
      <c r="AC527" s="384"/>
      <c r="AD527" s="384"/>
      <c r="AE527" s="384"/>
      <c r="AF527" s="302">
        <v>0</v>
      </c>
      <c r="AG527" s="300"/>
    </row>
    <row r="528" spans="1:33" s="299" customFormat="1" ht="21.75" customHeight="1" x14ac:dyDescent="0.2">
      <c r="A528" s="300"/>
      <c r="B528" s="385" t="s">
        <v>171</v>
      </c>
      <c r="C528" s="385"/>
      <c r="D528" s="385"/>
      <c r="E528" s="385"/>
      <c r="F528" s="385"/>
      <c r="G528" s="385"/>
      <c r="H528" s="385"/>
      <c r="I528" s="385"/>
      <c r="J528" s="385"/>
      <c r="K528" s="385"/>
      <c r="L528" s="385"/>
      <c r="M528" s="385"/>
      <c r="N528" s="341">
        <v>960</v>
      </c>
      <c r="O528" s="343">
        <v>4</v>
      </c>
      <c r="P528" s="343">
        <v>9</v>
      </c>
      <c r="Q528" s="344" t="s">
        <v>395</v>
      </c>
      <c r="R528" s="345" t="s">
        <v>170</v>
      </c>
      <c r="S528" s="383"/>
      <c r="T528" s="383"/>
      <c r="U528" s="383"/>
      <c r="V528" s="383"/>
      <c r="W528" s="365">
        <v>4013.723</v>
      </c>
      <c r="X528" s="359">
        <v>0</v>
      </c>
      <c r="Y528" s="360">
        <v>0</v>
      </c>
      <c r="Z528" s="384"/>
      <c r="AA528" s="384"/>
      <c r="AB528" s="384"/>
      <c r="AC528" s="384"/>
      <c r="AD528" s="384"/>
      <c r="AE528" s="384"/>
      <c r="AF528" s="302">
        <v>0</v>
      </c>
      <c r="AG528" s="300"/>
    </row>
    <row r="529" spans="1:33" s="299" customFormat="1" ht="21.75" customHeight="1" x14ac:dyDescent="0.2">
      <c r="A529" s="300"/>
      <c r="B529" s="385" t="s">
        <v>169</v>
      </c>
      <c r="C529" s="385"/>
      <c r="D529" s="385"/>
      <c r="E529" s="385"/>
      <c r="F529" s="385"/>
      <c r="G529" s="385"/>
      <c r="H529" s="385"/>
      <c r="I529" s="385"/>
      <c r="J529" s="385"/>
      <c r="K529" s="385"/>
      <c r="L529" s="385"/>
      <c r="M529" s="385"/>
      <c r="N529" s="341">
        <v>960</v>
      </c>
      <c r="O529" s="343">
        <v>4</v>
      </c>
      <c r="P529" s="343">
        <v>9</v>
      </c>
      <c r="Q529" s="344" t="s">
        <v>395</v>
      </c>
      <c r="R529" s="345" t="s">
        <v>168</v>
      </c>
      <c r="S529" s="383"/>
      <c r="T529" s="383"/>
      <c r="U529" s="383"/>
      <c r="V529" s="383"/>
      <c r="W529" s="365">
        <v>4013.723</v>
      </c>
      <c r="X529" s="359">
        <v>0</v>
      </c>
      <c r="Y529" s="360">
        <v>0</v>
      </c>
      <c r="Z529" s="384"/>
      <c r="AA529" s="384"/>
      <c r="AB529" s="384"/>
      <c r="AC529" s="384"/>
      <c r="AD529" s="384"/>
      <c r="AE529" s="384"/>
      <c r="AF529" s="302">
        <v>0</v>
      </c>
      <c r="AG529" s="300"/>
    </row>
    <row r="530" spans="1:33" s="299" customFormat="1" ht="21.75" customHeight="1" x14ac:dyDescent="0.2">
      <c r="A530" s="300"/>
      <c r="B530" s="385" t="s">
        <v>394</v>
      </c>
      <c r="C530" s="385"/>
      <c r="D530" s="385"/>
      <c r="E530" s="385"/>
      <c r="F530" s="385"/>
      <c r="G530" s="385"/>
      <c r="H530" s="385"/>
      <c r="I530" s="385"/>
      <c r="J530" s="385"/>
      <c r="K530" s="385"/>
      <c r="L530" s="385"/>
      <c r="M530" s="385"/>
      <c r="N530" s="341">
        <v>960</v>
      </c>
      <c r="O530" s="343">
        <v>4</v>
      </c>
      <c r="P530" s="343">
        <v>12</v>
      </c>
      <c r="Q530" s="344">
        <v>0</v>
      </c>
      <c r="R530" s="345">
        <v>0</v>
      </c>
      <c r="S530" s="383"/>
      <c r="T530" s="383"/>
      <c r="U530" s="383"/>
      <c r="V530" s="383"/>
      <c r="W530" s="365">
        <v>12091.245999999999</v>
      </c>
      <c r="X530" s="359">
        <v>6134.14</v>
      </c>
      <c r="Y530" s="360">
        <v>0.50731999999999999</v>
      </c>
      <c r="Z530" s="384"/>
      <c r="AA530" s="384"/>
      <c r="AB530" s="384"/>
      <c r="AC530" s="384"/>
      <c r="AD530" s="384"/>
      <c r="AE530" s="384"/>
      <c r="AF530" s="302">
        <v>0</v>
      </c>
      <c r="AG530" s="300"/>
    </row>
    <row r="531" spans="1:33" s="299" customFormat="1" ht="12" customHeight="1" x14ac:dyDescent="0.2">
      <c r="A531" s="300"/>
      <c r="B531" s="385" t="s">
        <v>393</v>
      </c>
      <c r="C531" s="385"/>
      <c r="D531" s="385"/>
      <c r="E531" s="385"/>
      <c r="F531" s="385"/>
      <c r="G531" s="385"/>
      <c r="H531" s="385"/>
      <c r="I531" s="385"/>
      <c r="J531" s="385"/>
      <c r="K531" s="385"/>
      <c r="L531" s="385"/>
      <c r="M531" s="385"/>
      <c r="N531" s="341">
        <v>960</v>
      </c>
      <c r="O531" s="343">
        <v>4</v>
      </c>
      <c r="P531" s="343">
        <v>12</v>
      </c>
      <c r="Q531" s="344" t="s">
        <v>392</v>
      </c>
      <c r="R531" s="345">
        <v>0</v>
      </c>
      <c r="S531" s="383"/>
      <c r="T531" s="383"/>
      <c r="U531" s="383"/>
      <c r="V531" s="383"/>
      <c r="W531" s="365">
        <v>660</v>
      </c>
      <c r="X531" s="359">
        <v>454.79</v>
      </c>
      <c r="Y531" s="360">
        <v>0.68908000000000003</v>
      </c>
      <c r="Z531" s="384"/>
      <c r="AA531" s="384"/>
      <c r="AB531" s="384"/>
      <c r="AC531" s="384"/>
      <c r="AD531" s="384"/>
      <c r="AE531" s="384"/>
      <c r="AF531" s="302">
        <v>0</v>
      </c>
      <c r="AG531" s="300"/>
    </row>
    <row r="532" spans="1:33" s="299" customFormat="1" ht="21.75" customHeight="1" x14ac:dyDescent="0.2">
      <c r="A532" s="300"/>
      <c r="B532" s="385" t="s">
        <v>612</v>
      </c>
      <c r="C532" s="385"/>
      <c r="D532" s="385"/>
      <c r="E532" s="385"/>
      <c r="F532" s="385"/>
      <c r="G532" s="385"/>
      <c r="H532" s="385"/>
      <c r="I532" s="385"/>
      <c r="J532" s="385"/>
      <c r="K532" s="385"/>
      <c r="L532" s="385"/>
      <c r="M532" s="385"/>
      <c r="N532" s="341">
        <v>960</v>
      </c>
      <c r="O532" s="343">
        <v>4</v>
      </c>
      <c r="P532" s="343">
        <v>12</v>
      </c>
      <c r="Q532" s="344" t="s">
        <v>613</v>
      </c>
      <c r="R532" s="345">
        <v>0</v>
      </c>
      <c r="S532" s="383"/>
      <c r="T532" s="383"/>
      <c r="U532" s="383"/>
      <c r="V532" s="383"/>
      <c r="W532" s="365">
        <v>660</v>
      </c>
      <c r="X532" s="359">
        <v>454.79</v>
      </c>
      <c r="Y532" s="360">
        <v>0.68908000000000003</v>
      </c>
      <c r="Z532" s="384"/>
      <c r="AA532" s="384"/>
      <c r="AB532" s="384"/>
      <c r="AC532" s="384"/>
      <c r="AD532" s="384"/>
      <c r="AE532" s="384"/>
      <c r="AF532" s="302">
        <v>0</v>
      </c>
      <c r="AG532" s="300"/>
    </row>
    <row r="533" spans="1:33" s="299" customFormat="1" ht="32.25" customHeight="1" x14ac:dyDescent="0.2">
      <c r="A533" s="300"/>
      <c r="B533" s="385" t="s">
        <v>173</v>
      </c>
      <c r="C533" s="385"/>
      <c r="D533" s="385"/>
      <c r="E533" s="385"/>
      <c r="F533" s="385"/>
      <c r="G533" s="385"/>
      <c r="H533" s="385"/>
      <c r="I533" s="385"/>
      <c r="J533" s="385"/>
      <c r="K533" s="385"/>
      <c r="L533" s="385"/>
      <c r="M533" s="385"/>
      <c r="N533" s="341">
        <v>960</v>
      </c>
      <c r="O533" s="343">
        <v>4</v>
      </c>
      <c r="P533" s="343">
        <v>12</v>
      </c>
      <c r="Q533" s="344" t="s">
        <v>613</v>
      </c>
      <c r="R533" s="345" t="s">
        <v>172</v>
      </c>
      <c r="S533" s="383"/>
      <c r="T533" s="383"/>
      <c r="U533" s="383"/>
      <c r="V533" s="383"/>
      <c r="W533" s="365">
        <v>660</v>
      </c>
      <c r="X533" s="359">
        <v>454.79</v>
      </c>
      <c r="Y533" s="360">
        <v>0.68908000000000003</v>
      </c>
      <c r="Z533" s="384"/>
      <c r="AA533" s="384"/>
      <c r="AB533" s="384"/>
      <c r="AC533" s="384"/>
      <c r="AD533" s="384"/>
      <c r="AE533" s="384"/>
      <c r="AF533" s="302">
        <v>0</v>
      </c>
      <c r="AG533" s="300"/>
    </row>
    <row r="534" spans="1:33" s="299" customFormat="1" ht="21.75" customHeight="1" x14ac:dyDescent="0.2">
      <c r="A534" s="300"/>
      <c r="B534" s="385" t="s">
        <v>171</v>
      </c>
      <c r="C534" s="385"/>
      <c r="D534" s="385"/>
      <c r="E534" s="385"/>
      <c r="F534" s="385"/>
      <c r="G534" s="385"/>
      <c r="H534" s="385"/>
      <c r="I534" s="385"/>
      <c r="J534" s="385"/>
      <c r="K534" s="385"/>
      <c r="L534" s="385"/>
      <c r="M534" s="385"/>
      <c r="N534" s="341">
        <v>960</v>
      </c>
      <c r="O534" s="343">
        <v>4</v>
      </c>
      <c r="P534" s="343">
        <v>12</v>
      </c>
      <c r="Q534" s="344" t="s">
        <v>613</v>
      </c>
      <c r="R534" s="345" t="s">
        <v>170</v>
      </c>
      <c r="S534" s="383"/>
      <c r="T534" s="383"/>
      <c r="U534" s="383"/>
      <c r="V534" s="383"/>
      <c r="W534" s="365">
        <v>660</v>
      </c>
      <c r="X534" s="359">
        <v>454.79</v>
      </c>
      <c r="Y534" s="360">
        <v>0.68908000000000003</v>
      </c>
      <c r="Z534" s="384"/>
      <c r="AA534" s="384"/>
      <c r="AB534" s="384"/>
      <c r="AC534" s="384"/>
      <c r="AD534" s="384"/>
      <c r="AE534" s="384"/>
      <c r="AF534" s="302">
        <v>0</v>
      </c>
      <c r="AG534" s="300"/>
    </row>
    <row r="535" spans="1:33" s="299" customFormat="1" ht="21.75" customHeight="1" x14ac:dyDescent="0.2">
      <c r="A535" s="300"/>
      <c r="B535" s="385" t="s">
        <v>188</v>
      </c>
      <c r="C535" s="385"/>
      <c r="D535" s="385"/>
      <c r="E535" s="385"/>
      <c r="F535" s="385"/>
      <c r="G535" s="385"/>
      <c r="H535" s="385"/>
      <c r="I535" s="385"/>
      <c r="J535" s="385"/>
      <c r="K535" s="385"/>
      <c r="L535" s="385"/>
      <c r="M535" s="385"/>
      <c r="N535" s="341">
        <v>960</v>
      </c>
      <c r="O535" s="343">
        <v>4</v>
      </c>
      <c r="P535" s="343">
        <v>12</v>
      </c>
      <c r="Q535" s="344" t="s">
        <v>613</v>
      </c>
      <c r="R535" s="345" t="s">
        <v>187</v>
      </c>
      <c r="S535" s="383"/>
      <c r="T535" s="383"/>
      <c r="U535" s="383"/>
      <c r="V535" s="383"/>
      <c r="W535" s="365">
        <v>448.42500000000001</v>
      </c>
      <c r="X535" s="359">
        <v>434.79</v>
      </c>
      <c r="Y535" s="360">
        <v>0.96960000000000002</v>
      </c>
      <c r="Z535" s="384"/>
      <c r="AA535" s="384"/>
      <c r="AB535" s="384"/>
      <c r="AC535" s="384"/>
      <c r="AD535" s="384"/>
      <c r="AE535" s="384"/>
      <c r="AF535" s="302">
        <v>0</v>
      </c>
      <c r="AG535" s="300"/>
    </row>
    <row r="536" spans="1:33" s="299" customFormat="1" ht="12" customHeight="1" x14ac:dyDescent="0.2">
      <c r="A536" s="300"/>
      <c r="B536" s="385" t="s">
        <v>169</v>
      </c>
      <c r="C536" s="385"/>
      <c r="D536" s="385"/>
      <c r="E536" s="385"/>
      <c r="F536" s="385"/>
      <c r="G536" s="385"/>
      <c r="H536" s="385"/>
      <c r="I536" s="385"/>
      <c r="J536" s="385"/>
      <c r="K536" s="385"/>
      <c r="L536" s="385"/>
      <c r="M536" s="385"/>
      <c r="N536" s="341">
        <v>960</v>
      </c>
      <c r="O536" s="343">
        <v>4</v>
      </c>
      <c r="P536" s="343">
        <v>12</v>
      </c>
      <c r="Q536" s="344" t="s">
        <v>613</v>
      </c>
      <c r="R536" s="345" t="s">
        <v>168</v>
      </c>
      <c r="S536" s="383"/>
      <c r="T536" s="383"/>
      <c r="U536" s="383"/>
      <c r="V536" s="383"/>
      <c r="W536" s="365">
        <v>211.57499999999999</v>
      </c>
      <c r="X536" s="359">
        <v>20</v>
      </c>
      <c r="Y536" s="360">
        <v>9.4530000000000003E-2</v>
      </c>
      <c r="Z536" s="384"/>
      <c r="AA536" s="384"/>
      <c r="AB536" s="384"/>
      <c r="AC536" s="384"/>
      <c r="AD536" s="384"/>
      <c r="AE536" s="384"/>
      <c r="AF536" s="302">
        <v>0</v>
      </c>
      <c r="AG536" s="300"/>
    </row>
    <row r="537" spans="1:33" s="299" customFormat="1" ht="21.75" customHeight="1" x14ac:dyDescent="0.2">
      <c r="A537" s="300"/>
      <c r="B537" s="385" t="s">
        <v>391</v>
      </c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5"/>
      <c r="N537" s="341">
        <v>960</v>
      </c>
      <c r="O537" s="343">
        <v>4</v>
      </c>
      <c r="P537" s="343">
        <v>12</v>
      </c>
      <c r="Q537" s="344" t="s">
        <v>390</v>
      </c>
      <c r="R537" s="345">
        <v>0</v>
      </c>
      <c r="S537" s="383"/>
      <c r="T537" s="383"/>
      <c r="U537" s="383"/>
      <c r="V537" s="383"/>
      <c r="W537" s="365">
        <v>3073.4250000000002</v>
      </c>
      <c r="X537" s="359">
        <v>840</v>
      </c>
      <c r="Y537" s="360">
        <v>0.27331</v>
      </c>
      <c r="Z537" s="384"/>
      <c r="AA537" s="384"/>
      <c r="AB537" s="384"/>
      <c r="AC537" s="384"/>
      <c r="AD537" s="384"/>
      <c r="AE537" s="384"/>
      <c r="AF537" s="302">
        <v>51.89</v>
      </c>
      <c r="AG537" s="300"/>
    </row>
    <row r="538" spans="1:33" s="299" customFormat="1" ht="53.25" customHeight="1" x14ac:dyDescent="0.2">
      <c r="A538" s="300"/>
      <c r="B538" s="385" t="s">
        <v>389</v>
      </c>
      <c r="C538" s="385"/>
      <c r="D538" s="385"/>
      <c r="E538" s="385"/>
      <c r="F538" s="385"/>
      <c r="G538" s="385"/>
      <c r="H538" s="385"/>
      <c r="I538" s="385"/>
      <c r="J538" s="385"/>
      <c r="K538" s="385"/>
      <c r="L538" s="385"/>
      <c r="M538" s="385"/>
      <c r="N538" s="341">
        <v>960</v>
      </c>
      <c r="O538" s="343">
        <v>4</v>
      </c>
      <c r="P538" s="343">
        <v>12</v>
      </c>
      <c r="Q538" s="344" t="s">
        <v>388</v>
      </c>
      <c r="R538" s="345">
        <v>0</v>
      </c>
      <c r="S538" s="383"/>
      <c r="T538" s="383"/>
      <c r="U538" s="383"/>
      <c r="V538" s="383"/>
      <c r="W538" s="365">
        <v>3073.4250000000002</v>
      </c>
      <c r="X538" s="359">
        <v>840</v>
      </c>
      <c r="Y538" s="360">
        <v>0.27331</v>
      </c>
      <c r="Z538" s="384"/>
      <c r="AA538" s="384"/>
      <c r="AB538" s="384"/>
      <c r="AC538" s="384"/>
      <c r="AD538" s="384"/>
      <c r="AE538" s="384"/>
      <c r="AF538" s="302">
        <v>51.89</v>
      </c>
      <c r="AG538" s="300"/>
    </row>
    <row r="539" spans="1:33" s="299" customFormat="1" ht="53.25" customHeight="1" x14ac:dyDescent="0.2">
      <c r="A539" s="300"/>
      <c r="B539" s="385" t="s">
        <v>173</v>
      </c>
      <c r="C539" s="385"/>
      <c r="D539" s="385"/>
      <c r="E539" s="385"/>
      <c r="F539" s="385"/>
      <c r="G539" s="385"/>
      <c r="H539" s="385"/>
      <c r="I539" s="385"/>
      <c r="J539" s="385"/>
      <c r="K539" s="385"/>
      <c r="L539" s="385"/>
      <c r="M539" s="385"/>
      <c r="N539" s="341">
        <v>960</v>
      </c>
      <c r="O539" s="343">
        <v>4</v>
      </c>
      <c r="P539" s="343">
        <v>12</v>
      </c>
      <c r="Q539" s="344" t="s">
        <v>388</v>
      </c>
      <c r="R539" s="345" t="s">
        <v>172</v>
      </c>
      <c r="S539" s="383"/>
      <c r="T539" s="383"/>
      <c r="U539" s="383"/>
      <c r="V539" s="383"/>
      <c r="W539" s="365">
        <v>3073.4250000000002</v>
      </c>
      <c r="X539" s="359">
        <v>840</v>
      </c>
      <c r="Y539" s="360">
        <v>0.27331</v>
      </c>
      <c r="Z539" s="384"/>
      <c r="AA539" s="384"/>
      <c r="AB539" s="384"/>
      <c r="AC539" s="384"/>
      <c r="AD539" s="384"/>
      <c r="AE539" s="384"/>
      <c r="AF539" s="302">
        <v>51.89</v>
      </c>
      <c r="AG539" s="300"/>
    </row>
    <row r="540" spans="1:33" s="299" customFormat="1" ht="21.75" customHeight="1" x14ac:dyDescent="0.2">
      <c r="A540" s="300"/>
      <c r="B540" s="385" t="s">
        <v>171</v>
      </c>
      <c r="C540" s="385"/>
      <c r="D540" s="385"/>
      <c r="E540" s="385"/>
      <c r="F540" s="385"/>
      <c r="G540" s="385"/>
      <c r="H540" s="385"/>
      <c r="I540" s="385"/>
      <c r="J540" s="385"/>
      <c r="K540" s="385"/>
      <c r="L540" s="385"/>
      <c r="M540" s="385"/>
      <c r="N540" s="341">
        <v>960</v>
      </c>
      <c r="O540" s="343">
        <v>4</v>
      </c>
      <c r="P540" s="343">
        <v>12</v>
      </c>
      <c r="Q540" s="344" t="s">
        <v>388</v>
      </c>
      <c r="R540" s="345" t="s">
        <v>170</v>
      </c>
      <c r="S540" s="383"/>
      <c r="T540" s="383"/>
      <c r="U540" s="383"/>
      <c r="V540" s="383"/>
      <c r="W540" s="365">
        <v>3073.4250000000002</v>
      </c>
      <c r="X540" s="359">
        <v>840</v>
      </c>
      <c r="Y540" s="360">
        <v>0.27331</v>
      </c>
      <c r="Z540" s="384"/>
      <c r="AA540" s="384"/>
      <c r="AB540" s="384"/>
      <c r="AC540" s="384"/>
      <c r="AD540" s="384"/>
      <c r="AE540" s="384"/>
      <c r="AF540" s="302">
        <v>51.89</v>
      </c>
      <c r="AG540" s="300"/>
    </row>
    <row r="541" spans="1:33" s="299" customFormat="1" ht="21.75" customHeight="1" x14ac:dyDescent="0.2">
      <c r="A541" s="300"/>
      <c r="B541" s="385" t="s">
        <v>188</v>
      </c>
      <c r="C541" s="385"/>
      <c r="D541" s="385"/>
      <c r="E541" s="385"/>
      <c r="F541" s="385"/>
      <c r="G541" s="385"/>
      <c r="H541" s="385"/>
      <c r="I541" s="385"/>
      <c r="J541" s="385"/>
      <c r="K541" s="385"/>
      <c r="L541" s="385"/>
      <c r="M541" s="385"/>
      <c r="N541" s="341">
        <v>960</v>
      </c>
      <c r="O541" s="343">
        <v>4</v>
      </c>
      <c r="P541" s="343">
        <v>12</v>
      </c>
      <c r="Q541" s="344" t="s">
        <v>388</v>
      </c>
      <c r="R541" s="345" t="s">
        <v>187</v>
      </c>
      <c r="S541" s="383"/>
      <c r="T541" s="383"/>
      <c r="U541" s="383"/>
      <c r="V541" s="383"/>
      <c r="W541" s="365">
        <v>416.29399999999998</v>
      </c>
      <c r="X541" s="359">
        <v>0</v>
      </c>
      <c r="Y541" s="360">
        <v>0</v>
      </c>
      <c r="Z541" s="384"/>
      <c r="AA541" s="384"/>
      <c r="AB541" s="384"/>
      <c r="AC541" s="384"/>
      <c r="AD541" s="384"/>
      <c r="AE541" s="384"/>
      <c r="AF541" s="302">
        <v>51.89</v>
      </c>
      <c r="AG541" s="300"/>
    </row>
    <row r="542" spans="1:33" s="299" customFormat="1" ht="12" customHeight="1" x14ac:dyDescent="0.2">
      <c r="A542" s="300"/>
      <c r="B542" s="385" t="s">
        <v>169</v>
      </c>
      <c r="C542" s="385"/>
      <c r="D542" s="385"/>
      <c r="E542" s="385"/>
      <c r="F542" s="385"/>
      <c r="G542" s="385"/>
      <c r="H542" s="385"/>
      <c r="I542" s="385"/>
      <c r="J542" s="385"/>
      <c r="K542" s="385"/>
      <c r="L542" s="385"/>
      <c r="M542" s="385"/>
      <c r="N542" s="341">
        <v>960</v>
      </c>
      <c r="O542" s="343">
        <v>4</v>
      </c>
      <c r="P542" s="343">
        <v>12</v>
      </c>
      <c r="Q542" s="344" t="s">
        <v>388</v>
      </c>
      <c r="R542" s="345" t="s">
        <v>168</v>
      </c>
      <c r="S542" s="383"/>
      <c r="T542" s="383"/>
      <c r="U542" s="383"/>
      <c r="V542" s="383"/>
      <c r="W542" s="365">
        <v>2657.1309999999999</v>
      </c>
      <c r="X542" s="359">
        <v>840</v>
      </c>
      <c r="Y542" s="360">
        <v>0.31613000000000002</v>
      </c>
      <c r="Z542" s="384"/>
      <c r="AA542" s="384"/>
      <c r="AB542" s="384"/>
      <c r="AC542" s="384"/>
      <c r="AD542" s="384"/>
      <c r="AE542" s="384"/>
      <c r="AF542" s="302">
        <v>51.89</v>
      </c>
      <c r="AG542" s="300"/>
    </row>
    <row r="543" spans="1:33" s="299" customFormat="1" ht="12" customHeight="1" x14ac:dyDescent="0.2">
      <c r="A543" s="300"/>
      <c r="B543" s="385" t="s">
        <v>528</v>
      </c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41">
        <v>960</v>
      </c>
      <c r="O543" s="343">
        <v>4</v>
      </c>
      <c r="P543" s="343">
        <v>12</v>
      </c>
      <c r="Q543" s="344" t="s">
        <v>387</v>
      </c>
      <c r="R543" s="345">
        <v>0</v>
      </c>
      <c r="S543" s="383"/>
      <c r="T543" s="383"/>
      <c r="U543" s="383"/>
      <c r="V543" s="383"/>
      <c r="W543" s="365">
        <v>4079.2730000000001</v>
      </c>
      <c r="X543" s="359">
        <v>1518.39</v>
      </c>
      <c r="Y543" s="360">
        <v>0.37222</v>
      </c>
      <c r="Z543" s="384"/>
      <c r="AA543" s="384"/>
      <c r="AB543" s="384"/>
      <c r="AC543" s="384"/>
      <c r="AD543" s="384"/>
      <c r="AE543" s="384"/>
      <c r="AF543" s="302">
        <v>1356.08</v>
      </c>
      <c r="AG543" s="300"/>
    </row>
    <row r="544" spans="1:33" s="299" customFormat="1" ht="12" customHeight="1" x14ac:dyDescent="0.2">
      <c r="A544" s="300"/>
      <c r="B544" s="385" t="s">
        <v>527</v>
      </c>
      <c r="C544" s="385"/>
      <c r="D544" s="385"/>
      <c r="E544" s="385"/>
      <c r="F544" s="385"/>
      <c r="G544" s="385"/>
      <c r="H544" s="385"/>
      <c r="I544" s="385"/>
      <c r="J544" s="385"/>
      <c r="K544" s="385"/>
      <c r="L544" s="385"/>
      <c r="M544" s="385"/>
      <c r="N544" s="341">
        <v>960</v>
      </c>
      <c r="O544" s="343">
        <v>4</v>
      </c>
      <c r="P544" s="343">
        <v>12</v>
      </c>
      <c r="Q544" s="344" t="s">
        <v>386</v>
      </c>
      <c r="R544" s="345">
        <v>0</v>
      </c>
      <c r="S544" s="383"/>
      <c r="T544" s="383"/>
      <c r="U544" s="383"/>
      <c r="V544" s="383"/>
      <c r="W544" s="365">
        <v>4079.2730000000001</v>
      </c>
      <c r="X544" s="359">
        <v>1518.39</v>
      </c>
      <c r="Y544" s="360">
        <v>0.37222</v>
      </c>
      <c r="Z544" s="384"/>
      <c r="AA544" s="384"/>
      <c r="AB544" s="384"/>
      <c r="AC544" s="384"/>
      <c r="AD544" s="384"/>
      <c r="AE544" s="384"/>
      <c r="AF544" s="302">
        <v>810.18</v>
      </c>
      <c r="AG544" s="300"/>
    </row>
    <row r="545" spans="1:33" s="299" customFormat="1" ht="21.75" customHeight="1" x14ac:dyDescent="0.2">
      <c r="A545" s="300"/>
      <c r="B545" s="385" t="s">
        <v>527</v>
      </c>
      <c r="C545" s="385"/>
      <c r="D545" s="385"/>
      <c r="E545" s="385"/>
      <c r="F545" s="385"/>
      <c r="G545" s="385"/>
      <c r="H545" s="385"/>
      <c r="I545" s="385"/>
      <c r="J545" s="385"/>
      <c r="K545" s="385"/>
      <c r="L545" s="385"/>
      <c r="M545" s="385"/>
      <c r="N545" s="341">
        <v>960</v>
      </c>
      <c r="O545" s="343">
        <v>4</v>
      </c>
      <c r="P545" s="343">
        <v>12</v>
      </c>
      <c r="Q545" s="344" t="s">
        <v>385</v>
      </c>
      <c r="R545" s="345">
        <v>0</v>
      </c>
      <c r="S545" s="383"/>
      <c r="T545" s="383"/>
      <c r="U545" s="383"/>
      <c r="V545" s="383"/>
      <c r="W545" s="365">
        <v>4079.2730000000001</v>
      </c>
      <c r="X545" s="359">
        <v>1518.39</v>
      </c>
      <c r="Y545" s="360">
        <v>0.37222</v>
      </c>
      <c r="Z545" s="384"/>
      <c r="AA545" s="384"/>
      <c r="AB545" s="384"/>
      <c r="AC545" s="384"/>
      <c r="AD545" s="384"/>
      <c r="AE545" s="384"/>
      <c r="AF545" s="302">
        <v>810.18</v>
      </c>
      <c r="AG545" s="300"/>
    </row>
    <row r="546" spans="1:33" s="299" customFormat="1" ht="12" customHeight="1" x14ac:dyDescent="0.2">
      <c r="A546" s="300"/>
      <c r="B546" s="385" t="s">
        <v>173</v>
      </c>
      <c r="C546" s="385"/>
      <c r="D546" s="385"/>
      <c r="E546" s="385"/>
      <c r="F546" s="385"/>
      <c r="G546" s="385"/>
      <c r="H546" s="385"/>
      <c r="I546" s="385"/>
      <c r="J546" s="385"/>
      <c r="K546" s="385"/>
      <c r="L546" s="385"/>
      <c r="M546" s="385"/>
      <c r="N546" s="341">
        <v>960</v>
      </c>
      <c r="O546" s="343">
        <v>4</v>
      </c>
      <c r="P546" s="343">
        <v>12</v>
      </c>
      <c r="Q546" s="344" t="s">
        <v>385</v>
      </c>
      <c r="R546" s="345" t="s">
        <v>172</v>
      </c>
      <c r="S546" s="383"/>
      <c r="T546" s="383"/>
      <c r="U546" s="383"/>
      <c r="V546" s="383"/>
      <c r="W546" s="365">
        <v>3228.7629999999999</v>
      </c>
      <c r="X546" s="359">
        <v>1139.51</v>
      </c>
      <c r="Y546" s="360">
        <v>0.35292000000000001</v>
      </c>
      <c r="Z546" s="384"/>
      <c r="AA546" s="384"/>
      <c r="AB546" s="384"/>
      <c r="AC546" s="384"/>
      <c r="AD546" s="384"/>
      <c r="AE546" s="384"/>
      <c r="AF546" s="302">
        <v>810.18</v>
      </c>
      <c r="AG546" s="300"/>
    </row>
    <row r="547" spans="1:33" s="299" customFormat="1" ht="21.75" customHeight="1" x14ac:dyDescent="0.2">
      <c r="A547" s="300"/>
      <c r="B547" s="385" t="s">
        <v>171</v>
      </c>
      <c r="C547" s="385"/>
      <c r="D547" s="385"/>
      <c r="E547" s="385"/>
      <c r="F547" s="385"/>
      <c r="G547" s="385"/>
      <c r="H547" s="385"/>
      <c r="I547" s="385"/>
      <c r="J547" s="385"/>
      <c r="K547" s="385"/>
      <c r="L547" s="385"/>
      <c r="M547" s="385"/>
      <c r="N547" s="341">
        <v>960</v>
      </c>
      <c r="O547" s="343">
        <v>4</v>
      </c>
      <c r="P547" s="343">
        <v>12</v>
      </c>
      <c r="Q547" s="344" t="s">
        <v>385</v>
      </c>
      <c r="R547" s="345" t="s">
        <v>170</v>
      </c>
      <c r="S547" s="383"/>
      <c r="T547" s="383"/>
      <c r="U547" s="383"/>
      <c r="V547" s="383"/>
      <c r="W547" s="365">
        <v>3228.7629999999999</v>
      </c>
      <c r="X547" s="359">
        <v>1139.51</v>
      </c>
      <c r="Y547" s="360">
        <v>0.35292000000000001</v>
      </c>
      <c r="Z547" s="384"/>
      <c r="AA547" s="384"/>
      <c r="AB547" s="384"/>
      <c r="AC547" s="384"/>
      <c r="AD547" s="384"/>
      <c r="AE547" s="384"/>
      <c r="AF547" s="302">
        <v>0</v>
      </c>
      <c r="AG547" s="300"/>
    </row>
    <row r="548" spans="1:33" s="299" customFormat="1" ht="21.75" customHeight="1" x14ac:dyDescent="0.2">
      <c r="A548" s="300"/>
      <c r="B548" s="385" t="s">
        <v>188</v>
      </c>
      <c r="C548" s="385"/>
      <c r="D548" s="385"/>
      <c r="E548" s="385"/>
      <c r="F548" s="385"/>
      <c r="G548" s="385"/>
      <c r="H548" s="385"/>
      <c r="I548" s="385"/>
      <c r="J548" s="385"/>
      <c r="K548" s="385"/>
      <c r="L548" s="385"/>
      <c r="M548" s="385"/>
      <c r="N548" s="341">
        <v>960</v>
      </c>
      <c r="O548" s="343">
        <v>4</v>
      </c>
      <c r="P548" s="343">
        <v>12</v>
      </c>
      <c r="Q548" s="344" t="s">
        <v>385</v>
      </c>
      <c r="R548" s="345" t="s">
        <v>187</v>
      </c>
      <c r="S548" s="383"/>
      <c r="T548" s="383"/>
      <c r="U548" s="383"/>
      <c r="V548" s="383"/>
      <c r="W548" s="365">
        <v>300</v>
      </c>
      <c r="X548" s="359">
        <v>145.91</v>
      </c>
      <c r="Y548" s="360">
        <v>0.48635</v>
      </c>
      <c r="Z548" s="384"/>
      <c r="AA548" s="384"/>
      <c r="AB548" s="384"/>
      <c r="AC548" s="384"/>
      <c r="AD548" s="384"/>
      <c r="AE548" s="384"/>
      <c r="AF548" s="302">
        <v>0</v>
      </c>
      <c r="AG548" s="300"/>
    </row>
    <row r="549" spans="1:33" s="299" customFormat="1" ht="12" customHeight="1" x14ac:dyDescent="0.2">
      <c r="A549" s="300"/>
      <c r="B549" s="385" t="s">
        <v>169</v>
      </c>
      <c r="C549" s="385"/>
      <c r="D549" s="385"/>
      <c r="E549" s="385"/>
      <c r="F549" s="385"/>
      <c r="G549" s="385"/>
      <c r="H549" s="385"/>
      <c r="I549" s="385"/>
      <c r="J549" s="385"/>
      <c r="K549" s="385"/>
      <c r="L549" s="385"/>
      <c r="M549" s="385"/>
      <c r="N549" s="341">
        <v>960</v>
      </c>
      <c r="O549" s="343">
        <v>4</v>
      </c>
      <c r="P549" s="343">
        <v>12</v>
      </c>
      <c r="Q549" s="344" t="s">
        <v>385</v>
      </c>
      <c r="R549" s="345" t="s">
        <v>168</v>
      </c>
      <c r="S549" s="383"/>
      <c r="T549" s="383"/>
      <c r="U549" s="383"/>
      <c r="V549" s="383"/>
      <c r="W549" s="365">
        <v>2928.7629999999999</v>
      </c>
      <c r="X549" s="359">
        <v>993.6</v>
      </c>
      <c r="Y549" s="360">
        <v>0.33926000000000001</v>
      </c>
      <c r="Z549" s="384"/>
      <c r="AA549" s="384"/>
      <c r="AB549" s="384"/>
      <c r="AC549" s="384"/>
      <c r="AD549" s="384"/>
      <c r="AE549" s="384"/>
      <c r="AF549" s="302">
        <v>0</v>
      </c>
      <c r="AG549" s="300"/>
    </row>
    <row r="550" spans="1:33" s="299" customFormat="1" ht="21.75" customHeight="1" x14ac:dyDescent="0.2">
      <c r="A550" s="300"/>
      <c r="B550" s="385" t="s">
        <v>211</v>
      </c>
      <c r="C550" s="385"/>
      <c r="D550" s="385"/>
      <c r="E550" s="385"/>
      <c r="F550" s="385"/>
      <c r="G550" s="385"/>
      <c r="H550" s="385"/>
      <c r="I550" s="385"/>
      <c r="J550" s="385"/>
      <c r="K550" s="385"/>
      <c r="L550" s="385"/>
      <c r="M550" s="385"/>
      <c r="N550" s="341">
        <v>960</v>
      </c>
      <c r="O550" s="343">
        <v>4</v>
      </c>
      <c r="P550" s="343">
        <v>12</v>
      </c>
      <c r="Q550" s="344" t="s">
        <v>385</v>
      </c>
      <c r="R550" s="345" t="s">
        <v>210</v>
      </c>
      <c r="S550" s="383"/>
      <c r="T550" s="383"/>
      <c r="U550" s="383"/>
      <c r="V550" s="383"/>
      <c r="W550" s="365">
        <v>850.51</v>
      </c>
      <c r="X550" s="359">
        <v>378.88</v>
      </c>
      <c r="Y550" s="360">
        <v>0.44546999999999998</v>
      </c>
      <c r="Z550" s="384"/>
      <c r="AA550" s="384"/>
      <c r="AB550" s="384"/>
      <c r="AC550" s="384"/>
      <c r="AD550" s="384"/>
      <c r="AE550" s="384"/>
      <c r="AF550" s="302">
        <v>810.18</v>
      </c>
      <c r="AG550" s="300"/>
    </row>
    <row r="551" spans="1:33" s="299" customFormat="1" ht="12" customHeight="1" x14ac:dyDescent="0.2">
      <c r="A551" s="300"/>
      <c r="B551" s="385" t="s">
        <v>634</v>
      </c>
      <c r="C551" s="385"/>
      <c r="D551" s="385"/>
      <c r="E551" s="385"/>
      <c r="F551" s="385"/>
      <c r="G551" s="385"/>
      <c r="H551" s="385"/>
      <c r="I551" s="385"/>
      <c r="J551" s="385"/>
      <c r="K551" s="385"/>
      <c r="L551" s="385"/>
      <c r="M551" s="385"/>
      <c r="N551" s="341">
        <v>960</v>
      </c>
      <c r="O551" s="343">
        <v>4</v>
      </c>
      <c r="P551" s="343">
        <v>12</v>
      </c>
      <c r="Q551" s="344" t="s">
        <v>385</v>
      </c>
      <c r="R551" s="345" t="s">
        <v>635</v>
      </c>
      <c r="S551" s="383"/>
      <c r="T551" s="383"/>
      <c r="U551" s="383"/>
      <c r="V551" s="383"/>
      <c r="W551" s="365">
        <v>365.71</v>
      </c>
      <c r="X551" s="359">
        <v>353.78</v>
      </c>
      <c r="Y551" s="360">
        <v>0.96736999999999995</v>
      </c>
      <c r="Z551" s="384"/>
      <c r="AA551" s="384"/>
      <c r="AB551" s="384"/>
      <c r="AC551" s="384"/>
      <c r="AD551" s="384"/>
      <c r="AE551" s="384"/>
      <c r="AF551" s="302">
        <v>810.18</v>
      </c>
      <c r="AG551" s="300"/>
    </row>
    <row r="552" spans="1:33" s="299" customFormat="1" ht="32.25" customHeight="1" x14ac:dyDescent="0.2">
      <c r="A552" s="300"/>
      <c r="B552" s="385" t="s">
        <v>636</v>
      </c>
      <c r="C552" s="385"/>
      <c r="D552" s="385"/>
      <c r="E552" s="385"/>
      <c r="F552" s="385"/>
      <c r="G552" s="385"/>
      <c r="H552" s="385"/>
      <c r="I552" s="385"/>
      <c r="J552" s="385"/>
      <c r="K552" s="385"/>
      <c r="L552" s="385"/>
      <c r="M552" s="385"/>
      <c r="N552" s="341">
        <v>960</v>
      </c>
      <c r="O552" s="343">
        <v>4</v>
      </c>
      <c r="P552" s="343">
        <v>12</v>
      </c>
      <c r="Q552" s="344" t="s">
        <v>385</v>
      </c>
      <c r="R552" s="345" t="s">
        <v>637</v>
      </c>
      <c r="S552" s="383"/>
      <c r="T552" s="383"/>
      <c r="U552" s="383"/>
      <c r="V552" s="383"/>
      <c r="W552" s="365">
        <v>365.71</v>
      </c>
      <c r="X552" s="359">
        <v>353.78</v>
      </c>
      <c r="Y552" s="360">
        <v>0.96736999999999995</v>
      </c>
      <c r="Z552" s="384"/>
      <c r="AA552" s="384"/>
      <c r="AB552" s="384"/>
      <c r="AC552" s="384"/>
      <c r="AD552" s="384"/>
      <c r="AE552" s="384"/>
      <c r="AF552" s="302">
        <v>810.18</v>
      </c>
      <c r="AG552" s="300"/>
    </row>
    <row r="553" spans="1:33" s="299" customFormat="1" ht="12" customHeight="1" x14ac:dyDescent="0.2">
      <c r="A553" s="300"/>
      <c r="B553" s="385" t="s">
        <v>209</v>
      </c>
      <c r="C553" s="385"/>
      <c r="D553" s="385"/>
      <c r="E553" s="385"/>
      <c r="F553" s="385"/>
      <c r="G553" s="385"/>
      <c r="H553" s="385"/>
      <c r="I553" s="385"/>
      <c r="J553" s="385"/>
      <c r="K553" s="385"/>
      <c r="L553" s="385"/>
      <c r="M553" s="385"/>
      <c r="N553" s="341">
        <v>960</v>
      </c>
      <c r="O553" s="343">
        <v>4</v>
      </c>
      <c r="P553" s="343">
        <v>12</v>
      </c>
      <c r="Q553" s="344" t="s">
        <v>385</v>
      </c>
      <c r="R553" s="345" t="s">
        <v>208</v>
      </c>
      <c r="S553" s="383"/>
      <c r="T553" s="383"/>
      <c r="U553" s="383"/>
      <c r="V553" s="383"/>
      <c r="W553" s="365">
        <v>484.8</v>
      </c>
      <c r="X553" s="359">
        <v>25.1</v>
      </c>
      <c r="Y553" s="360">
        <v>5.1769999999999997E-2</v>
      </c>
      <c r="Z553" s="384"/>
      <c r="AA553" s="384"/>
      <c r="AB553" s="384"/>
      <c r="AC553" s="384"/>
      <c r="AD553" s="384"/>
      <c r="AE553" s="384"/>
      <c r="AF553" s="302">
        <v>545.9</v>
      </c>
      <c r="AG553" s="300"/>
    </row>
    <row r="554" spans="1:33" s="299" customFormat="1" ht="32.25" customHeight="1" x14ac:dyDescent="0.2">
      <c r="A554" s="300"/>
      <c r="B554" s="385" t="s">
        <v>315</v>
      </c>
      <c r="C554" s="385"/>
      <c r="D554" s="385"/>
      <c r="E554" s="385"/>
      <c r="F554" s="385"/>
      <c r="G554" s="385"/>
      <c r="H554" s="385"/>
      <c r="I554" s="385"/>
      <c r="J554" s="385"/>
      <c r="K554" s="385"/>
      <c r="L554" s="385"/>
      <c r="M554" s="385"/>
      <c r="N554" s="341">
        <v>960</v>
      </c>
      <c r="O554" s="343">
        <v>4</v>
      </c>
      <c r="P554" s="343">
        <v>12</v>
      </c>
      <c r="Q554" s="344" t="s">
        <v>385</v>
      </c>
      <c r="R554" s="345" t="s">
        <v>314</v>
      </c>
      <c r="S554" s="383"/>
      <c r="T554" s="383"/>
      <c r="U554" s="383"/>
      <c r="V554" s="383"/>
      <c r="W554" s="365">
        <v>215.2</v>
      </c>
      <c r="X554" s="359">
        <v>0</v>
      </c>
      <c r="Y554" s="360">
        <v>0</v>
      </c>
      <c r="Z554" s="384"/>
      <c r="AA554" s="384"/>
      <c r="AB554" s="384"/>
      <c r="AC554" s="384"/>
      <c r="AD554" s="384"/>
      <c r="AE554" s="384"/>
      <c r="AF554" s="302">
        <v>402.13</v>
      </c>
      <c r="AG554" s="300"/>
    </row>
    <row r="555" spans="1:33" s="299" customFormat="1" ht="21.75" customHeight="1" x14ac:dyDescent="0.2">
      <c r="A555" s="300"/>
      <c r="B555" s="385" t="s">
        <v>207</v>
      </c>
      <c r="C555" s="385"/>
      <c r="D555" s="385"/>
      <c r="E555" s="385"/>
      <c r="F555" s="385"/>
      <c r="G555" s="385"/>
      <c r="H555" s="385"/>
      <c r="I555" s="385"/>
      <c r="J555" s="385"/>
      <c r="K555" s="385"/>
      <c r="L555" s="385"/>
      <c r="M555" s="385"/>
      <c r="N555" s="341">
        <v>960</v>
      </c>
      <c r="O555" s="343">
        <v>4</v>
      </c>
      <c r="P555" s="343">
        <v>12</v>
      </c>
      <c r="Q555" s="344" t="s">
        <v>385</v>
      </c>
      <c r="R555" s="345" t="s">
        <v>206</v>
      </c>
      <c r="S555" s="383"/>
      <c r="T555" s="383"/>
      <c r="U555" s="383"/>
      <c r="V555" s="383"/>
      <c r="W555" s="365">
        <v>39.6</v>
      </c>
      <c r="X555" s="359">
        <v>25.1</v>
      </c>
      <c r="Y555" s="360">
        <v>0.63383999999999996</v>
      </c>
      <c r="Z555" s="384"/>
      <c r="AA555" s="384"/>
      <c r="AB555" s="384"/>
      <c r="AC555" s="384"/>
      <c r="AD555" s="384"/>
      <c r="AE555" s="384"/>
      <c r="AF555" s="302">
        <v>402.13</v>
      </c>
      <c r="AG555" s="300"/>
    </row>
    <row r="556" spans="1:33" s="299" customFormat="1" ht="53.25" customHeight="1" x14ac:dyDescent="0.2">
      <c r="A556" s="300"/>
      <c r="B556" s="385" t="s">
        <v>205</v>
      </c>
      <c r="C556" s="385"/>
      <c r="D556" s="385"/>
      <c r="E556" s="385"/>
      <c r="F556" s="385"/>
      <c r="G556" s="385"/>
      <c r="H556" s="385"/>
      <c r="I556" s="385"/>
      <c r="J556" s="385"/>
      <c r="K556" s="385"/>
      <c r="L556" s="385"/>
      <c r="M556" s="385"/>
      <c r="N556" s="341">
        <v>960</v>
      </c>
      <c r="O556" s="343">
        <v>4</v>
      </c>
      <c r="P556" s="343">
        <v>12</v>
      </c>
      <c r="Q556" s="344" t="s">
        <v>385</v>
      </c>
      <c r="R556" s="345" t="s">
        <v>203</v>
      </c>
      <c r="S556" s="383"/>
      <c r="T556" s="383"/>
      <c r="U556" s="383"/>
      <c r="V556" s="383"/>
      <c r="W556" s="365">
        <v>230</v>
      </c>
      <c r="X556" s="359">
        <v>0</v>
      </c>
      <c r="Y556" s="360">
        <v>0</v>
      </c>
      <c r="Z556" s="384"/>
      <c r="AA556" s="384"/>
      <c r="AB556" s="384"/>
      <c r="AC556" s="384"/>
      <c r="AD556" s="384"/>
      <c r="AE556" s="384"/>
      <c r="AF556" s="302">
        <v>402.13</v>
      </c>
      <c r="AG556" s="300"/>
    </row>
    <row r="557" spans="1:33" s="299" customFormat="1" ht="12" customHeight="1" x14ac:dyDescent="0.2">
      <c r="A557" s="300"/>
      <c r="B557" s="385" t="s">
        <v>550</v>
      </c>
      <c r="C557" s="385"/>
      <c r="D557" s="385"/>
      <c r="E557" s="385"/>
      <c r="F557" s="385"/>
      <c r="G557" s="385"/>
      <c r="H557" s="385"/>
      <c r="I557" s="385"/>
      <c r="J557" s="385"/>
      <c r="K557" s="385"/>
      <c r="L557" s="385"/>
      <c r="M557" s="385"/>
      <c r="N557" s="341">
        <v>960</v>
      </c>
      <c r="O557" s="343">
        <v>4</v>
      </c>
      <c r="P557" s="343">
        <v>12</v>
      </c>
      <c r="Q557" s="344" t="s">
        <v>551</v>
      </c>
      <c r="R557" s="345">
        <v>0</v>
      </c>
      <c r="S557" s="383"/>
      <c r="T557" s="383"/>
      <c r="U557" s="383"/>
      <c r="V557" s="383"/>
      <c r="W557" s="365">
        <v>151.02799999999999</v>
      </c>
      <c r="X557" s="359">
        <v>151.03</v>
      </c>
      <c r="Y557" s="360">
        <v>1</v>
      </c>
      <c r="Z557" s="384"/>
      <c r="AA557" s="384"/>
      <c r="AB557" s="384"/>
      <c r="AC557" s="384"/>
      <c r="AD557" s="384"/>
      <c r="AE557" s="384"/>
      <c r="AF557" s="302">
        <v>402.13</v>
      </c>
      <c r="AG557" s="300"/>
    </row>
    <row r="558" spans="1:33" s="299" customFormat="1" ht="12" customHeight="1" x14ac:dyDescent="0.2">
      <c r="A558" s="300"/>
      <c r="B558" s="385" t="s">
        <v>554</v>
      </c>
      <c r="C558" s="385"/>
      <c r="D558" s="385"/>
      <c r="E558" s="385"/>
      <c r="F558" s="385"/>
      <c r="G558" s="385"/>
      <c r="H558" s="385"/>
      <c r="I558" s="385"/>
      <c r="J558" s="385"/>
      <c r="K558" s="385"/>
      <c r="L558" s="385"/>
      <c r="M558" s="385"/>
      <c r="N558" s="341">
        <v>960</v>
      </c>
      <c r="O558" s="343">
        <v>4</v>
      </c>
      <c r="P558" s="343">
        <v>12</v>
      </c>
      <c r="Q558" s="344" t="s">
        <v>555</v>
      </c>
      <c r="R558" s="345">
        <v>0</v>
      </c>
      <c r="S558" s="383"/>
      <c r="T558" s="383"/>
      <c r="U558" s="383"/>
      <c r="V558" s="383"/>
      <c r="W558" s="365">
        <v>151.02799999999999</v>
      </c>
      <c r="X558" s="359">
        <v>151.03</v>
      </c>
      <c r="Y558" s="360">
        <v>1</v>
      </c>
      <c r="Z558" s="384"/>
      <c r="AA558" s="384"/>
      <c r="AB558" s="384"/>
      <c r="AC558" s="384"/>
      <c r="AD558" s="384"/>
      <c r="AE558" s="384"/>
      <c r="AF558" s="302">
        <v>305.95</v>
      </c>
      <c r="AG558" s="300"/>
    </row>
    <row r="559" spans="1:33" s="299" customFormat="1" ht="32.25" customHeight="1" x14ac:dyDescent="0.2">
      <c r="A559" s="300"/>
      <c r="B559" s="385" t="s">
        <v>198</v>
      </c>
      <c r="C559" s="385"/>
      <c r="D559" s="385"/>
      <c r="E559" s="385"/>
      <c r="F559" s="385"/>
      <c r="G559" s="385"/>
      <c r="H559" s="385"/>
      <c r="I559" s="385"/>
      <c r="J559" s="385"/>
      <c r="K559" s="385"/>
      <c r="L559" s="385"/>
      <c r="M559" s="385"/>
      <c r="N559" s="341">
        <v>960</v>
      </c>
      <c r="O559" s="343">
        <v>4</v>
      </c>
      <c r="P559" s="343">
        <v>12</v>
      </c>
      <c r="Q559" s="344" t="s">
        <v>555</v>
      </c>
      <c r="R559" s="345" t="s">
        <v>197</v>
      </c>
      <c r="S559" s="383"/>
      <c r="T559" s="383"/>
      <c r="U559" s="383"/>
      <c r="V559" s="383"/>
      <c r="W559" s="365">
        <v>151.02799999999999</v>
      </c>
      <c r="X559" s="359">
        <v>151.03</v>
      </c>
      <c r="Y559" s="360">
        <v>1</v>
      </c>
      <c r="Z559" s="384"/>
      <c r="AA559" s="384"/>
      <c r="AB559" s="384"/>
      <c r="AC559" s="384"/>
      <c r="AD559" s="384"/>
      <c r="AE559" s="384"/>
      <c r="AF559" s="302">
        <v>96.18</v>
      </c>
      <c r="AG559" s="300"/>
    </row>
    <row r="560" spans="1:33" s="299" customFormat="1" ht="21.75" customHeight="1" x14ac:dyDescent="0.2">
      <c r="A560" s="300"/>
      <c r="B560" s="385" t="s">
        <v>258</v>
      </c>
      <c r="C560" s="385"/>
      <c r="D560" s="385"/>
      <c r="E560" s="385"/>
      <c r="F560" s="385"/>
      <c r="G560" s="385"/>
      <c r="H560" s="385"/>
      <c r="I560" s="385"/>
      <c r="J560" s="385"/>
      <c r="K560" s="385"/>
      <c r="L560" s="385"/>
      <c r="M560" s="385"/>
      <c r="N560" s="341">
        <v>960</v>
      </c>
      <c r="O560" s="343">
        <v>4</v>
      </c>
      <c r="P560" s="343">
        <v>12</v>
      </c>
      <c r="Q560" s="344" t="s">
        <v>555</v>
      </c>
      <c r="R560" s="345" t="s">
        <v>257</v>
      </c>
      <c r="S560" s="383"/>
      <c r="T560" s="383"/>
      <c r="U560" s="383"/>
      <c r="V560" s="383"/>
      <c r="W560" s="365">
        <v>151.02799999999999</v>
      </c>
      <c r="X560" s="359">
        <v>151.03</v>
      </c>
      <c r="Y560" s="360">
        <v>1</v>
      </c>
      <c r="Z560" s="384"/>
      <c r="AA560" s="384"/>
      <c r="AB560" s="384"/>
      <c r="AC560" s="384"/>
      <c r="AD560" s="384"/>
      <c r="AE560" s="384"/>
      <c r="AF560" s="302">
        <v>0</v>
      </c>
      <c r="AG560" s="300"/>
    </row>
    <row r="561" spans="1:33" s="299" customFormat="1" ht="21.75" customHeight="1" x14ac:dyDescent="0.2">
      <c r="A561" s="300"/>
      <c r="B561" s="385" t="s">
        <v>254</v>
      </c>
      <c r="C561" s="385"/>
      <c r="D561" s="385"/>
      <c r="E561" s="385"/>
      <c r="F561" s="385"/>
      <c r="G561" s="385"/>
      <c r="H561" s="385"/>
      <c r="I561" s="385"/>
      <c r="J561" s="385"/>
      <c r="K561" s="385"/>
      <c r="L561" s="385"/>
      <c r="M561" s="385"/>
      <c r="N561" s="341">
        <v>960</v>
      </c>
      <c r="O561" s="343">
        <v>4</v>
      </c>
      <c r="P561" s="343">
        <v>12</v>
      </c>
      <c r="Q561" s="344" t="s">
        <v>555</v>
      </c>
      <c r="R561" s="345" t="s">
        <v>252</v>
      </c>
      <c r="S561" s="383"/>
      <c r="T561" s="383"/>
      <c r="U561" s="383"/>
      <c r="V561" s="383"/>
      <c r="W561" s="365">
        <v>151.02799999999999</v>
      </c>
      <c r="X561" s="359">
        <v>151.03</v>
      </c>
      <c r="Y561" s="360">
        <v>1</v>
      </c>
      <c r="Z561" s="384"/>
      <c r="AA561" s="384"/>
      <c r="AB561" s="384"/>
      <c r="AC561" s="384"/>
      <c r="AD561" s="384"/>
      <c r="AE561" s="384"/>
      <c r="AF561" s="302">
        <v>0</v>
      </c>
      <c r="AG561" s="300"/>
    </row>
    <row r="562" spans="1:33" s="299" customFormat="1" ht="21.75" customHeight="1" x14ac:dyDescent="0.2">
      <c r="A562" s="300"/>
      <c r="B562" s="385" t="s">
        <v>550</v>
      </c>
      <c r="C562" s="385"/>
      <c r="D562" s="385"/>
      <c r="E562" s="385"/>
      <c r="F562" s="385"/>
      <c r="G562" s="385"/>
      <c r="H562" s="385"/>
      <c r="I562" s="385"/>
      <c r="J562" s="385"/>
      <c r="K562" s="385"/>
      <c r="L562" s="385"/>
      <c r="M562" s="385"/>
      <c r="N562" s="341">
        <v>960</v>
      </c>
      <c r="O562" s="343">
        <v>4</v>
      </c>
      <c r="P562" s="343">
        <v>12</v>
      </c>
      <c r="Q562" s="344" t="s">
        <v>551</v>
      </c>
      <c r="R562" s="345">
        <v>0</v>
      </c>
      <c r="S562" s="383"/>
      <c r="T562" s="383"/>
      <c r="U562" s="383"/>
      <c r="V562" s="383"/>
      <c r="W562" s="365">
        <v>4127.5200000000004</v>
      </c>
      <c r="X562" s="359">
        <v>3169.93</v>
      </c>
      <c r="Y562" s="360">
        <v>0.76800000000000002</v>
      </c>
      <c r="Z562" s="384"/>
      <c r="AA562" s="384"/>
      <c r="AB562" s="384"/>
      <c r="AC562" s="384"/>
      <c r="AD562" s="384"/>
      <c r="AE562" s="384"/>
      <c r="AF562" s="302">
        <v>0</v>
      </c>
      <c r="AG562" s="300"/>
    </row>
    <row r="563" spans="1:33" s="299" customFormat="1" ht="12" customHeight="1" x14ac:dyDescent="0.2">
      <c r="A563" s="300"/>
      <c r="B563" s="385" t="s">
        <v>556</v>
      </c>
      <c r="C563" s="385"/>
      <c r="D563" s="385"/>
      <c r="E563" s="385"/>
      <c r="F563" s="385"/>
      <c r="G563" s="385"/>
      <c r="H563" s="385"/>
      <c r="I563" s="385"/>
      <c r="J563" s="385"/>
      <c r="K563" s="385"/>
      <c r="L563" s="385"/>
      <c r="M563" s="385"/>
      <c r="N563" s="341">
        <v>960</v>
      </c>
      <c r="O563" s="343">
        <v>4</v>
      </c>
      <c r="P563" s="343">
        <v>12</v>
      </c>
      <c r="Q563" s="344" t="s">
        <v>557</v>
      </c>
      <c r="R563" s="345">
        <v>0</v>
      </c>
      <c r="S563" s="383"/>
      <c r="T563" s="383"/>
      <c r="U563" s="383"/>
      <c r="V563" s="383"/>
      <c r="W563" s="365">
        <v>4127.5200000000004</v>
      </c>
      <c r="X563" s="359">
        <v>3169.93</v>
      </c>
      <c r="Y563" s="360">
        <v>0.76800000000000002</v>
      </c>
      <c r="Z563" s="384"/>
      <c r="AA563" s="384"/>
      <c r="AB563" s="384"/>
      <c r="AC563" s="384"/>
      <c r="AD563" s="384"/>
      <c r="AE563" s="384"/>
      <c r="AF563" s="302">
        <v>0</v>
      </c>
      <c r="AG563" s="300"/>
    </row>
    <row r="564" spans="1:33" s="299" customFormat="1" ht="21.75" customHeight="1" x14ac:dyDescent="0.2">
      <c r="A564" s="300"/>
      <c r="B564" s="385" t="s">
        <v>198</v>
      </c>
      <c r="C564" s="385"/>
      <c r="D564" s="385"/>
      <c r="E564" s="385"/>
      <c r="F564" s="385"/>
      <c r="G564" s="385"/>
      <c r="H564" s="385"/>
      <c r="I564" s="385"/>
      <c r="J564" s="385"/>
      <c r="K564" s="385"/>
      <c r="L564" s="385"/>
      <c r="M564" s="385"/>
      <c r="N564" s="341">
        <v>960</v>
      </c>
      <c r="O564" s="343">
        <v>4</v>
      </c>
      <c r="P564" s="343">
        <v>12</v>
      </c>
      <c r="Q564" s="344" t="s">
        <v>557</v>
      </c>
      <c r="R564" s="345" t="s">
        <v>197</v>
      </c>
      <c r="S564" s="383"/>
      <c r="T564" s="383"/>
      <c r="U564" s="383"/>
      <c r="V564" s="383"/>
      <c r="W564" s="365">
        <v>4127.5200000000004</v>
      </c>
      <c r="X564" s="359">
        <v>3169.93</v>
      </c>
      <c r="Y564" s="360">
        <v>0.76800000000000002</v>
      </c>
      <c r="Z564" s="384"/>
      <c r="AA564" s="384"/>
      <c r="AB564" s="384"/>
      <c r="AC564" s="384"/>
      <c r="AD564" s="384"/>
      <c r="AE564" s="384"/>
      <c r="AF564" s="302">
        <v>143.77000000000001</v>
      </c>
      <c r="AG564" s="300"/>
    </row>
    <row r="565" spans="1:33" s="299" customFormat="1" ht="32.25" customHeight="1" x14ac:dyDescent="0.2">
      <c r="A565" s="300"/>
      <c r="B565" s="385" t="s">
        <v>258</v>
      </c>
      <c r="C565" s="385"/>
      <c r="D565" s="385"/>
      <c r="E565" s="385"/>
      <c r="F565" s="385"/>
      <c r="G565" s="385"/>
      <c r="H565" s="385"/>
      <c r="I565" s="385"/>
      <c r="J565" s="385"/>
      <c r="K565" s="385"/>
      <c r="L565" s="385"/>
      <c r="M565" s="385"/>
      <c r="N565" s="341">
        <v>960</v>
      </c>
      <c r="O565" s="343">
        <v>4</v>
      </c>
      <c r="P565" s="343">
        <v>12</v>
      </c>
      <c r="Q565" s="344" t="s">
        <v>557</v>
      </c>
      <c r="R565" s="345" t="s">
        <v>257</v>
      </c>
      <c r="S565" s="383"/>
      <c r="T565" s="383"/>
      <c r="U565" s="383"/>
      <c r="V565" s="383"/>
      <c r="W565" s="365">
        <v>4127.5200000000004</v>
      </c>
      <c r="X565" s="359">
        <v>3169.93</v>
      </c>
      <c r="Y565" s="360">
        <v>0.76800000000000002</v>
      </c>
      <c r="Z565" s="384"/>
      <c r="AA565" s="384"/>
      <c r="AB565" s="384"/>
      <c r="AC565" s="384"/>
      <c r="AD565" s="384"/>
      <c r="AE565" s="384"/>
      <c r="AF565" s="302">
        <v>143.77000000000001</v>
      </c>
      <c r="AG565" s="300"/>
    </row>
    <row r="566" spans="1:33" s="299" customFormat="1" ht="53.25" customHeight="1" x14ac:dyDescent="0.2">
      <c r="A566" s="300"/>
      <c r="B566" s="385" t="s">
        <v>256</v>
      </c>
      <c r="C566" s="385"/>
      <c r="D566" s="385"/>
      <c r="E566" s="385"/>
      <c r="F566" s="385"/>
      <c r="G566" s="385"/>
      <c r="H566" s="385"/>
      <c r="I566" s="385"/>
      <c r="J566" s="385"/>
      <c r="K566" s="385"/>
      <c r="L566" s="385"/>
      <c r="M566" s="385"/>
      <c r="N566" s="341">
        <v>960</v>
      </c>
      <c r="O566" s="343">
        <v>4</v>
      </c>
      <c r="P566" s="343">
        <v>12</v>
      </c>
      <c r="Q566" s="344" t="s">
        <v>557</v>
      </c>
      <c r="R566" s="345" t="s">
        <v>255</v>
      </c>
      <c r="S566" s="383"/>
      <c r="T566" s="383"/>
      <c r="U566" s="383"/>
      <c r="V566" s="383"/>
      <c r="W566" s="365">
        <v>3020.62</v>
      </c>
      <c r="X566" s="359">
        <v>2699.25</v>
      </c>
      <c r="Y566" s="360">
        <v>0.89361000000000002</v>
      </c>
      <c r="Z566" s="384"/>
      <c r="AA566" s="384"/>
      <c r="AB566" s="384"/>
      <c r="AC566" s="384"/>
      <c r="AD566" s="384"/>
      <c r="AE566" s="384"/>
      <c r="AF566" s="302">
        <v>143.77000000000001</v>
      </c>
      <c r="AG566" s="300"/>
    </row>
    <row r="567" spans="1:33" s="299" customFormat="1" ht="21.75" customHeight="1" x14ac:dyDescent="0.2">
      <c r="A567" s="300"/>
      <c r="B567" s="385" t="s">
        <v>254</v>
      </c>
      <c r="C567" s="385"/>
      <c r="D567" s="385"/>
      <c r="E567" s="385"/>
      <c r="F567" s="385"/>
      <c r="G567" s="385"/>
      <c r="H567" s="385"/>
      <c r="I567" s="385"/>
      <c r="J567" s="385"/>
      <c r="K567" s="385"/>
      <c r="L567" s="385"/>
      <c r="M567" s="385"/>
      <c r="N567" s="341">
        <v>960</v>
      </c>
      <c r="O567" s="343">
        <v>4</v>
      </c>
      <c r="P567" s="343">
        <v>12</v>
      </c>
      <c r="Q567" s="344" t="s">
        <v>557</v>
      </c>
      <c r="R567" s="345" t="s">
        <v>252</v>
      </c>
      <c r="S567" s="383"/>
      <c r="T567" s="383"/>
      <c r="U567" s="383"/>
      <c r="V567" s="383"/>
      <c r="W567" s="365">
        <v>1106.9000000000001</v>
      </c>
      <c r="X567" s="359">
        <v>470.68</v>
      </c>
      <c r="Y567" s="360">
        <v>0.42523</v>
      </c>
      <c r="Z567" s="384"/>
      <c r="AA567" s="384"/>
      <c r="AB567" s="384"/>
      <c r="AC567" s="384"/>
      <c r="AD567" s="384"/>
      <c r="AE567" s="384"/>
      <c r="AF567" s="302">
        <v>143.77000000000001</v>
      </c>
      <c r="AG567" s="300"/>
    </row>
    <row r="568" spans="1:33" s="299" customFormat="1" ht="32.25" customHeight="1" x14ac:dyDescent="0.2">
      <c r="A568" s="300"/>
      <c r="B568" s="385" t="s">
        <v>382</v>
      </c>
      <c r="C568" s="385"/>
      <c r="D568" s="385"/>
      <c r="E568" s="385"/>
      <c r="F568" s="385"/>
      <c r="G568" s="385"/>
      <c r="H568" s="385"/>
      <c r="I568" s="385"/>
      <c r="J568" s="385"/>
      <c r="K568" s="385"/>
      <c r="L568" s="385"/>
      <c r="M568" s="385"/>
      <c r="N568" s="341">
        <v>960</v>
      </c>
      <c r="O568" s="343">
        <v>5</v>
      </c>
      <c r="P568" s="343">
        <v>0</v>
      </c>
      <c r="Q568" s="344">
        <v>0</v>
      </c>
      <c r="R568" s="345">
        <v>0</v>
      </c>
      <c r="S568" s="383"/>
      <c r="T568" s="383"/>
      <c r="U568" s="383"/>
      <c r="V568" s="383"/>
      <c r="W568" s="365">
        <v>14181.974</v>
      </c>
      <c r="X568" s="359">
        <v>4423.18</v>
      </c>
      <c r="Y568" s="360">
        <v>0.31189</v>
      </c>
      <c r="Z568" s="384"/>
      <c r="AA568" s="384"/>
      <c r="AB568" s="384"/>
      <c r="AC568" s="384"/>
      <c r="AD568" s="384"/>
      <c r="AE568" s="384"/>
      <c r="AF568" s="302">
        <v>132.1</v>
      </c>
      <c r="AG568" s="300"/>
    </row>
    <row r="569" spans="1:33" s="299" customFormat="1" ht="32.25" customHeight="1" x14ac:dyDescent="0.2">
      <c r="A569" s="300"/>
      <c r="B569" s="385" t="s">
        <v>381</v>
      </c>
      <c r="C569" s="385"/>
      <c r="D569" s="385"/>
      <c r="E569" s="385"/>
      <c r="F569" s="385"/>
      <c r="G569" s="385"/>
      <c r="H569" s="385"/>
      <c r="I569" s="385"/>
      <c r="J569" s="385"/>
      <c r="K569" s="385"/>
      <c r="L569" s="385"/>
      <c r="M569" s="385"/>
      <c r="N569" s="341">
        <v>960</v>
      </c>
      <c r="O569" s="343">
        <v>5</v>
      </c>
      <c r="P569" s="343">
        <v>1</v>
      </c>
      <c r="Q569" s="344">
        <v>0</v>
      </c>
      <c r="R569" s="345">
        <v>0</v>
      </c>
      <c r="S569" s="383"/>
      <c r="T569" s="383"/>
      <c r="U569" s="383"/>
      <c r="V569" s="383"/>
      <c r="W569" s="365">
        <v>6074.3609999999999</v>
      </c>
      <c r="X569" s="359">
        <v>1702.26</v>
      </c>
      <c r="Y569" s="360">
        <v>0.28023999999999999</v>
      </c>
      <c r="Z569" s="384"/>
      <c r="AA569" s="384"/>
      <c r="AB569" s="384"/>
      <c r="AC569" s="384"/>
      <c r="AD569" s="384"/>
      <c r="AE569" s="384"/>
      <c r="AF569" s="302">
        <v>11.67</v>
      </c>
      <c r="AG569" s="300"/>
    </row>
    <row r="570" spans="1:33" s="299" customFormat="1" ht="12" customHeight="1" x14ac:dyDescent="0.2">
      <c r="A570" s="300"/>
      <c r="B570" s="385" t="s">
        <v>629</v>
      </c>
      <c r="C570" s="385"/>
      <c r="D570" s="385"/>
      <c r="E570" s="385"/>
      <c r="F570" s="385"/>
      <c r="G570" s="385"/>
      <c r="H570" s="385"/>
      <c r="I570" s="385"/>
      <c r="J570" s="385"/>
      <c r="K570" s="385"/>
      <c r="L570" s="385"/>
      <c r="M570" s="385"/>
      <c r="N570" s="341">
        <v>960</v>
      </c>
      <c r="O570" s="343">
        <v>5</v>
      </c>
      <c r="P570" s="343">
        <v>1</v>
      </c>
      <c r="Q570" s="344" t="s">
        <v>320</v>
      </c>
      <c r="R570" s="345">
        <v>0</v>
      </c>
      <c r="S570" s="383"/>
      <c r="T570" s="383"/>
      <c r="U570" s="383"/>
      <c r="V570" s="383"/>
      <c r="W570" s="365">
        <v>6074.3609999999999</v>
      </c>
      <c r="X570" s="359">
        <v>1702.26</v>
      </c>
      <c r="Y570" s="360">
        <v>0.28023999999999999</v>
      </c>
      <c r="Z570" s="384"/>
      <c r="AA570" s="384"/>
      <c r="AB570" s="384"/>
      <c r="AC570" s="384"/>
      <c r="AD570" s="384"/>
      <c r="AE570" s="384"/>
      <c r="AF570" s="302">
        <v>420.75</v>
      </c>
      <c r="AG570" s="300"/>
    </row>
    <row r="571" spans="1:33" s="299" customFormat="1" ht="12" customHeight="1" x14ac:dyDescent="0.2">
      <c r="A571" s="300"/>
      <c r="B571" s="385" t="s">
        <v>572</v>
      </c>
      <c r="C571" s="385"/>
      <c r="D571" s="385"/>
      <c r="E571" s="385"/>
      <c r="F571" s="385"/>
      <c r="G571" s="385"/>
      <c r="H571" s="385"/>
      <c r="I571" s="385"/>
      <c r="J571" s="385"/>
      <c r="K571" s="385"/>
      <c r="L571" s="385"/>
      <c r="M571" s="385"/>
      <c r="N571" s="341">
        <v>960</v>
      </c>
      <c r="O571" s="343">
        <v>5</v>
      </c>
      <c r="P571" s="343">
        <v>1</v>
      </c>
      <c r="Q571" s="344" t="s">
        <v>638</v>
      </c>
      <c r="R571" s="345">
        <v>0</v>
      </c>
      <c r="S571" s="383"/>
      <c r="T571" s="383"/>
      <c r="U571" s="383"/>
      <c r="V571" s="383"/>
      <c r="W571" s="365">
        <v>5717.9949999999999</v>
      </c>
      <c r="X571" s="359">
        <v>1702.26</v>
      </c>
      <c r="Y571" s="360">
        <v>0.29770000000000002</v>
      </c>
      <c r="Z571" s="384"/>
      <c r="AA571" s="384"/>
      <c r="AB571" s="384"/>
      <c r="AC571" s="384"/>
      <c r="AD571" s="384"/>
      <c r="AE571" s="384"/>
      <c r="AF571" s="302">
        <v>130</v>
      </c>
      <c r="AG571" s="300"/>
    </row>
    <row r="572" spans="1:33" s="299" customFormat="1" ht="12" customHeight="1" x14ac:dyDescent="0.2">
      <c r="A572" s="300"/>
      <c r="B572" s="385" t="s">
        <v>639</v>
      </c>
      <c r="C572" s="385"/>
      <c r="D572" s="385"/>
      <c r="E572" s="385"/>
      <c r="F572" s="385"/>
      <c r="G572" s="385"/>
      <c r="H572" s="385"/>
      <c r="I572" s="385"/>
      <c r="J572" s="385"/>
      <c r="K572" s="385"/>
      <c r="L572" s="385"/>
      <c r="M572" s="385"/>
      <c r="N572" s="341">
        <v>960</v>
      </c>
      <c r="O572" s="343">
        <v>5</v>
      </c>
      <c r="P572" s="343">
        <v>1</v>
      </c>
      <c r="Q572" s="344" t="s">
        <v>638</v>
      </c>
      <c r="R572" s="345" t="s">
        <v>640</v>
      </c>
      <c r="S572" s="383"/>
      <c r="T572" s="383"/>
      <c r="U572" s="383"/>
      <c r="V572" s="383"/>
      <c r="W572" s="365">
        <v>5717.9949999999999</v>
      </c>
      <c r="X572" s="359">
        <v>1702.26</v>
      </c>
      <c r="Y572" s="360">
        <v>0.29770000000000002</v>
      </c>
      <c r="Z572" s="384"/>
      <c r="AA572" s="384"/>
      <c r="AB572" s="384"/>
      <c r="AC572" s="384"/>
      <c r="AD572" s="384"/>
      <c r="AE572" s="384"/>
      <c r="AF572" s="302">
        <v>130</v>
      </c>
      <c r="AG572" s="300"/>
    </row>
    <row r="573" spans="1:33" s="299" customFormat="1" ht="12" customHeight="1" x14ac:dyDescent="0.2">
      <c r="A573" s="300"/>
      <c r="B573" s="385" t="s">
        <v>641</v>
      </c>
      <c r="C573" s="385"/>
      <c r="D573" s="385"/>
      <c r="E573" s="385"/>
      <c r="F573" s="385"/>
      <c r="G573" s="385"/>
      <c r="H573" s="385"/>
      <c r="I573" s="385"/>
      <c r="J573" s="385"/>
      <c r="K573" s="385"/>
      <c r="L573" s="385"/>
      <c r="M573" s="385"/>
      <c r="N573" s="341">
        <v>960</v>
      </c>
      <c r="O573" s="343">
        <v>5</v>
      </c>
      <c r="P573" s="343">
        <v>1</v>
      </c>
      <c r="Q573" s="344" t="s">
        <v>638</v>
      </c>
      <c r="R573" s="345" t="s">
        <v>642</v>
      </c>
      <c r="S573" s="383"/>
      <c r="T573" s="383"/>
      <c r="U573" s="383"/>
      <c r="V573" s="383"/>
      <c r="W573" s="365">
        <v>5717.9949999999999</v>
      </c>
      <c r="X573" s="359">
        <v>1702.26</v>
      </c>
      <c r="Y573" s="360">
        <v>0.29770000000000002</v>
      </c>
      <c r="Z573" s="384"/>
      <c r="AA573" s="384"/>
      <c r="AB573" s="384"/>
      <c r="AC573" s="384"/>
      <c r="AD573" s="384"/>
      <c r="AE573" s="384"/>
      <c r="AF573" s="302">
        <v>130</v>
      </c>
      <c r="AG573" s="300"/>
    </row>
    <row r="574" spans="1:33" s="299" customFormat="1" ht="21.75" customHeight="1" x14ac:dyDescent="0.2">
      <c r="A574" s="300"/>
      <c r="B574" s="385" t="s">
        <v>643</v>
      </c>
      <c r="C574" s="385"/>
      <c r="D574" s="385"/>
      <c r="E574" s="385"/>
      <c r="F574" s="385"/>
      <c r="G574" s="385"/>
      <c r="H574" s="385"/>
      <c r="I574" s="385"/>
      <c r="J574" s="385"/>
      <c r="K574" s="385"/>
      <c r="L574" s="385"/>
      <c r="M574" s="385"/>
      <c r="N574" s="341">
        <v>960</v>
      </c>
      <c r="O574" s="343">
        <v>5</v>
      </c>
      <c r="P574" s="343">
        <v>1</v>
      </c>
      <c r="Q574" s="344" t="s">
        <v>638</v>
      </c>
      <c r="R574" s="345" t="s">
        <v>644</v>
      </c>
      <c r="S574" s="383"/>
      <c r="T574" s="383"/>
      <c r="U574" s="383"/>
      <c r="V574" s="383"/>
      <c r="W574" s="365">
        <v>5717.9949999999999</v>
      </c>
      <c r="X574" s="359">
        <v>1702.26</v>
      </c>
      <c r="Y574" s="360">
        <v>0.29770000000000002</v>
      </c>
      <c r="Z574" s="384"/>
      <c r="AA574" s="384"/>
      <c r="AB574" s="384"/>
      <c r="AC574" s="384"/>
      <c r="AD574" s="384"/>
      <c r="AE574" s="384"/>
      <c r="AF574" s="302">
        <v>50</v>
      </c>
      <c r="AG574" s="300"/>
    </row>
    <row r="575" spans="1:33" s="299" customFormat="1" ht="21.75" customHeight="1" x14ac:dyDescent="0.2">
      <c r="A575" s="300"/>
      <c r="B575" s="385" t="s">
        <v>645</v>
      </c>
      <c r="C575" s="385"/>
      <c r="D575" s="385"/>
      <c r="E575" s="385"/>
      <c r="F575" s="385"/>
      <c r="G575" s="385"/>
      <c r="H575" s="385"/>
      <c r="I575" s="385"/>
      <c r="J575" s="385"/>
      <c r="K575" s="385"/>
      <c r="L575" s="385"/>
      <c r="M575" s="385"/>
      <c r="N575" s="341">
        <v>960</v>
      </c>
      <c r="O575" s="343">
        <v>5</v>
      </c>
      <c r="P575" s="343">
        <v>1</v>
      </c>
      <c r="Q575" s="344" t="s">
        <v>646</v>
      </c>
      <c r="R575" s="345">
        <v>0</v>
      </c>
      <c r="S575" s="383"/>
      <c r="T575" s="383"/>
      <c r="U575" s="383"/>
      <c r="V575" s="383"/>
      <c r="W575" s="365">
        <v>356.36599999999999</v>
      </c>
      <c r="X575" s="359">
        <v>0</v>
      </c>
      <c r="Y575" s="360">
        <v>0</v>
      </c>
      <c r="Z575" s="384"/>
      <c r="AA575" s="384"/>
      <c r="AB575" s="384"/>
      <c r="AC575" s="384"/>
      <c r="AD575" s="384"/>
      <c r="AE575" s="384"/>
      <c r="AF575" s="302">
        <v>50</v>
      </c>
      <c r="AG575" s="300"/>
    </row>
    <row r="576" spans="1:33" s="299" customFormat="1" ht="12" customHeight="1" x14ac:dyDescent="0.2">
      <c r="A576" s="300"/>
      <c r="B576" s="385" t="s">
        <v>639</v>
      </c>
      <c r="C576" s="385"/>
      <c r="D576" s="385"/>
      <c r="E576" s="385"/>
      <c r="F576" s="385"/>
      <c r="G576" s="385"/>
      <c r="H576" s="385"/>
      <c r="I576" s="385"/>
      <c r="J576" s="385"/>
      <c r="K576" s="385"/>
      <c r="L576" s="385"/>
      <c r="M576" s="385"/>
      <c r="N576" s="341">
        <v>960</v>
      </c>
      <c r="O576" s="343">
        <v>5</v>
      </c>
      <c r="P576" s="343">
        <v>1</v>
      </c>
      <c r="Q576" s="344" t="s">
        <v>646</v>
      </c>
      <c r="R576" s="345" t="s">
        <v>640</v>
      </c>
      <c r="S576" s="383"/>
      <c r="T576" s="383"/>
      <c r="U576" s="383"/>
      <c r="V576" s="383"/>
      <c r="W576" s="365">
        <v>356.36599999999999</v>
      </c>
      <c r="X576" s="359">
        <v>0</v>
      </c>
      <c r="Y576" s="360">
        <v>0</v>
      </c>
      <c r="Z576" s="384"/>
      <c r="AA576" s="384"/>
      <c r="AB576" s="384"/>
      <c r="AC576" s="384"/>
      <c r="AD576" s="384"/>
      <c r="AE576" s="384"/>
      <c r="AF576" s="302">
        <v>50</v>
      </c>
      <c r="AG576" s="300"/>
    </row>
    <row r="577" spans="1:33" s="299" customFormat="1" ht="12" customHeight="1" x14ac:dyDescent="0.2">
      <c r="A577" s="300"/>
      <c r="B577" s="385" t="s">
        <v>641</v>
      </c>
      <c r="C577" s="385"/>
      <c r="D577" s="385"/>
      <c r="E577" s="385"/>
      <c r="F577" s="385"/>
      <c r="G577" s="385"/>
      <c r="H577" s="385"/>
      <c r="I577" s="385"/>
      <c r="J577" s="385"/>
      <c r="K577" s="385"/>
      <c r="L577" s="385"/>
      <c r="M577" s="385"/>
      <c r="N577" s="341">
        <v>960</v>
      </c>
      <c r="O577" s="343">
        <v>5</v>
      </c>
      <c r="P577" s="343">
        <v>1</v>
      </c>
      <c r="Q577" s="344" t="s">
        <v>646</v>
      </c>
      <c r="R577" s="345" t="s">
        <v>642</v>
      </c>
      <c r="S577" s="383"/>
      <c r="T577" s="383"/>
      <c r="U577" s="383"/>
      <c r="V577" s="383"/>
      <c r="W577" s="365">
        <v>356.36599999999999</v>
      </c>
      <c r="X577" s="359">
        <v>0</v>
      </c>
      <c r="Y577" s="360">
        <v>0</v>
      </c>
      <c r="Z577" s="384"/>
      <c r="AA577" s="384"/>
      <c r="AB577" s="384"/>
      <c r="AC577" s="384"/>
      <c r="AD577" s="384"/>
      <c r="AE577" s="384"/>
      <c r="AF577" s="302">
        <v>80</v>
      </c>
      <c r="AG577" s="300"/>
    </row>
    <row r="578" spans="1:33" s="299" customFormat="1" ht="12" customHeight="1" x14ac:dyDescent="0.2">
      <c r="A578" s="300"/>
      <c r="B578" s="385" t="s">
        <v>643</v>
      </c>
      <c r="C578" s="385"/>
      <c r="D578" s="385"/>
      <c r="E578" s="385"/>
      <c r="F578" s="385"/>
      <c r="G578" s="385"/>
      <c r="H578" s="385"/>
      <c r="I578" s="385"/>
      <c r="J578" s="385"/>
      <c r="K578" s="385"/>
      <c r="L578" s="385"/>
      <c r="M578" s="385"/>
      <c r="N578" s="341">
        <v>960</v>
      </c>
      <c r="O578" s="343">
        <v>5</v>
      </c>
      <c r="P578" s="343">
        <v>1</v>
      </c>
      <c r="Q578" s="344" t="s">
        <v>646</v>
      </c>
      <c r="R578" s="345" t="s">
        <v>644</v>
      </c>
      <c r="S578" s="383"/>
      <c r="T578" s="383"/>
      <c r="U578" s="383"/>
      <c r="V578" s="383"/>
      <c r="W578" s="365">
        <v>356.36599999999999</v>
      </c>
      <c r="X578" s="359">
        <v>0</v>
      </c>
      <c r="Y578" s="360">
        <v>0</v>
      </c>
      <c r="Z578" s="384"/>
      <c r="AA578" s="384"/>
      <c r="AB578" s="384"/>
      <c r="AC578" s="384"/>
      <c r="AD578" s="384"/>
      <c r="AE578" s="384"/>
      <c r="AF578" s="302">
        <v>80</v>
      </c>
      <c r="AG578" s="300"/>
    </row>
    <row r="579" spans="1:33" s="299" customFormat="1" ht="12" customHeight="1" x14ac:dyDescent="0.2">
      <c r="A579" s="300"/>
      <c r="B579" s="385" t="s">
        <v>380</v>
      </c>
      <c r="C579" s="385"/>
      <c r="D579" s="385"/>
      <c r="E579" s="385"/>
      <c r="F579" s="385"/>
      <c r="G579" s="385"/>
      <c r="H579" s="385"/>
      <c r="I579" s="385"/>
      <c r="J579" s="385"/>
      <c r="K579" s="385"/>
      <c r="L579" s="385"/>
      <c r="M579" s="385"/>
      <c r="N579" s="341">
        <v>960</v>
      </c>
      <c r="O579" s="343">
        <v>5</v>
      </c>
      <c r="P579" s="343">
        <v>3</v>
      </c>
      <c r="Q579" s="344">
        <v>0</v>
      </c>
      <c r="R579" s="345">
        <v>0</v>
      </c>
      <c r="S579" s="383"/>
      <c r="T579" s="383"/>
      <c r="U579" s="383"/>
      <c r="V579" s="383"/>
      <c r="W579" s="365">
        <v>3707.973</v>
      </c>
      <c r="X579" s="359">
        <v>2365.4</v>
      </c>
      <c r="Y579" s="360">
        <v>0.63792000000000004</v>
      </c>
      <c r="Z579" s="384"/>
      <c r="AA579" s="384"/>
      <c r="AB579" s="384"/>
      <c r="AC579" s="384"/>
      <c r="AD579" s="384"/>
      <c r="AE579" s="384"/>
      <c r="AF579" s="302">
        <v>0</v>
      </c>
      <c r="AG579" s="300"/>
    </row>
    <row r="580" spans="1:33" s="299" customFormat="1" ht="32.25" customHeight="1" x14ac:dyDescent="0.2">
      <c r="A580" s="300"/>
      <c r="B580" s="385" t="s">
        <v>629</v>
      </c>
      <c r="C580" s="385"/>
      <c r="D580" s="385"/>
      <c r="E580" s="385"/>
      <c r="F580" s="385"/>
      <c r="G580" s="385"/>
      <c r="H580" s="385"/>
      <c r="I580" s="385"/>
      <c r="J580" s="385"/>
      <c r="K580" s="385"/>
      <c r="L580" s="385"/>
      <c r="M580" s="385"/>
      <c r="N580" s="341">
        <v>960</v>
      </c>
      <c r="O580" s="343">
        <v>5</v>
      </c>
      <c r="P580" s="343">
        <v>3</v>
      </c>
      <c r="Q580" s="344" t="s">
        <v>320</v>
      </c>
      <c r="R580" s="345">
        <v>0</v>
      </c>
      <c r="S580" s="383"/>
      <c r="T580" s="383"/>
      <c r="U580" s="383"/>
      <c r="V580" s="383"/>
      <c r="W580" s="365">
        <v>1566.973</v>
      </c>
      <c r="X580" s="359">
        <v>467.4</v>
      </c>
      <c r="Y580" s="360">
        <v>0.29827999999999999</v>
      </c>
      <c r="Z580" s="384"/>
      <c r="AA580" s="384"/>
      <c r="AB580" s="384"/>
      <c r="AC580" s="384"/>
      <c r="AD580" s="384"/>
      <c r="AE580" s="384"/>
      <c r="AF580" s="302">
        <v>0</v>
      </c>
      <c r="AG580" s="300"/>
    </row>
    <row r="581" spans="1:33" s="299" customFormat="1" ht="21.75" customHeight="1" x14ac:dyDescent="0.2">
      <c r="A581" s="300"/>
      <c r="B581" s="385" t="s">
        <v>572</v>
      </c>
      <c r="C581" s="385"/>
      <c r="D581" s="385"/>
      <c r="E581" s="385"/>
      <c r="F581" s="385"/>
      <c r="G581" s="385"/>
      <c r="H581" s="385"/>
      <c r="I581" s="385"/>
      <c r="J581" s="385"/>
      <c r="K581" s="385"/>
      <c r="L581" s="385"/>
      <c r="M581" s="385"/>
      <c r="N581" s="341">
        <v>960</v>
      </c>
      <c r="O581" s="343">
        <v>5</v>
      </c>
      <c r="P581" s="343">
        <v>3</v>
      </c>
      <c r="Q581" s="344" t="s">
        <v>647</v>
      </c>
      <c r="R581" s="345">
        <v>0</v>
      </c>
      <c r="S581" s="383"/>
      <c r="T581" s="383"/>
      <c r="U581" s="383"/>
      <c r="V581" s="383"/>
      <c r="W581" s="365">
        <v>1566.973</v>
      </c>
      <c r="X581" s="359">
        <v>467.4</v>
      </c>
      <c r="Y581" s="360">
        <v>0.29827999999999999</v>
      </c>
      <c r="Z581" s="384"/>
      <c r="AA581" s="384"/>
      <c r="AB581" s="384"/>
      <c r="AC581" s="384"/>
      <c r="AD581" s="384"/>
      <c r="AE581" s="384"/>
      <c r="AF581" s="302">
        <v>0</v>
      </c>
      <c r="AG581" s="300"/>
    </row>
    <row r="582" spans="1:33" s="299" customFormat="1" ht="12" customHeight="1" x14ac:dyDescent="0.2">
      <c r="A582" s="300"/>
      <c r="B582" s="385" t="s">
        <v>173</v>
      </c>
      <c r="C582" s="385"/>
      <c r="D582" s="385"/>
      <c r="E582" s="385"/>
      <c r="F582" s="385"/>
      <c r="G582" s="385"/>
      <c r="H582" s="385"/>
      <c r="I582" s="385"/>
      <c r="J582" s="385"/>
      <c r="K582" s="385"/>
      <c r="L582" s="385"/>
      <c r="M582" s="385"/>
      <c r="N582" s="341">
        <v>960</v>
      </c>
      <c r="O582" s="343">
        <v>5</v>
      </c>
      <c r="P582" s="343">
        <v>3</v>
      </c>
      <c r="Q582" s="344" t="s">
        <v>647</v>
      </c>
      <c r="R582" s="345" t="s">
        <v>172</v>
      </c>
      <c r="S582" s="383"/>
      <c r="T582" s="383"/>
      <c r="U582" s="383"/>
      <c r="V582" s="383"/>
      <c r="W582" s="365">
        <v>1566.973</v>
      </c>
      <c r="X582" s="359">
        <v>467.4</v>
      </c>
      <c r="Y582" s="360">
        <v>0.29827999999999999</v>
      </c>
      <c r="Z582" s="384"/>
      <c r="AA582" s="384"/>
      <c r="AB582" s="384"/>
      <c r="AC582" s="384"/>
      <c r="AD582" s="384"/>
      <c r="AE582" s="384"/>
      <c r="AF582" s="302">
        <v>0</v>
      </c>
      <c r="AG582" s="300"/>
    </row>
    <row r="583" spans="1:33" s="299" customFormat="1" ht="21.75" customHeight="1" x14ac:dyDescent="0.2">
      <c r="A583" s="300"/>
      <c r="B583" s="385" t="s">
        <v>171</v>
      </c>
      <c r="C583" s="385"/>
      <c r="D583" s="385"/>
      <c r="E583" s="385"/>
      <c r="F583" s="385"/>
      <c r="G583" s="385"/>
      <c r="H583" s="385"/>
      <c r="I583" s="385"/>
      <c r="J583" s="385"/>
      <c r="K583" s="385"/>
      <c r="L583" s="385"/>
      <c r="M583" s="385"/>
      <c r="N583" s="341">
        <v>960</v>
      </c>
      <c r="O583" s="343">
        <v>5</v>
      </c>
      <c r="P583" s="343">
        <v>3</v>
      </c>
      <c r="Q583" s="344" t="s">
        <v>647</v>
      </c>
      <c r="R583" s="345" t="s">
        <v>170</v>
      </c>
      <c r="S583" s="383"/>
      <c r="T583" s="383"/>
      <c r="U583" s="383"/>
      <c r="V583" s="383"/>
      <c r="W583" s="365">
        <v>1566.973</v>
      </c>
      <c r="X583" s="359">
        <v>467.4</v>
      </c>
      <c r="Y583" s="360">
        <v>0.29827999999999999</v>
      </c>
      <c r="Z583" s="384"/>
      <c r="AA583" s="384"/>
      <c r="AB583" s="384"/>
      <c r="AC583" s="384"/>
      <c r="AD583" s="384"/>
      <c r="AE583" s="384"/>
      <c r="AF583" s="302">
        <v>0</v>
      </c>
      <c r="AG583" s="300"/>
    </row>
    <row r="584" spans="1:33" s="299" customFormat="1" ht="12" customHeight="1" x14ac:dyDescent="0.2">
      <c r="A584" s="300"/>
      <c r="B584" s="385" t="s">
        <v>169</v>
      </c>
      <c r="C584" s="385"/>
      <c r="D584" s="385"/>
      <c r="E584" s="385"/>
      <c r="F584" s="385"/>
      <c r="G584" s="385"/>
      <c r="H584" s="385"/>
      <c r="I584" s="385"/>
      <c r="J584" s="385"/>
      <c r="K584" s="385"/>
      <c r="L584" s="385"/>
      <c r="M584" s="385"/>
      <c r="N584" s="341">
        <v>960</v>
      </c>
      <c r="O584" s="343">
        <v>5</v>
      </c>
      <c r="P584" s="343">
        <v>3</v>
      </c>
      <c r="Q584" s="344" t="s">
        <v>647</v>
      </c>
      <c r="R584" s="345" t="s">
        <v>168</v>
      </c>
      <c r="S584" s="383"/>
      <c r="T584" s="383"/>
      <c r="U584" s="383"/>
      <c r="V584" s="383"/>
      <c r="W584" s="365">
        <v>1566.973</v>
      </c>
      <c r="X584" s="359">
        <v>467.4</v>
      </c>
      <c r="Y584" s="360">
        <v>0.29827999999999999</v>
      </c>
      <c r="Z584" s="384"/>
      <c r="AA584" s="384"/>
      <c r="AB584" s="384"/>
      <c r="AC584" s="384"/>
      <c r="AD584" s="384"/>
      <c r="AE584" s="384"/>
      <c r="AF584" s="302">
        <v>0</v>
      </c>
      <c r="AG584" s="300"/>
    </row>
    <row r="585" spans="1:33" s="299" customFormat="1" ht="12" customHeight="1" x14ac:dyDescent="0.2">
      <c r="A585" s="300"/>
      <c r="B585" s="385" t="s">
        <v>558</v>
      </c>
      <c r="C585" s="385"/>
      <c r="D585" s="385"/>
      <c r="E585" s="385"/>
      <c r="F585" s="385"/>
      <c r="G585" s="385"/>
      <c r="H585" s="385"/>
      <c r="I585" s="385"/>
      <c r="J585" s="385"/>
      <c r="K585" s="385"/>
      <c r="L585" s="385"/>
      <c r="M585" s="385"/>
      <c r="N585" s="341">
        <v>960</v>
      </c>
      <c r="O585" s="343">
        <v>5</v>
      </c>
      <c r="P585" s="343">
        <v>3</v>
      </c>
      <c r="Q585" s="344" t="s">
        <v>559</v>
      </c>
      <c r="R585" s="345">
        <v>0</v>
      </c>
      <c r="S585" s="383"/>
      <c r="T585" s="383"/>
      <c r="U585" s="383"/>
      <c r="V585" s="383"/>
      <c r="W585" s="365">
        <v>2141</v>
      </c>
      <c r="X585" s="359">
        <v>1898</v>
      </c>
      <c r="Y585" s="360">
        <v>0.88649999999999995</v>
      </c>
      <c r="Z585" s="384"/>
      <c r="AA585" s="384"/>
      <c r="AB585" s="384"/>
      <c r="AC585" s="384"/>
      <c r="AD585" s="384"/>
      <c r="AE585" s="384"/>
      <c r="AF585" s="302">
        <v>290.75</v>
      </c>
      <c r="AG585" s="300"/>
    </row>
    <row r="586" spans="1:33" s="299" customFormat="1" ht="32.25" customHeight="1" x14ac:dyDescent="0.2">
      <c r="A586" s="300"/>
      <c r="B586" s="385" t="s">
        <v>377</v>
      </c>
      <c r="C586" s="385"/>
      <c r="D586" s="385"/>
      <c r="E586" s="385"/>
      <c r="F586" s="385"/>
      <c r="G586" s="385"/>
      <c r="H586" s="385"/>
      <c r="I586" s="385"/>
      <c r="J586" s="385"/>
      <c r="K586" s="385"/>
      <c r="L586" s="385"/>
      <c r="M586" s="385"/>
      <c r="N586" s="341">
        <v>960</v>
      </c>
      <c r="O586" s="343">
        <v>5</v>
      </c>
      <c r="P586" s="343">
        <v>3</v>
      </c>
      <c r="Q586" s="344" t="s">
        <v>560</v>
      </c>
      <c r="R586" s="345">
        <v>0</v>
      </c>
      <c r="S586" s="383"/>
      <c r="T586" s="383"/>
      <c r="U586" s="383"/>
      <c r="V586" s="383"/>
      <c r="W586" s="365">
        <v>2141</v>
      </c>
      <c r="X586" s="359">
        <v>1898</v>
      </c>
      <c r="Y586" s="360">
        <v>0.88649999999999995</v>
      </c>
      <c r="Z586" s="384"/>
      <c r="AA586" s="384"/>
      <c r="AB586" s="384"/>
      <c r="AC586" s="384"/>
      <c r="AD586" s="384"/>
      <c r="AE586" s="384"/>
      <c r="AF586" s="302">
        <v>290.75</v>
      </c>
      <c r="AG586" s="300"/>
    </row>
    <row r="587" spans="1:33" s="299" customFormat="1" ht="21.75" customHeight="1" x14ac:dyDescent="0.2">
      <c r="A587" s="300"/>
      <c r="B587" s="385" t="s">
        <v>173</v>
      </c>
      <c r="C587" s="385"/>
      <c r="D587" s="385"/>
      <c r="E587" s="385"/>
      <c r="F587" s="385"/>
      <c r="G587" s="385"/>
      <c r="H587" s="385"/>
      <c r="I587" s="385"/>
      <c r="J587" s="385"/>
      <c r="K587" s="385"/>
      <c r="L587" s="385"/>
      <c r="M587" s="385"/>
      <c r="N587" s="341">
        <v>960</v>
      </c>
      <c r="O587" s="343">
        <v>5</v>
      </c>
      <c r="P587" s="343">
        <v>3</v>
      </c>
      <c r="Q587" s="344" t="s">
        <v>560</v>
      </c>
      <c r="R587" s="345" t="s">
        <v>172</v>
      </c>
      <c r="S587" s="383"/>
      <c r="T587" s="383"/>
      <c r="U587" s="383"/>
      <c r="V587" s="383"/>
      <c r="W587" s="365">
        <v>2141</v>
      </c>
      <c r="X587" s="359">
        <v>1898</v>
      </c>
      <c r="Y587" s="360">
        <v>0.88649999999999995</v>
      </c>
      <c r="Z587" s="384"/>
      <c r="AA587" s="384"/>
      <c r="AB587" s="384"/>
      <c r="AC587" s="384"/>
      <c r="AD587" s="384"/>
      <c r="AE587" s="384"/>
      <c r="AF587" s="302">
        <v>290.75</v>
      </c>
      <c r="AG587" s="300"/>
    </row>
    <row r="588" spans="1:33" s="299" customFormat="1" ht="21.75" customHeight="1" x14ac:dyDescent="0.2">
      <c r="A588" s="300"/>
      <c r="B588" s="385" t="s">
        <v>171</v>
      </c>
      <c r="C588" s="385"/>
      <c r="D588" s="385"/>
      <c r="E588" s="385"/>
      <c r="F588" s="385"/>
      <c r="G588" s="385"/>
      <c r="H588" s="385"/>
      <c r="I588" s="385"/>
      <c r="J588" s="385"/>
      <c r="K588" s="385"/>
      <c r="L588" s="385"/>
      <c r="M588" s="385"/>
      <c r="N588" s="341">
        <v>960</v>
      </c>
      <c r="O588" s="343">
        <v>5</v>
      </c>
      <c r="P588" s="343">
        <v>3</v>
      </c>
      <c r="Q588" s="344" t="s">
        <v>560</v>
      </c>
      <c r="R588" s="345" t="s">
        <v>170</v>
      </c>
      <c r="S588" s="383"/>
      <c r="T588" s="383"/>
      <c r="U588" s="383"/>
      <c r="V588" s="383"/>
      <c r="W588" s="365">
        <v>2141</v>
      </c>
      <c r="X588" s="359">
        <v>1898</v>
      </c>
      <c r="Y588" s="360">
        <v>0.88649999999999995</v>
      </c>
      <c r="Z588" s="384"/>
      <c r="AA588" s="384"/>
      <c r="AB588" s="384"/>
      <c r="AC588" s="384"/>
      <c r="AD588" s="384"/>
      <c r="AE588" s="384"/>
      <c r="AF588" s="302">
        <v>158.75</v>
      </c>
      <c r="AG588" s="300"/>
    </row>
    <row r="589" spans="1:33" s="299" customFormat="1" ht="21.75" customHeight="1" x14ac:dyDescent="0.2">
      <c r="A589" s="300"/>
      <c r="B589" s="385" t="s">
        <v>169</v>
      </c>
      <c r="C589" s="385"/>
      <c r="D589" s="385"/>
      <c r="E589" s="385"/>
      <c r="F589" s="385"/>
      <c r="G589" s="385"/>
      <c r="H589" s="385"/>
      <c r="I589" s="385"/>
      <c r="J589" s="385"/>
      <c r="K589" s="385"/>
      <c r="L589" s="385"/>
      <c r="M589" s="385"/>
      <c r="N589" s="341">
        <v>960</v>
      </c>
      <c r="O589" s="343">
        <v>5</v>
      </c>
      <c r="P589" s="343">
        <v>3</v>
      </c>
      <c r="Q589" s="344" t="s">
        <v>560</v>
      </c>
      <c r="R589" s="345" t="s">
        <v>168</v>
      </c>
      <c r="S589" s="383"/>
      <c r="T589" s="383"/>
      <c r="U589" s="383"/>
      <c r="V589" s="383"/>
      <c r="W589" s="365">
        <v>2141</v>
      </c>
      <c r="X589" s="359">
        <v>1898</v>
      </c>
      <c r="Y589" s="360">
        <v>0.88649999999999995</v>
      </c>
      <c r="Z589" s="384"/>
      <c r="AA589" s="384"/>
      <c r="AB589" s="384"/>
      <c r="AC589" s="384"/>
      <c r="AD589" s="384"/>
      <c r="AE589" s="384"/>
      <c r="AF589" s="302">
        <v>158.75</v>
      </c>
      <c r="AG589" s="300"/>
    </row>
    <row r="590" spans="1:33" s="299" customFormat="1" ht="21.75" customHeight="1" x14ac:dyDescent="0.2">
      <c r="A590" s="300"/>
      <c r="B590" s="385" t="s">
        <v>561</v>
      </c>
      <c r="C590" s="385"/>
      <c r="D590" s="385"/>
      <c r="E590" s="385"/>
      <c r="F590" s="385"/>
      <c r="G590" s="385"/>
      <c r="H590" s="385"/>
      <c r="I590" s="385"/>
      <c r="J590" s="385"/>
      <c r="K590" s="385"/>
      <c r="L590" s="385"/>
      <c r="M590" s="385"/>
      <c r="N590" s="341">
        <v>960</v>
      </c>
      <c r="O590" s="343">
        <v>5</v>
      </c>
      <c r="P590" s="343">
        <v>5</v>
      </c>
      <c r="Q590" s="344">
        <v>0</v>
      </c>
      <c r="R590" s="345">
        <v>0</v>
      </c>
      <c r="S590" s="383"/>
      <c r="T590" s="383"/>
      <c r="U590" s="383"/>
      <c r="V590" s="383"/>
      <c r="W590" s="365">
        <v>4399.6400000000003</v>
      </c>
      <c r="X590" s="359">
        <v>355.52</v>
      </c>
      <c r="Y590" s="360">
        <v>8.0810000000000007E-2</v>
      </c>
      <c r="Z590" s="384"/>
      <c r="AA590" s="384"/>
      <c r="AB590" s="384"/>
      <c r="AC590" s="384"/>
      <c r="AD590" s="384"/>
      <c r="AE590" s="384"/>
      <c r="AF590" s="302">
        <v>0</v>
      </c>
      <c r="AG590" s="300"/>
    </row>
    <row r="591" spans="1:33" s="299" customFormat="1" ht="12" customHeight="1" x14ac:dyDescent="0.2">
      <c r="A591" s="300"/>
      <c r="B591" s="385" t="s">
        <v>622</v>
      </c>
      <c r="C591" s="385"/>
      <c r="D591" s="385"/>
      <c r="E591" s="385"/>
      <c r="F591" s="385"/>
      <c r="G591" s="385"/>
      <c r="H591" s="385"/>
      <c r="I591" s="385"/>
      <c r="J591" s="385"/>
      <c r="K591" s="385"/>
      <c r="L591" s="385"/>
      <c r="M591" s="385"/>
      <c r="N591" s="341">
        <v>960</v>
      </c>
      <c r="O591" s="343">
        <v>5</v>
      </c>
      <c r="P591" s="343">
        <v>5</v>
      </c>
      <c r="Q591" s="344" t="s">
        <v>286</v>
      </c>
      <c r="R591" s="345">
        <v>0</v>
      </c>
      <c r="S591" s="383"/>
      <c r="T591" s="383"/>
      <c r="U591" s="383"/>
      <c r="V591" s="383"/>
      <c r="W591" s="365">
        <v>4399.6400000000003</v>
      </c>
      <c r="X591" s="359">
        <v>355.52</v>
      </c>
      <c r="Y591" s="360">
        <v>8.0810000000000007E-2</v>
      </c>
      <c r="Z591" s="384"/>
      <c r="AA591" s="384"/>
      <c r="AB591" s="384"/>
      <c r="AC591" s="384"/>
      <c r="AD591" s="384"/>
      <c r="AE591" s="384"/>
      <c r="AF591" s="302">
        <v>158.75</v>
      </c>
      <c r="AG591" s="300"/>
    </row>
    <row r="592" spans="1:33" s="299" customFormat="1" ht="12" customHeight="1" x14ac:dyDescent="0.2">
      <c r="A592" s="300"/>
      <c r="B592" s="385" t="s">
        <v>623</v>
      </c>
      <c r="C592" s="385"/>
      <c r="D592" s="385"/>
      <c r="E592" s="385"/>
      <c r="F592" s="385"/>
      <c r="G592" s="385"/>
      <c r="H592" s="385"/>
      <c r="I592" s="385"/>
      <c r="J592" s="385"/>
      <c r="K592" s="385"/>
      <c r="L592" s="385"/>
      <c r="M592" s="385"/>
      <c r="N592" s="341">
        <v>960</v>
      </c>
      <c r="O592" s="343">
        <v>5</v>
      </c>
      <c r="P592" s="343">
        <v>5</v>
      </c>
      <c r="Q592" s="344" t="s">
        <v>282</v>
      </c>
      <c r="R592" s="345">
        <v>0</v>
      </c>
      <c r="S592" s="383"/>
      <c r="T592" s="383"/>
      <c r="U592" s="383"/>
      <c r="V592" s="383"/>
      <c r="W592" s="365">
        <v>4399.6400000000003</v>
      </c>
      <c r="X592" s="359">
        <v>355.52</v>
      </c>
      <c r="Y592" s="360">
        <v>8.0810000000000007E-2</v>
      </c>
      <c r="Z592" s="384"/>
      <c r="AA592" s="384"/>
      <c r="AB592" s="384"/>
      <c r="AC592" s="384"/>
      <c r="AD592" s="384"/>
      <c r="AE592" s="384"/>
      <c r="AF592" s="302">
        <v>132</v>
      </c>
      <c r="AG592" s="300"/>
    </row>
    <row r="593" spans="1:33" s="299" customFormat="1" ht="21.75" customHeight="1" x14ac:dyDescent="0.2">
      <c r="A593" s="300"/>
      <c r="B593" s="385" t="s">
        <v>173</v>
      </c>
      <c r="C593" s="385"/>
      <c r="D593" s="385"/>
      <c r="E593" s="385"/>
      <c r="F593" s="385"/>
      <c r="G593" s="385"/>
      <c r="H593" s="385"/>
      <c r="I593" s="385"/>
      <c r="J593" s="385"/>
      <c r="K593" s="385"/>
      <c r="L593" s="385"/>
      <c r="M593" s="385"/>
      <c r="N593" s="341">
        <v>960</v>
      </c>
      <c r="O593" s="343">
        <v>5</v>
      </c>
      <c r="P593" s="343">
        <v>5</v>
      </c>
      <c r="Q593" s="344" t="s">
        <v>282</v>
      </c>
      <c r="R593" s="345" t="s">
        <v>172</v>
      </c>
      <c r="S593" s="383"/>
      <c r="T593" s="383"/>
      <c r="U593" s="383"/>
      <c r="V593" s="383"/>
      <c r="W593" s="365">
        <v>4399.6400000000003</v>
      </c>
      <c r="X593" s="359">
        <v>355.52</v>
      </c>
      <c r="Y593" s="360">
        <v>8.0810000000000007E-2</v>
      </c>
      <c r="Z593" s="384"/>
      <c r="AA593" s="384"/>
      <c r="AB593" s="384"/>
      <c r="AC593" s="384"/>
      <c r="AD593" s="384"/>
      <c r="AE593" s="384"/>
      <c r="AF593" s="302">
        <v>0</v>
      </c>
      <c r="AG593" s="300"/>
    </row>
    <row r="594" spans="1:33" s="299" customFormat="1" ht="21.75" customHeight="1" x14ac:dyDescent="0.2">
      <c r="A594" s="300"/>
      <c r="B594" s="385" t="s">
        <v>171</v>
      </c>
      <c r="C594" s="385"/>
      <c r="D594" s="385"/>
      <c r="E594" s="385"/>
      <c r="F594" s="385"/>
      <c r="G594" s="385"/>
      <c r="H594" s="385"/>
      <c r="I594" s="385"/>
      <c r="J594" s="385"/>
      <c r="K594" s="385"/>
      <c r="L594" s="385"/>
      <c r="M594" s="385"/>
      <c r="N594" s="341">
        <v>960</v>
      </c>
      <c r="O594" s="343">
        <v>5</v>
      </c>
      <c r="P594" s="343">
        <v>5</v>
      </c>
      <c r="Q594" s="344" t="s">
        <v>282</v>
      </c>
      <c r="R594" s="345" t="s">
        <v>170</v>
      </c>
      <c r="S594" s="383"/>
      <c r="T594" s="383"/>
      <c r="U594" s="383"/>
      <c r="V594" s="383"/>
      <c r="W594" s="365">
        <v>4399.6400000000003</v>
      </c>
      <c r="X594" s="359">
        <v>355.52</v>
      </c>
      <c r="Y594" s="360">
        <v>8.0810000000000007E-2</v>
      </c>
      <c r="Z594" s="384"/>
      <c r="AA594" s="384"/>
      <c r="AB594" s="384"/>
      <c r="AC594" s="384"/>
      <c r="AD594" s="384"/>
      <c r="AE594" s="384"/>
      <c r="AF594" s="302">
        <v>0</v>
      </c>
      <c r="AG594" s="300"/>
    </row>
    <row r="595" spans="1:33" s="299" customFormat="1" ht="12" customHeight="1" x14ac:dyDescent="0.2">
      <c r="A595" s="300"/>
      <c r="B595" s="385" t="s">
        <v>169</v>
      </c>
      <c r="C595" s="385"/>
      <c r="D595" s="385"/>
      <c r="E595" s="385"/>
      <c r="F595" s="385"/>
      <c r="G595" s="385"/>
      <c r="H595" s="385"/>
      <c r="I595" s="385"/>
      <c r="J595" s="385"/>
      <c r="K595" s="385"/>
      <c r="L595" s="385"/>
      <c r="M595" s="385"/>
      <c r="N595" s="341">
        <v>960</v>
      </c>
      <c r="O595" s="343">
        <v>5</v>
      </c>
      <c r="P595" s="343">
        <v>5</v>
      </c>
      <c r="Q595" s="344" t="s">
        <v>282</v>
      </c>
      <c r="R595" s="345" t="s">
        <v>168</v>
      </c>
      <c r="S595" s="383"/>
      <c r="T595" s="383"/>
      <c r="U595" s="383"/>
      <c r="V595" s="383"/>
      <c r="W595" s="365">
        <v>4399.6400000000003</v>
      </c>
      <c r="X595" s="359">
        <v>355.52</v>
      </c>
      <c r="Y595" s="360">
        <v>8.0810000000000007E-2</v>
      </c>
      <c r="Z595" s="384"/>
      <c r="AA595" s="384"/>
      <c r="AB595" s="384"/>
      <c r="AC595" s="384"/>
      <c r="AD595" s="384"/>
      <c r="AE595" s="384"/>
      <c r="AF595" s="302">
        <v>132</v>
      </c>
      <c r="AG595" s="300"/>
    </row>
    <row r="596" spans="1:33" s="299" customFormat="1" ht="12" customHeight="1" x14ac:dyDescent="0.2">
      <c r="A596" s="300"/>
      <c r="B596" s="385" t="s">
        <v>376</v>
      </c>
      <c r="C596" s="385"/>
      <c r="D596" s="385"/>
      <c r="E596" s="385"/>
      <c r="F596" s="385"/>
      <c r="G596" s="385"/>
      <c r="H596" s="385"/>
      <c r="I596" s="385"/>
      <c r="J596" s="385"/>
      <c r="K596" s="385"/>
      <c r="L596" s="385"/>
      <c r="M596" s="385"/>
      <c r="N596" s="341">
        <v>960</v>
      </c>
      <c r="O596" s="343">
        <v>7</v>
      </c>
      <c r="P596" s="343">
        <v>0</v>
      </c>
      <c r="Q596" s="344">
        <v>0</v>
      </c>
      <c r="R596" s="345">
        <v>0</v>
      </c>
      <c r="S596" s="383"/>
      <c r="T596" s="383"/>
      <c r="U596" s="383"/>
      <c r="V596" s="383"/>
      <c r="W596" s="365">
        <v>261435.13</v>
      </c>
      <c r="X596" s="359">
        <v>10293.040000000001</v>
      </c>
      <c r="Y596" s="360">
        <v>3.9370000000000002E-2</v>
      </c>
      <c r="Z596" s="384"/>
      <c r="AA596" s="384"/>
      <c r="AB596" s="384"/>
      <c r="AC596" s="384"/>
      <c r="AD596" s="384"/>
      <c r="AE596" s="384"/>
      <c r="AF596" s="302">
        <v>3185.61</v>
      </c>
      <c r="AG596" s="300"/>
    </row>
    <row r="597" spans="1:33" s="299" customFormat="1" ht="12" customHeight="1" x14ac:dyDescent="0.2">
      <c r="A597" s="300"/>
      <c r="B597" s="385" t="s">
        <v>368</v>
      </c>
      <c r="C597" s="385"/>
      <c r="D597" s="385"/>
      <c r="E597" s="385"/>
      <c r="F597" s="385"/>
      <c r="G597" s="385"/>
      <c r="H597" s="385"/>
      <c r="I597" s="385"/>
      <c r="J597" s="385"/>
      <c r="K597" s="385"/>
      <c r="L597" s="385"/>
      <c r="M597" s="385"/>
      <c r="N597" s="341">
        <v>960</v>
      </c>
      <c r="O597" s="343">
        <v>7</v>
      </c>
      <c r="P597" s="343">
        <v>2</v>
      </c>
      <c r="Q597" s="344">
        <v>0</v>
      </c>
      <c r="R597" s="345">
        <v>0</v>
      </c>
      <c r="S597" s="383"/>
      <c r="T597" s="383"/>
      <c r="U597" s="383"/>
      <c r="V597" s="383"/>
      <c r="W597" s="365">
        <v>258817.13</v>
      </c>
      <c r="X597" s="359">
        <v>8723.42</v>
      </c>
      <c r="Y597" s="360">
        <v>3.3700000000000001E-2</v>
      </c>
      <c r="Z597" s="384"/>
      <c r="AA597" s="384"/>
      <c r="AB597" s="384"/>
      <c r="AC597" s="384"/>
      <c r="AD597" s="384"/>
      <c r="AE597" s="384"/>
      <c r="AF597" s="302">
        <v>3185.61</v>
      </c>
      <c r="AG597" s="300"/>
    </row>
    <row r="598" spans="1:33" s="299" customFormat="1" ht="21.75" customHeight="1" x14ac:dyDescent="0.2">
      <c r="A598" s="300"/>
      <c r="B598" s="385" t="s">
        <v>629</v>
      </c>
      <c r="C598" s="385"/>
      <c r="D598" s="385"/>
      <c r="E598" s="385"/>
      <c r="F598" s="385"/>
      <c r="G598" s="385"/>
      <c r="H598" s="385"/>
      <c r="I598" s="385"/>
      <c r="J598" s="385"/>
      <c r="K598" s="385"/>
      <c r="L598" s="385"/>
      <c r="M598" s="385"/>
      <c r="N598" s="341">
        <v>960</v>
      </c>
      <c r="O598" s="343">
        <v>7</v>
      </c>
      <c r="P598" s="343">
        <v>2</v>
      </c>
      <c r="Q598" s="344" t="s">
        <v>320</v>
      </c>
      <c r="R598" s="345">
        <v>0</v>
      </c>
      <c r="S598" s="383"/>
      <c r="T598" s="383"/>
      <c r="U598" s="383"/>
      <c r="V598" s="383"/>
      <c r="W598" s="365">
        <v>258817.13</v>
      </c>
      <c r="X598" s="359">
        <v>8723.42</v>
      </c>
      <c r="Y598" s="360">
        <v>3.3700000000000001E-2</v>
      </c>
      <c r="Z598" s="384"/>
      <c r="AA598" s="384"/>
      <c r="AB598" s="384"/>
      <c r="AC598" s="384"/>
      <c r="AD598" s="384"/>
      <c r="AE598" s="384"/>
      <c r="AF598" s="302">
        <v>1140.74</v>
      </c>
      <c r="AG598" s="300"/>
    </row>
    <row r="599" spans="1:33" s="299" customFormat="1" ht="21.75" customHeight="1" x14ac:dyDescent="0.2">
      <c r="A599" s="300"/>
      <c r="B599" s="385" t="s">
        <v>645</v>
      </c>
      <c r="C599" s="385"/>
      <c r="D599" s="385"/>
      <c r="E599" s="385"/>
      <c r="F599" s="385"/>
      <c r="G599" s="385"/>
      <c r="H599" s="385"/>
      <c r="I599" s="385"/>
      <c r="J599" s="385"/>
      <c r="K599" s="385"/>
      <c r="L599" s="385"/>
      <c r="M599" s="385"/>
      <c r="N599" s="341">
        <v>960</v>
      </c>
      <c r="O599" s="343">
        <v>7</v>
      </c>
      <c r="P599" s="343">
        <v>2</v>
      </c>
      <c r="Q599" s="344" t="s">
        <v>646</v>
      </c>
      <c r="R599" s="345">
        <v>0</v>
      </c>
      <c r="S599" s="383"/>
      <c r="T599" s="383"/>
      <c r="U599" s="383"/>
      <c r="V599" s="383"/>
      <c r="W599" s="365">
        <v>258817.13</v>
      </c>
      <c r="X599" s="359">
        <v>8723.42</v>
      </c>
      <c r="Y599" s="360">
        <v>3.3700000000000001E-2</v>
      </c>
      <c r="Z599" s="384"/>
      <c r="AA599" s="384"/>
      <c r="AB599" s="384"/>
      <c r="AC599" s="384"/>
      <c r="AD599" s="384"/>
      <c r="AE599" s="384"/>
      <c r="AF599" s="302">
        <v>789.56</v>
      </c>
      <c r="AG599" s="300"/>
    </row>
    <row r="600" spans="1:33" s="299" customFormat="1" ht="21.75" customHeight="1" x14ac:dyDescent="0.2">
      <c r="A600" s="300"/>
      <c r="B600" s="385" t="s">
        <v>173</v>
      </c>
      <c r="C600" s="385"/>
      <c r="D600" s="385"/>
      <c r="E600" s="385"/>
      <c r="F600" s="385"/>
      <c r="G600" s="385"/>
      <c r="H600" s="385"/>
      <c r="I600" s="385"/>
      <c r="J600" s="385"/>
      <c r="K600" s="385"/>
      <c r="L600" s="385"/>
      <c r="M600" s="385"/>
      <c r="N600" s="341">
        <v>960</v>
      </c>
      <c r="O600" s="343">
        <v>7</v>
      </c>
      <c r="P600" s="343">
        <v>2</v>
      </c>
      <c r="Q600" s="344" t="s">
        <v>646</v>
      </c>
      <c r="R600" s="345" t="s">
        <v>172</v>
      </c>
      <c r="S600" s="383"/>
      <c r="T600" s="383"/>
      <c r="U600" s="383"/>
      <c r="V600" s="383"/>
      <c r="W600" s="365">
        <v>2480</v>
      </c>
      <c r="X600" s="359">
        <v>0</v>
      </c>
      <c r="Y600" s="360">
        <v>0</v>
      </c>
      <c r="Z600" s="384"/>
      <c r="AA600" s="384"/>
      <c r="AB600" s="384"/>
      <c r="AC600" s="384"/>
      <c r="AD600" s="384"/>
      <c r="AE600" s="384"/>
      <c r="AF600" s="302">
        <v>789.56</v>
      </c>
      <c r="AG600" s="300"/>
    </row>
    <row r="601" spans="1:33" s="299" customFormat="1" ht="12" customHeight="1" x14ac:dyDescent="0.2">
      <c r="A601" s="300"/>
      <c r="B601" s="385" t="s">
        <v>171</v>
      </c>
      <c r="C601" s="385"/>
      <c r="D601" s="385"/>
      <c r="E601" s="385"/>
      <c r="F601" s="385"/>
      <c r="G601" s="385"/>
      <c r="H601" s="385"/>
      <c r="I601" s="385"/>
      <c r="J601" s="385"/>
      <c r="K601" s="385"/>
      <c r="L601" s="385"/>
      <c r="M601" s="385"/>
      <c r="N601" s="341">
        <v>960</v>
      </c>
      <c r="O601" s="343">
        <v>7</v>
      </c>
      <c r="P601" s="343">
        <v>2</v>
      </c>
      <c r="Q601" s="344" t="s">
        <v>646</v>
      </c>
      <c r="R601" s="345" t="s">
        <v>170</v>
      </c>
      <c r="S601" s="383"/>
      <c r="T601" s="383"/>
      <c r="U601" s="383"/>
      <c r="V601" s="383"/>
      <c r="W601" s="365">
        <v>2480</v>
      </c>
      <c r="X601" s="359">
        <v>0</v>
      </c>
      <c r="Y601" s="360">
        <v>0</v>
      </c>
      <c r="Z601" s="384"/>
      <c r="AA601" s="384"/>
      <c r="AB601" s="384"/>
      <c r="AC601" s="384"/>
      <c r="AD601" s="384"/>
      <c r="AE601" s="384"/>
      <c r="AF601" s="302">
        <v>789.56</v>
      </c>
      <c r="AG601" s="300"/>
    </row>
    <row r="602" spans="1:33" s="299" customFormat="1" ht="42.75" customHeight="1" x14ac:dyDescent="0.2">
      <c r="A602" s="300"/>
      <c r="B602" s="385" t="s">
        <v>169</v>
      </c>
      <c r="C602" s="385"/>
      <c r="D602" s="385"/>
      <c r="E602" s="385"/>
      <c r="F602" s="385"/>
      <c r="G602" s="385"/>
      <c r="H602" s="385"/>
      <c r="I602" s="385"/>
      <c r="J602" s="385"/>
      <c r="K602" s="385"/>
      <c r="L602" s="385"/>
      <c r="M602" s="385"/>
      <c r="N602" s="341">
        <v>960</v>
      </c>
      <c r="O602" s="343">
        <v>7</v>
      </c>
      <c r="P602" s="343">
        <v>2</v>
      </c>
      <c r="Q602" s="344" t="s">
        <v>646</v>
      </c>
      <c r="R602" s="345" t="s">
        <v>168</v>
      </c>
      <c r="S602" s="383"/>
      <c r="T602" s="383"/>
      <c r="U602" s="383"/>
      <c r="V602" s="383"/>
      <c r="W602" s="365">
        <v>2480</v>
      </c>
      <c r="X602" s="359">
        <v>0</v>
      </c>
      <c r="Y602" s="360">
        <v>0</v>
      </c>
      <c r="Z602" s="384"/>
      <c r="AA602" s="384"/>
      <c r="AB602" s="384"/>
      <c r="AC602" s="384"/>
      <c r="AD602" s="384"/>
      <c r="AE602" s="384"/>
      <c r="AF602" s="302">
        <v>789.56</v>
      </c>
      <c r="AG602" s="300"/>
    </row>
    <row r="603" spans="1:33" s="299" customFormat="1" ht="21.75" customHeight="1" x14ac:dyDescent="0.2">
      <c r="A603" s="300"/>
      <c r="B603" s="385" t="s">
        <v>639</v>
      </c>
      <c r="C603" s="385"/>
      <c r="D603" s="385"/>
      <c r="E603" s="385"/>
      <c r="F603" s="385"/>
      <c r="G603" s="385"/>
      <c r="H603" s="385"/>
      <c r="I603" s="385"/>
      <c r="J603" s="385"/>
      <c r="K603" s="385"/>
      <c r="L603" s="385"/>
      <c r="M603" s="385"/>
      <c r="N603" s="341">
        <v>960</v>
      </c>
      <c r="O603" s="343">
        <v>7</v>
      </c>
      <c r="P603" s="343">
        <v>2</v>
      </c>
      <c r="Q603" s="344" t="s">
        <v>646</v>
      </c>
      <c r="R603" s="345" t="s">
        <v>640</v>
      </c>
      <c r="S603" s="383"/>
      <c r="T603" s="383"/>
      <c r="U603" s="383"/>
      <c r="V603" s="383"/>
      <c r="W603" s="365">
        <v>256337.13</v>
      </c>
      <c r="X603" s="359">
        <v>8723.42</v>
      </c>
      <c r="Y603" s="360">
        <v>3.4029999999999998E-2</v>
      </c>
      <c r="Z603" s="384"/>
      <c r="AA603" s="384"/>
      <c r="AB603" s="384"/>
      <c r="AC603" s="384"/>
      <c r="AD603" s="384"/>
      <c r="AE603" s="384"/>
      <c r="AF603" s="302">
        <v>351.18</v>
      </c>
      <c r="AG603" s="300"/>
    </row>
    <row r="604" spans="1:33" s="299" customFormat="1" ht="21.75" customHeight="1" x14ac:dyDescent="0.2">
      <c r="A604" s="300"/>
      <c r="B604" s="385" t="s">
        <v>641</v>
      </c>
      <c r="C604" s="385"/>
      <c r="D604" s="385"/>
      <c r="E604" s="385"/>
      <c r="F604" s="385"/>
      <c r="G604" s="385"/>
      <c r="H604" s="385"/>
      <c r="I604" s="385"/>
      <c r="J604" s="385"/>
      <c r="K604" s="385"/>
      <c r="L604" s="385"/>
      <c r="M604" s="385"/>
      <c r="N604" s="341">
        <v>960</v>
      </c>
      <c r="O604" s="343">
        <v>7</v>
      </c>
      <c r="P604" s="343">
        <v>2</v>
      </c>
      <c r="Q604" s="344" t="s">
        <v>646</v>
      </c>
      <c r="R604" s="345" t="s">
        <v>642</v>
      </c>
      <c r="S604" s="383"/>
      <c r="T604" s="383"/>
      <c r="U604" s="383"/>
      <c r="V604" s="383"/>
      <c r="W604" s="365">
        <v>256337.13</v>
      </c>
      <c r="X604" s="359">
        <v>8723.42</v>
      </c>
      <c r="Y604" s="360">
        <v>3.4029999999999998E-2</v>
      </c>
      <c r="Z604" s="384"/>
      <c r="AA604" s="384"/>
      <c r="AB604" s="384"/>
      <c r="AC604" s="384"/>
      <c r="AD604" s="384"/>
      <c r="AE604" s="384"/>
      <c r="AF604" s="302">
        <v>351.18</v>
      </c>
      <c r="AG604" s="300"/>
    </row>
    <row r="605" spans="1:33" s="299" customFormat="1" ht="12" customHeight="1" x14ac:dyDescent="0.2">
      <c r="A605" s="300"/>
      <c r="B605" s="385" t="s">
        <v>643</v>
      </c>
      <c r="C605" s="385"/>
      <c r="D605" s="385"/>
      <c r="E605" s="385"/>
      <c r="F605" s="385"/>
      <c r="G605" s="385"/>
      <c r="H605" s="385"/>
      <c r="I605" s="385"/>
      <c r="J605" s="385"/>
      <c r="K605" s="385"/>
      <c r="L605" s="385"/>
      <c r="M605" s="385"/>
      <c r="N605" s="341">
        <v>960</v>
      </c>
      <c r="O605" s="343">
        <v>7</v>
      </c>
      <c r="P605" s="343">
        <v>2</v>
      </c>
      <c r="Q605" s="344" t="s">
        <v>646</v>
      </c>
      <c r="R605" s="345" t="s">
        <v>644</v>
      </c>
      <c r="S605" s="383"/>
      <c r="T605" s="383"/>
      <c r="U605" s="383"/>
      <c r="V605" s="383"/>
      <c r="W605" s="365">
        <v>256337.13</v>
      </c>
      <c r="X605" s="359">
        <v>8723.42</v>
      </c>
      <c r="Y605" s="360">
        <v>3.4029999999999998E-2</v>
      </c>
      <c r="Z605" s="384"/>
      <c r="AA605" s="384"/>
      <c r="AB605" s="384"/>
      <c r="AC605" s="384"/>
      <c r="AD605" s="384"/>
      <c r="AE605" s="384"/>
      <c r="AF605" s="302">
        <v>351.18</v>
      </c>
      <c r="AG605" s="300"/>
    </row>
    <row r="606" spans="1:33" s="299" customFormat="1" ht="42.75" customHeight="1" x14ac:dyDescent="0.2">
      <c r="A606" s="300"/>
      <c r="B606" s="385" t="s">
        <v>319</v>
      </c>
      <c r="C606" s="385"/>
      <c r="D606" s="385"/>
      <c r="E606" s="385"/>
      <c r="F606" s="385"/>
      <c r="G606" s="385"/>
      <c r="H606" s="385"/>
      <c r="I606" s="385"/>
      <c r="J606" s="385"/>
      <c r="K606" s="385"/>
      <c r="L606" s="385"/>
      <c r="M606" s="385"/>
      <c r="N606" s="341">
        <v>960</v>
      </c>
      <c r="O606" s="343">
        <v>7</v>
      </c>
      <c r="P606" s="343">
        <v>9</v>
      </c>
      <c r="Q606" s="344">
        <v>0</v>
      </c>
      <c r="R606" s="345">
        <v>0</v>
      </c>
      <c r="S606" s="383"/>
      <c r="T606" s="383"/>
      <c r="U606" s="383"/>
      <c r="V606" s="383"/>
      <c r="W606" s="365">
        <v>2618</v>
      </c>
      <c r="X606" s="359">
        <v>1569.62</v>
      </c>
      <c r="Y606" s="360">
        <v>0.59955000000000003</v>
      </c>
      <c r="Z606" s="384"/>
      <c r="AA606" s="384"/>
      <c r="AB606" s="384"/>
      <c r="AC606" s="384"/>
      <c r="AD606" s="384"/>
      <c r="AE606" s="384"/>
      <c r="AF606" s="302">
        <v>351.18</v>
      </c>
      <c r="AG606" s="300"/>
    </row>
    <row r="607" spans="1:33" s="299" customFormat="1" ht="21.75" customHeight="1" x14ac:dyDescent="0.2">
      <c r="A607" s="300"/>
      <c r="B607" s="385" t="s">
        <v>657</v>
      </c>
      <c r="C607" s="385"/>
      <c r="D607" s="385"/>
      <c r="E607" s="385"/>
      <c r="F607" s="385"/>
      <c r="G607" s="385"/>
      <c r="H607" s="385"/>
      <c r="I607" s="385"/>
      <c r="J607" s="385"/>
      <c r="K607" s="385"/>
      <c r="L607" s="385"/>
      <c r="M607" s="385"/>
      <c r="N607" s="341">
        <v>960</v>
      </c>
      <c r="O607" s="343">
        <v>7</v>
      </c>
      <c r="P607" s="343">
        <v>9</v>
      </c>
      <c r="Q607" s="344" t="s">
        <v>175</v>
      </c>
      <c r="R607" s="345">
        <v>0</v>
      </c>
      <c r="S607" s="383"/>
      <c r="T607" s="383"/>
      <c r="U607" s="383"/>
      <c r="V607" s="383"/>
      <c r="W607" s="365">
        <v>2018</v>
      </c>
      <c r="X607" s="359">
        <v>991.46</v>
      </c>
      <c r="Y607" s="360">
        <v>0.49131000000000002</v>
      </c>
      <c r="Z607" s="384"/>
      <c r="AA607" s="384"/>
      <c r="AB607" s="384"/>
      <c r="AC607" s="384"/>
      <c r="AD607" s="384"/>
      <c r="AE607" s="384"/>
      <c r="AF607" s="302">
        <v>2044.87</v>
      </c>
      <c r="AG607" s="300"/>
    </row>
    <row r="608" spans="1:33" s="299" customFormat="1" ht="21.75" customHeight="1" x14ac:dyDescent="0.2">
      <c r="A608" s="300"/>
      <c r="B608" s="385" t="s">
        <v>658</v>
      </c>
      <c r="C608" s="385"/>
      <c r="D608" s="385"/>
      <c r="E608" s="385"/>
      <c r="F608" s="385"/>
      <c r="G608" s="385"/>
      <c r="H608" s="385"/>
      <c r="I608" s="385"/>
      <c r="J608" s="385"/>
      <c r="K608" s="385"/>
      <c r="L608" s="385"/>
      <c r="M608" s="385"/>
      <c r="N608" s="341">
        <v>960</v>
      </c>
      <c r="O608" s="343">
        <v>7</v>
      </c>
      <c r="P608" s="343">
        <v>9</v>
      </c>
      <c r="Q608" s="344" t="s">
        <v>659</v>
      </c>
      <c r="R608" s="345">
        <v>0</v>
      </c>
      <c r="S608" s="383"/>
      <c r="T608" s="383"/>
      <c r="U608" s="383"/>
      <c r="V608" s="383"/>
      <c r="W608" s="365">
        <v>2018</v>
      </c>
      <c r="X608" s="359">
        <v>991.46</v>
      </c>
      <c r="Y608" s="360">
        <v>0.49131000000000002</v>
      </c>
      <c r="Z608" s="384"/>
      <c r="AA608" s="384"/>
      <c r="AB608" s="384"/>
      <c r="AC608" s="384"/>
      <c r="AD608" s="384"/>
      <c r="AE608" s="384"/>
      <c r="AF608" s="302">
        <v>1055.6199999999999</v>
      </c>
      <c r="AG608" s="300"/>
    </row>
    <row r="609" spans="1:33" s="299" customFormat="1" ht="21.75" customHeight="1" x14ac:dyDescent="0.2">
      <c r="A609" s="300"/>
      <c r="B609" s="385" t="s">
        <v>198</v>
      </c>
      <c r="C609" s="385"/>
      <c r="D609" s="385"/>
      <c r="E609" s="385"/>
      <c r="F609" s="385"/>
      <c r="G609" s="385"/>
      <c r="H609" s="385"/>
      <c r="I609" s="385"/>
      <c r="J609" s="385"/>
      <c r="K609" s="385"/>
      <c r="L609" s="385"/>
      <c r="M609" s="385"/>
      <c r="N609" s="341">
        <v>960</v>
      </c>
      <c r="O609" s="343">
        <v>7</v>
      </c>
      <c r="P609" s="343">
        <v>9</v>
      </c>
      <c r="Q609" s="344" t="s">
        <v>659</v>
      </c>
      <c r="R609" s="345" t="s">
        <v>197</v>
      </c>
      <c r="S609" s="383"/>
      <c r="T609" s="383"/>
      <c r="U609" s="383"/>
      <c r="V609" s="383"/>
      <c r="W609" s="365">
        <v>1614.4</v>
      </c>
      <c r="X609" s="359">
        <v>991.46</v>
      </c>
      <c r="Y609" s="360">
        <v>0.61414000000000002</v>
      </c>
      <c r="Z609" s="384"/>
      <c r="AA609" s="384"/>
      <c r="AB609" s="384"/>
      <c r="AC609" s="384"/>
      <c r="AD609" s="384"/>
      <c r="AE609" s="384"/>
      <c r="AF609" s="302">
        <v>1055.6199999999999</v>
      </c>
      <c r="AG609" s="300"/>
    </row>
    <row r="610" spans="1:33" s="299" customFormat="1" ht="12" customHeight="1" x14ac:dyDescent="0.2">
      <c r="A610" s="300"/>
      <c r="B610" s="385" t="s">
        <v>258</v>
      </c>
      <c r="C610" s="385"/>
      <c r="D610" s="385"/>
      <c r="E610" s="385"/>
      <c r="F610" s="385"/>
      <c r="G610" s="385"/>
      <c r="H610" s="385"/>
      <c r="I610" s="385"/>
      <c r="J610" s="385"/>
      <c r="K610" s="385"/>
      <c r="L610" s="385"/>
      <c r="M610" s="385"/>
      <c r="N610" s="341">
        <v>960</v>
      </c>
      <c r="O610" s="343">
        <v>7</v>
      </c>
      <c r="P610" s="343">
        <v>9</v>
      </c>
      <c r="Q610" s="344" t="s">
        <v>659</v>
      </c>
      <c r="R610" s="345" t="s">
        <v>257</v>
      </c>
      <c r="S610" s="383"/>
      <c r="T610" s="383"/>
      <c r="U610" s="383"/>
      <c r="V610" s="383"/>
      <c r="W610" s="365">
        <v>1614.4</v>
      </c>
      <c r="X610" s="359">
        <v>991.46</v>
      </c>
      <c r="Y610" s="360">
        <v>0.61414000000000002</v>
      </c>
      <c r="Z610" s="384"/>
      <c r="AA610" s="384"/>
      <c r="AB610" s="384"/>
      <c r="AC610" s="384"/>
      <c r="AD610" s="384"/>
      <c r="AE610" s="384"/>
      <c r="AF610" s="302">
        <v>1055.6199999999999</v>
      </c>
      <c r="AG610" s="300"/>
    </row>
    <row r="611" spans="1:33" s="299" customFormat="1" ht="42.75" customHeight="1" x14ac:dyDescent="0.2">
      <c r="A611" s="300"/>
      <c r="B611" s="385" t="s">
        <v>256</v>
      </c>
      <c r="C611" s="385"/>
      <c r="D611" s="385"/>
      <c r="E611" s="385"/>
      <c r="F611" s="385"/>
      <c r="G611" s="385"/>
      <c r="H611" s="385"/>
      <c r="I611" s="385"/>
      <c r="J611" s="385"/>
      <c r="K611" s="385"/>
      <c r="L611" s="385"/>
      <c r="M611" s="385"/>
      <c r="N611" s="341">
        <v>960</v>
      </c>
      <c r="O611" s="343">
        <v>7</v>
      </c>
      <c r="P611" s="343">
        <v>9</v>
      </c>
      <c r="Q611" s="344" t="s">
        <v>659</v>
      </c>
      <c r="R611" s="345" t="s">
        <v>255</v>
      </c>
      <c r="S611" s="383"/>
      <c r="T611" s="383"/>
      <c r="U611" s="383"/>
      <c r="V611" s="383"/>
      <c r="W611" s="365">
        <v>1239.95</v>
      </c>
      <c r="X611" s="359">
        <v>778.84</v>
      </c>
      <c r="Y611" s="360">
        <v>0.62812000000000001</v>
      </c>
      <c r="Z611" s="384"/>
      <c r="AA611" s="384"/>
      <c r="AB611" s="384"/>
      <c r="AC611" s="384"/>
      <c r="AD611" s="384"/>
      <c r="AE611" s="384"/>
      <c r="AF611" s="302">
        <v>1055.6199999999999</v>
      </c>
      <c r="AG611" s="300"/>
    </row>
    <row r="612" spans="1:33" s="299" customFormat="1" ht="21.75" customHeight="1" x14ac:dyDescent="0.2">
      <c r="A612" s="300"/>
      <c r="B612" s="385" t="s">
        <v>254</v>
      </c>
      <c r="C612" s="385"/>
      <c r="D612" s="385"/>
      <c r="E612" s="385"/>
      <c r="F612" s="385"/>
      <c r="G612" s="385"/>
      <c r="H612" s="385"/>
      <c r="I612" s="385"/>
      <c r="J612" s="385"/>
      <c r="K612" s="385"/>
      <c r="L612" s="385"/>
      <c r="M612" s="385"/>
      <c r="N612" s="341">
        <v>960</v>
      </c>
      <c r="O612" s="343">
        <v>7</v>
      </c>
      <c r="P612" s="343">
        <v>9</v>
      </c>
      <c r="Q612" s="344" t="s">
        <v>659</v>
      </c>
      <c r="R612" s="345" t="s">
        <v>252</v>
      </c>
      <c r="S612" s="383"/>
      <c r="T612" s="383"/>
      <c r="U612" s="383"/>
      <c r="V612" s="383"/>
      <c r="W612" s="365">
        <v>374.45</v>
      </c>
      <c r="X612" s="359">
        <v>212.62</v>
      </c>
      <c r="Y612" s="360">
        <v>0.56781999999999999</v>
      </c>
      <c r="Z612" s="384"/>
      <c r="AA612" s="384"/>
      <c r="AB612" s="384"/>
      <c r="AC612" s="384"/>
      <c r="AD612" s="384"/>
      <c r="AE612" s="384"/>
      <c r="AF612" s="302">
        <v>989.25</v>
      </c>
      <c r="AG612" s="300"/>
    </row>
    <row r="613" spans="1:33" s="299" customFormat="1" ht="21.75" customHeight="1" x14ac:dyDescent="0.2">
      <c r="A613" s="300"/>
      <c r="B613" s="385" t="s">
        <v>173</v>
      </c>
      <c r="C613" s="385"/>
      <c r="D613" s="385"/>
      <c r="E613" s="385"/>
      <c r="F613" s="385"/>
      <c r="G613" s="385"/>
      <c r="H613" s="385"/>
      <c r="I613" s="385"/>
      <c r="J613" s="385"/>
      <c r="K613" s="385"/>
      <c r="L613" s="385"/>
      <c r="M613" s="385"/>
      <c r="N613" s="341">
        <v>960</v>
      </c>
      <c r="O613" s="343">
        <v>7</v>
      </c>
      <c r="P613" s="343">
        <v>9</v>
      </c>
      <c r="Q613" s="344" t="s">
        <v>659</v>
      </c>
      <c r="R613" s="345" t="s">
        <v>172</v>
      </c>
      <c r="S613" s="383"/>
      <c r="T613" s="383"/>
      <c r="U613" s="383"/>
      <c r="V613" s="383"/>
      <c r="W613" s="365">
        <v>403.6</v>
      </c>
      <c r="X613" s="359">
        <v>0</v>
      </c>
      <c r="Y613" s="360">
        <v>0</v>
      </c>
      <c r="Z613" s="384"/>
      <c r="AA613" s="384"/>
      <c r="AB613" s="384"/>
      <c r="AC613" s="384"/>
      <c r="AD613" s="384"/>
      <c r="AE613" s="384"/>
      <c r="AF613" s="302">
        <v>989.25</v>
      </c>
      <c r="AG613" s="300"/>
    </row>
    <row r="614" spans="1:33" s="299" customFormat="1" ht="12" customHeight="1" x14ac:dyDescent="0.2">
      <c r="A614" s="300"/>
      <c r="B614" s="385" t="s">
        <v>171</v>
      </c>
      <c r="C614" s="385"/>
      <c r="D614" s="385"/>
      <c r="E614" s="385"/>
      <c r="F614" s="385"/>
      <c r="G614" s="385"/>
      <c r="H614" s="385"/>
      <c r="I614" s="385"/>
      <c r="J614" s="385"/>
      <c r="K614" s="385"/>
      <c r="L614" s="385"/>
      <c r="M614" s="385"/>
      <c r="N614" s="341">
        <v>960</v>
      </c>
      <c r="O614" s="343">
        <v>7</v>
      </c>
      <c r="P614" s="343">
        <v>9</v>
      </c>
      <c r="Q614" s="344" t="s">
        <v>659</v>
      </c>
      <c r="R614" s="345" t="s">
        <v>170</v>
      </c>
      <c r="S614" s="383"/>
      <c r="T614" s="383"/>
      <c r="U614" s="383"/>
      <c r="V614" s="383"/>
      <c r="W614" s="365">
        <v>403.6</v>
      </c>
      <c r="X614" s="359">
        <v>0</v>
      </c>
      <c r="Y614" s="360">
        <v>0</v>
      </c>
      <c r="Z614" s="384"/>
      <c r="AA614" s="384"/>
      <c r="AB614" s="384"/>
      <c r="AC614" s="384"/>
      <c r="AD614" s="384"/>
      <c r="AE614" s="384"/>
      <c r="AF614" s="302">
        <v>989.25</v>
      </c>
      <c r="AG614" s="300"/>
    </row>
    <row r="615" spans="1:33" s="299" customFormat="1" ht="42.75" customHeight="1" x14ac:dyDescent="0.2">
      <c r="A615" s="300"/>
      <c r="B615" s="385" t="s">
        <v>188</v>
      </c>
      <c r="C615" s="385"/>
      <c r="D615" s="385"/>
      <c r="E615" s="385"/>
      <c r="F615" s="385"/>
      <c r="G615" s="385"/>
      <c r="H615" s="385"/>
      <c r="I615" s="385"/>
      <c r="J615" s="385"/>
      <c r="K615" s="385"/>
      <c r="L615" s="385"/>
      <c r="M615" s="385"/>
      <c r="N615" s="341">
        <v>960</v>
      </c>
      <c r="O615" s="343">
        <v>7</v>
      </c>
      <c r="P615" s="343">
        <v>9</v>
      </c>
      <c r="Q615" s="344" t="s">
        <v>659</v>
      </c>
      <c r="R615" s="345" t="s">
        <v>187</v>
      </c>
      <c r="S615" s="383"/>
      <c r="T615" s="383"/>
      <c r="U615" s="383"/>
      <c r="V615" s="383"/>
      <c r="W615" s="365">
        <v>91.6</v>
      </c>
      <c r="X615" s="359">
        <v>0</v>
      </c>
      <c r="Y615" s="360">
        <v>0</v>
      </c>
      <c r="Z615" s="384"/>
      <c r="AA615" s="384"/>
      <c r="AB615" s="384"/>
      <c r="AC615" s="384"/>
      <c r="AD615" s="384"/>
      <c r="AE615" s="384"/>
      <c r="AF615" s="302">
        <v>989.25</v>
      </c>
      <c r="AG615" s="300"/>
    </row>
    <row r="616" spans="1:33" s="299" customFormat="1" ht="12" customHeight="1" x14ac:dyDescent="0.2">
      <c r="A616" s="300"/>
      <c r="B616" s="385" t="s">
        <v>169</v>
      </c>
      <c r="C616" s="385"/>
      <c r="D616" s="385"/>
      <c r="E616" s="385"/>
      <c r="F616" s="385"/>
      <c r="G616" s="385"/>
      <c r="H616" s="385"/>
      <c r="I616" s="385"/>
      <c r="J616" s="385"/>
      <c r="K616" s="385"/>
      <c r="L616" s="385"/>
      <c r="M616" s="385"/>
      <c r="N616" s="341">
        <v>960</v>
      </c>
      <c r="O616" s="343">
        <v>7</v>
      </c>
      <c r="P616" s="343">
        <v>9</v>
      </c>
      <c r="Q616" s="344" t="s">
        <v>659</v>
      </c>
      <c r="R616" s="345" t="s">
        <v>168</v>
      </c>
      <c r="S616" s="383"/>
      <c r="T616" s="383"/>
      <c r="U616" s="383"/>
      <c r="V616" s="383"/>
      <c r="W616" s="365">
        <v>312</v>
      </c>
      <c r="X616" s="359">
        <v>0</v>
      </c>
      <c r="Y616" s="360">
        <v>0</v>
      </c>
      <c r="Z616" s="384"/>
      <c r="AA616" s="384"/>
      <c r="AB616" s="384"/>
      <c r="AC616" s="384"/>
      <c r="AD616" s="384"/>
      <c r="AE616" s="384"/>
      <c r="AF616" s="302">
        <v>309.89999999999998</v>
      </c>
      <c r="AG616" s="300"/>
    </row>
    <row r="617" spans="1:33" s="299" customFormat="1" ht="12" customHeight="1" x14ac:dyDescent="0.2">
      <c r="A617" s="300"/>
      <c r="B617" s="385" t="s">
        <v>660</v>
      </c>
      <c r="C617" s="385"/>
      <c r="D617" s="385"/>
      <c r="E617" s="385"/>
      <c r="F617" s="385"/>
      <c r="G617" s="385"/>
      <c r="H617" s="385"/>
      <c r="I617" s="385"/>
      <c r="J617" s="385"/>
      <c r="K617" s="385"/>
      <c r="L617" s="385"/>
      <c r="M617" s="385"/>
      <c r="N617" s="341">
        <v>960</v>
      </c>
      <c r="O617" s="343">
        <v>7</v>
      </c>
      <c r="P617" s="343">
        <v>9</v>
      </c>
      <c r="Q617" s="344" t="s">
        <v>565</v>
      </c>
      <c r="R617" s="345">
        <v>0</v>
      </c>
      <c r="S617" s="383"/>
      <c r="T617" s="383"/>
      <c r="U617" s="383"/>
      <c r="V617" s="383"/>
      <c r="W617" s="365">
        <v>600</v>
      </c>
      <c r="X617" s="359">
        <v>578.16</v>
      </c>
      <c r="Y617" s="360">
        <v>0.96360000000000001</v>
      </c>
      <c r="Z617" s="384"/>
      <c r="AA617" s="384"/>
      <c r="AB617" s="384"/>
      <c r="AC617" s="384"/>
      <c r="AD617" s="384"/>
      <c r="AE617" s="384"/>
      <c r="AF617" s="302">
        <v>309.89999999999998</v>
      </c>
      <c r="AG617" s="300"/>
    </row>
    <row r="618" spans="1:33" s="299" customFormat="1" ht="21.75" customHeight="1" x14ac:dyDescent="0.2">
      <c r="A618" s="300"/>
      <c r="B618" s="385" t="s">
        <v>307</v>
      </c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5"/>
      <c r="N618" s="341">
        <v>960</v>
      </c>
      <c r="O618" s="343">
        <v>7</v>
      </c>
      <c r="P618" s="343">
        <v>9</v>
      </c>
      <c r="Q618" s="344" t="s">
        <v>661</v>
      </c>
      <c r="R618" s="345">
        <v>0</v>
      </c>
      <c r="S618" s="383"/>
      <c r="T618" s="383"/>
      <c r="U618" s="383"/>
      <c r="V618" s="383"/>
      <c r="W618" s="365">
        <v>600</v>
      </c>
      <c r="X618" s="359">
        <v>578.16</v>
      </c>
      <c r="Y618" s="360">
        <v>0.96360000000000001</v>
      </c>
      <c r="Z618" s="384"/>
      <c r="AA618" s="384"/>
      <c r="AB618" s="384"/>
      <c r="AC618" s="384"/>
      <c r="AD618" s="384"/>
      <c r="AE618" s="384"/>
      <c r="AF618" s="302">
        <v>309.89999999999998</v>
      </c>
      <c r="AG618" s="300"/>
    </row>
    <row r="619" spans="1:33" s="299" customFormat="1" ht="21.75" customHeight="1" x14ac:dyDescent="0.2">
      <c r="A619" s="300"/>
      <c r="B619" s="385" t="s">
        <v>198</v>
      </c>
      <c r="C619" s="385"/>
      <c r="D619" s="385"/>
      <c r="E619" s="385"/>
      <c r="F619" s="385"/>
      <c r="G619" s="385"/>
      <c r="H619" s="385"/>
      <c r="I619" s="385"/>
      <c r="J619" s="385"/>
      <c r="K619" s="385"/>
      <c r="L619" s="385"/>
      <c r="M619" s="385"/>
      <c r="N619" s="341">
        <v>960</v>
      </c>
      <c r="O619" s="343">
        <v>7</v>
      </c>
      <c r="P619" s="343">
        <v>9</v>
      </c>
      <c r="Q619" s="344" t="s">
        <v>661</v>
      </c>
      <c r="R619" s="345" t="s">
        <v>197</v>
      </c>
      <c r="S619" s="383"/>
      <c r="T619" s="383"/>
      <c r="U619" s="383"/>
      <c r="V619" s="383"/>
      <c r="W619" s="365">
        <v>600</v>
      </c>
      <c r="X619" s="359">
        <v>578.16</v>
      </c>
      <c r="Y619" s="360">
        <v>0.96360000000000001</v>
      </c>
      <c r="Z619" s="384"/>
      <c r="AA619" s="384"/>
      <c r="AB619" s="384"/>
      <c r="AC619" s="384"/>
      <c r="AD619" s="384"/>
      <c r="AE619" s="384"/>
      <c r="AF619" s="302">
        <v>0</v>
      </c>
      <c r="AG619" s="300"/>
    </row>
    <row r="620" spans="1:33" s="299" customFormat="1" ht="21.75" customHeight="1" x14ac:dyDescent="0.2">
      <c r="A620" s="300"/>
      <c r="B620" s="385" t="s">
        <v>196</v>
      </c>
      <c r="C620" s="385"/>
      <c r="D620" s="385"/>
      <c r="E620" s="385"/>
      <c r="F620" s="385"/>
      <c r="G620" s="385"/>
      <c r="H620" s="385"/>
      <c r="I620" s="385"/>
      <c r="J620" s="385"/>
      <c r="K620" s="385"/>
      <c r="L620" s="385"/>
      <c r="M620" s="385"/>
      <c r="N620" s="341">
        <v>960</v>
      </c>
      <c r="O620" s="343">
        <v>7</v>
      </c>
      <c r="P620" s="343">
        <v>9</v>
      </c>
      <c r="Q620" s="344" t="s">
        <v>661</v>
      </c>
      <c r="R620" s="345" t="s">
        <v>195</v>
      </c>
      <c r="S620" s="383"/>
      <c r="T620" s="383"/>
      <c r="U620" s="383"/>
      <c r="V620" s="383"/>
      <c r="W620" s="365">
        <v>600</v>
      </c>
      <c r="X620" s="359">
        <v>578.16</v>
      </c>
      <c r="Y620" s="360">
        <v>0.96360000000000001</v>
      </c>
      <c r="Z620" s="384"/>
      <c r="AA620" s="384"/>
      <c r="AB620" s="384"/>
      <c r="AC620" s="384"/>
      <c r="AD620" s="384"/>
      <c r="AE620" s="384"/>
      <c r="AF620" s="302">
        <v>0</v>
      </c>
      <c r="AG620" s="300"/>
    </row>
    <row r="621" spans="1:33" s="299" customFormat="1" ht="12" customHeight="1" x14ac:dyDescent="0.2">
      <c r="A621" s="300"/>
      <c r="B621" s="385" t="s">
        <v>194</v>
      </c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41">
        <v>960</v>
      </c>
      <c r="O621" s="343">
        <v>7</v>
      </c>
      <c r="P621" s="343">
        <v>9</v>
      </c>
      <c r="Q621" s="344" t="s">
        <v>661</v>
      </c>
      <c r="R621" s="345" t="s">
        <v>193</v>
      </c>
      <c r="S621" s="383"/>
      <c r="T621" s="383"/>
      <c r="U621" s="383"/>
      <c r="V621" s="383"/>
      <c r="W621" s="365">
        <v>460.8</v>
      </c>
      <c r="X621" s="359">
        <v>446.07</v>
      </c>
      <c r="Y621" s="360">
        <v>0.96804000000000001</v>
      </c>
      <c r="Z621" s="384"/>
      <c r="AA621" s="384"/>
      <c r="AB621" s="384"/>
      <c r="AC621" s="384"/>
      <c r="AD621" s="384"/>
      <c r="AE621" s="384"/>
      <c r="AF621" s="302">
        <v>0</v>
      </c>
      <c r="AG621" s="300"/>
    </row>
    <row r="622" spans="1:33" s="299" customFormat="1" ht="42.75" customHeight="1" x14ac:dyDescent="0.2">
      <c r="A622" s="300"/>
      <c r="B622" s="385" t="s">
        <v>192</v>
      </c>
      <c r="C622" s="385"/>
      <c r="D622" s="385"/>
      <c r="E622" s="385"/>
      <c r="F622" s="385"/>
      <c r="G622" s="385"/>
      <c r="H622" s="385"/>
      <c r="I622" s="385"/>
      <c r="J622" s="385"/>
      <c r="K622" s="385"/>
      <c r="L622" s="385"/>
      <c r="M622" s="385"/>
      <c r="N622" s="341">
        <v>960</v>
      </c>
      <c r="O622" s="343">
        <v>7</v>
      </c>
      <c r="P622" s="343">
        <v>9</v>
      </c>
      <c r="Q622" s="344" t="s">
        <v>661</v>
      </c>
      <c r="R622" s="345" t="s">
        <v>190</v>
      </c>
      <c r="S622" s="383"/>
      <c r="T622" s="383"/>
      <c r="U622" s="383"/>
      <c r="V622" s="383"/>
      <c r="W622" s="365">
        <v>139.19999999999999</v>
      </c>
      <c r="X622" s="359">
        <v>132.09</v>
      </c>
      <c r="Y622" s="360">
        <v>0.94889999999999997</v>
      </c>
      <c r="Z622" s="384"/>
      <c r="AA622" s="384"/>
      <c r="AB622" s="384"/>
      <c r="AC622" s="384"/>
      <c r="AD622" s="384"/>
      <c r="AE622" s="384"/>
      <c r="AF622" s="302">
        <v>0</v>
      </c>
      <c r="AG622" s="300"/>
    </row>
    <row r="623" spans="1:33" s="299" customFormat="1" ht="21.75" customHeight="1" x14ac:dyDescent="0.2">
      <c r="A623" s="300"/>
      <c r="B623" s="385" t="s">
        <v>269</v>
      </c>
      <c r="C623" s="385"/>
      <c r="D623" s="385"/>
      <c r="E623" s="385"/>
      <c r="F623" s="385"/>
      <c r="G623" s="385"/>
      <c r="H623" s="385"/>
      <c r="I623" s="385"/>
      <c r="J623" s="385"/>
      <c r="K623" s="385"/>
      <c r="L623" s="385"/>
      <c r="M623" s="385"/>
      <c r="N623" s="341">
        <v>960</v>
      </c>
      <c r="O623" s="343">
        <v>10</v>
      </c>
      <c r="P623" s="343">
        <v>0</v>
      </c>
      <c r="Q623" s="344">
        <v>0</v>
      </c>
      <c r="R623" s="345">
        <v>0</v>
      </c>
      <c r="S623" s="383"/>
      <c r="T623" s="383"/>
      <c r="U623" s="383"/>
      <c r="V623" s="383"/>
      <c r="W623" s="365">
        <v>14376.871999999999</v>
      </c>
      <c r="X623" s="359">
        <v>13393.39</v>
      </c>
      <c r="Y623" s="360">
        <v>0.93159000000000003</v>
      </c>
      <c r="Z623" s="384"/>
      <c r="AA623" s="384"/>
      <c r="AB623" s="384"/>
      <c r="AC623" s="384"/>
      <c r="AD623" s="384"/>
      <c r="AE623" s="384"/>
      <c r="AF623" s="302">
        <v>309.89999999999998</v>
      </c>
      <c r="AG623" s="300"/>
    </row>
    <row r="624" spans="1:33" s="299" customFormat="1" ht="21.75" customHeight="1" x14ac:dyDescent="0.2">
      <c r="A624" s="300"/>
      <c r="B624" s="385" t="s">
        <v>249</v>
      </c>
      <c r="C624" s="385"/>
      <c r="D624" s="385"/>
      <c r="E624" s="385"/>
      <c r="F624" s="385"/>
      <c r="G624" s="385"/>
      <c r="H624" s="385"/>
      <c r="I624" s="385"/>
      <c r="J624" s="385"/>
      <c r="K624" s="385"/>
      <c r="L624" s="385"/>
      <c r="M624" s="385"/>
      <c r="N624" s="341">
        <v>960</v>
      </c>
      <c r="O624" s="343">
        <v>10</v>
      </c>
      <c r="P624" s="343">
        <v>3</v>
      </c>
      <c r="Q624" s="344">
        <v>0</v>
      </c>
      <c r="R624" s="345">
        <v>0</v>
      </c>
      <c r="S624" s="383"/>
      <c r="T624" s="383"/>
      <c r="U624" s="383"/>
      <c r="V624" s="383"/>
      <c r="W624" s="365">
        <v>230</v>
      </c>
      <c r="X624" s="359">
        <v>230</v>
      </c>
      <c r="Y624" s="360">
        <v>1</v>
      </c>
      <c r="Z624" s="384"/>
      <c r="AA624" s="384"/>
      <c r="AB624" s="384"/>
      <c r="AC624" s="384"/>
      <c r="AD624" s="384"/>
      <c r="AE624" s="384"/>
      <c r="AF624" s="302">
        <v>309.89999999999998</v>
      </c>
      <c r="AG624" s="300"/>
    </row>
    <row r="625" spans="1:33" s="299" customFormat="1" ht="12" customHeight="1" x14ac:dyDescent="0.2">
      <c r="A625" s="300"/>
      <c r="B625" s="385" t="s">
        <v>430</v>
      </c>
      <c r="C625" s="385"/>
      <c r="D625" s="385"/>
      <c r="E625" s="385"/>
      <c r="F625" s="385"/>
      <c r="G625" s="385"/>
      <c r="H625" s="385"/>
      <c r="I625" s="385"/>
      <c r="J625" s="385"/>
      <c r="K625" s="385"/>
      <c r="L625" s="385"/>
      <c r="M625" s="385"/>
      <c r="N625" s="341">
        <v>960</v>
      </c>
      <c r="O625" s="343">
        <v>10</v>
      </c>
      <c r="P625" s="343">
        <v>3</v>
      </c>
      <c r="Q625" s="344" t="s">
        <v>431</v>
      </c>
      <c r="R625" s="345">
        <v>0</v>
      </c>
      <c r="S625" s="383"/>
      <c r="T625" s="383"/>
      <c r="U625" s="383"/>
      <c r="V625" s="383"/>
      <c r="W625" s="365">
        <v>230</v>
      </c>
      <c r="X625" s="359">
        <v>230</v>
      </c>
      <c r="Y625" s="360">
        <v>1</v>
      </c>
      <c r="Z625" s="384"/>
      <c r="AA625" s="384"/>
      <c r="AB625" s="384"/>
      <c r="AC625" s="384"/>
      <c r="AD625" s="384"/>
      <c r="AE625" s="384"/>
      <c r="AF625" s="302">
        <v>309.89999999999998</v>
      </c>
      <c r="AG625" s="300"/>
    </row>
    <row r="626" spans="1:33" s="299" customFormat="1" ht="42.75" customHeight="1" x14ac:dyDescent="0.2">
      <c r="A626" s="300"/>
      <c r="B626" s="385" t="s">
        <v>430</v>
      </c>
      <c r="C626" s="385"/>
      <c r="D626" s="385"/>
      <c r="E626" s="385"/>
      <c r="F626" s="385"/>
      <c r="G626" s="385"/>
      <c r="H626" s="385"/>
      <c r="I626" s="385"/>
      <c r="J626" s="385"/>
      <c r="K626" s="385"/>
      <c r="L626" s="385"/>
      <c r="M626" s="385"/>
      <c r="N626" s="341">
        <v>960</v>
      </c>
      <c r="O626" s="343">
        <v>10</v>
      </c>
      <c r="P626" s="343">
        <v>3</v>
      </c>
      <c r="Q626" s="344" t="s">
        <v>429</v>
      </c>
      <c r="R626" s="345">
        <v>0</v>
      </c>
      <c r="S626" s="383"/>
      <c r="T626" s="383"/>
      <c r="U626" s="383"/>
      <c r="V626" s="383"/>
      <c r="W626" s="365">
        <v>230</v>
      </c>
      <c r="X626" s="359">
        <v>230</v>
      </c>
      <c r="Y626" s="360">
        <v>1</v>
      </c>
      <c r="Z626" s="384"/>
      <c r="AA626" s="384"/>
      <c r="AB626" s="384"/>
      <c r="AC626" s="384"/>
      <c r="AD626" s="384"/>
      <c r="AE626" s="384"/>
      <c r="AF626" s="302">
        <v>309.89999999999998</v>
      </c>
      <c r="AG626" s="300"/>
    </row>
    <row r="627" spans="1:33" s="299" customFormat="1" ht="21.75" customHeight="1" x14ac:dyDescent="0.2">
      <c r="A627" s="300"/>
      <c r="B627" s="385" t="s">
        <v>173</v>
      </c>
      <c r="C627" s="385"/>
      <c r="D627" s="385"/>
      <c r="E627" s="385"/>
      <c r="F627" s="385"/>
      <c r="G627" s="385"/>
      <c r="H627" s="385"/>
      <c r="I627" s="385"/>
      <c r="J627" s="385"/>
      <c r="K627" s="385"/>
      <c r="L627" s="385"/>
      <c r="M627" s="385"/>
      <c r="N627" s="341">
        <v>960</v>
      </c>
      <c r="O627" s="343">
        <v>10</v>
      </c>
      <c r="P627" s="343">
        <v>3</v>
      </c>
      <c r="Q627" s="344" t="s">
        <v>429</v>
      </c>
      <c r="R627" s="345" t="s">
        <v>172</v>
      </c>
      <c r="S627" s="383"/>
      <c r="T627" s="383"/>
      <c r="U627" s="383"/>
      <c r="V627" s="383"/>
      <c r="W627" s="365">
        <v>90</v>
      </c>
      <c r="X627" s="359">
        <v>90</v>
      </c>
      <c r="Y627" s="360">
        <v>1</v>
      </c>
      <c r="Z627" s="384"/>
      <c r="AA627" s="384"/>
      <c r="AB627" s="384"/>
      <c r="AC627" s="384"/>
      <c r="AD627" s="384"/>
      <c r="AE627" s="384"/>
      <c r="AF627" s="302">
        <v>267795.81</v>
      </c>
      <c r="AG627" s="300"/>
    </row>
    <row r="628" spans="1:33" s="299" customFormat="1" ht="12" customHeight="1" x14ac:dyDescent="0.2">
      <c r="A628" s="300"/>
      <c r="B628" s="385" t="s">
        <v>171</v>
      </c>
      <c r="C628" s="385"/>
      <c r="D628" s="385"/>
      <c r="E628" s="385"/>
      <c r="F628" s="385"/>
      <c r="G628" s="385"/>
      <c r="H628" s="385"/>
      <c r="I628" s="385"/>
      <c r="J628" s="385"/>
      <c r="K628" s="385"/>
      <c r="L628" s="385"/>
      <c r="M628" s="385"/>
      <c r="N628" s="341">
        <v>960</v>
      </c>
      <c r="O628" s="343">
        <v>10</v>
      </c>
      <c r="P628" s="343">
        <v>3</v>
      </c>
      <c r="Q628" s="344" t="s">
        <v>429</v>
      </c>
      <c r="R628" s="345" t="s">
        <v>170</v>
      </c>
      <c r="S628" s="383"/>
      <c r="T628" s="383"/>
      <c r="U628" s="383"/>
      <c r="V628" s="383"/>
      <c r="W628" s="365">
        <v>90</v>
      </c>
      <c r="X628" s="359">
        <v>90</v>
      </c>
      <c r="Y628" s="360">
        <v>1</v>
      </c>
      <c r="Z628" s="384"/>
      <c r="AA628" s="384"/>
      <c r="AB628" s="384"/>
      <c r="AC628" s="384"/>
      <c r="AD628" s="384"/>
      <c r="AE628" s="384"/>
      <c r="AF628" s="302">
        <v>265676.61</v>
      </c>
      <c r="AG628" s="300"/>
    </row>
    <row r="629" spans="1:33" s="299" customFormat="1" ht="12" customHeight="1" x14ac:dyDescent="0.2">
      <c r="A629" s="300"/>
      <c r="B629" s="385" t="s">
        <v>169</v>
      </c>
      <c r="C629" s="385"/>
      <c r="D629" s="385"/>
      <c r="E629" s="385"/>
      <c r="F629" s="385"/>
      <c r="G629" s="385"/>
      <c r="H629" s="385"/>
      <c r="I629" s="385"/>
      <c r="J629" s="385"/>
      <c r="K629" s="385"/>
      <c r="L629" s="385"/>
      <c r="M629" s="385"/>
      <c r="N629" s="341">
        <v>960</v>
      </c>
      <c r="O629" s="343">
        <v>10</v>
      </c>
      <c r="P629" s="343">
        <v>3</v>
      </c>
      <c r="Q629" s="344" t="s">
        <v>429</v>
      </c>
      <c r="R629" s="345" t="s">
        <v>168</v>
      </c>
      <c r="S629" s="383"/>
      <c r="T629" s="383"/>
      <c r="U629" s="383"/>
      <c r="V629" s="383"/>
      <c r="W629" s="365">
        <v>90</v>
      </c>
      <c r="X629" s="359">
        <v>90</v>
      </c>
      <c r="Y629" s="360">
        <v>1</v>
      </c>
      <c r="Z629" s="384"/>
      <c r="AA629" s="384"/>
      <c r="AB629" s="384"/>
      <c r="AC629" s="384"/>
      <c r="AD629" s="384"/>
      <c r="AE629" s="384"/>
      <c r="AF629" s="302">
        <v>81252.37</v>
      </c>
      <c r="AG629" s="300"/>
    </row>
    <row r="630" spans="1:33" s="299" customFormat="1" ht="21.75" customHeight="1" x14ac:dyDescent="0.2">
      <c r="A630" s="300"/>
      <c r="B630" s="385" t="s">
        <v>185</v>
      </c>
      <c r="C630" s="385"/>
      <c r="D630" s="385"/>
      <c r="E630" s="385"/>
      <c r="F630" s="385"/>
      <c r="G630" s="385"/>
      <c r="H630" s="385"/>
      <c r="I630" s="385"/>
      <c r="J630" s="385"/>
      <c r="K630" s="385"/>
      <c r="L630" s="385"/>
      <c r="M630" s="385"/>
      <c r="N630" s="341">
        <v>960</v>
      </c>
      <c r="O630" s="343">
        <v>10</v>
      </c>
      <c r="P630" s="343">
        <v>3</v>
      </c>
      <c r="Q630" s="344" t="s">
        <v>429</v>
      </c>
      <c r="R630" s="345" t="s">
        <v>184</v>
      </c>
      <c r="S630" s="383"/>
      <c r="T630" s="383"/>
      <c r="U630" s="383"/>
      <c r="V630" s="383"/>
      <c r="W630" s="365">
        <v>140</v>
      </c>
      <c r="X630" s="359">
        <v>140</v>
      </c>
      <c r="Y630" s="360">
        <v>1</v>
      </c>
      <c r="Z630" s="384"/>
      <c r="AA630" s="384"/>
      <c r="AB630" s="384"/>
      <c r="AC630" s="384"/>
      <c r="AD630" s="384"/>
      <c r="AE630" s="384"/>
      <c r="AF630" s="302">
        <v>2158.2399999999998</v>
      </c>
      <c r="AG630" s="300"/>
    </row>
    <row r="631" spans="1:33" s="299" customFormat="1" ht="21.75" customHeight="1" x14ac:dyDescent="0.2">
      <c r="A631" s="300"/>
      <c r="B631" s="385" t="s">
        <v>588</v>
      </c>
      <c r="C631" s="385"/>
      <c r="D631" s="385"/>
      <c r="E631" s="385"/>
      <c r="F631" s="385"/>
      <c r="G631" s="385"/>
      <c r="H631" s="385"/>
      <c r="I631" s="385"/>
      <c r="J631" s="385"/>
      <c r="K631" s="385"/>
      <c r="L631" s="385"/>
      <c r="M631" s="385"/>
      <c r="N631" s="341">
        <v>960</v>
      </c>
      <c r="O631" s="343">
        <v>10</v>
      </c>
      <c r="P631" s="343">
        <v>3</v>
      </c>
      <c r="Q631" s="344" t="s">
        <v>429</v>
      </c>
      <c r="R631" s="345" t="s">
        <v>589</v>
      </c>
      <c r="S631" s="383"/>
      <c r="T631" s="383"/>
      <c r="U631" s="383"/>
      <c r="V631" s="383"/>
      <c r="W631" s="365">
        <v>140</v>
      </c>
      <c r="X631" s="359">
        <v>140</v>
      </c>
      <c r="Y631" s="360">
        <v>1</v>
      </c>
      <c r="Z631" s="384"/>
      <c r="AA631" s="384"/>
      <c r="AB631" s="384"/>
      <c r="AC631" s="384"/>
      <c r="AD631" s="384"/>
      <c r="AE631" s="384"/>
      <c r="AF631" s="302">
        <v>2158.2399999999998</v>
      </c>
      <c r="AG631" s="300"/>
    </row>
    <row r="632" spans="1:33" s="299" customFormat="1" ht="21.75" customHeight="1" x14ac:dyDescent="0.2">
      <c r="A632" s="300"/>
      <c r="B632" s="385" t="s">
        <v>231</v>
      </c>
      <c r="C632" s="385"/>
      <c r="D632" s="385"/>
      <c r="E632" s="385"/>
      <c r="F632" s="385"/>
      <c r="G632" s="385"/>
      <c r="H632" s="385"/>
      <c r="I632" s="385"/>
      <c r="J632" s="385"/>
      <c r="K632" s="385"/>
      <c r="L632" s="385"/>
      <c r="M632" s="385"/>
      <c r="N632" s="341">
        <v>960</v>
      </c>
      <c r="O632" s="343">
        <v>10</v>
      </c>
      <c r="P632" s="343">
        <v>4</v>
      </c>
      <c r="Q632" s="344">
        <v>0</v>
      </c>
      <c r="R632" s="345">
        <v>0</v>
      </c>
      <c r="S632" s="383"/>
      <c r="T632" s="383"/>
      <c r="U632" s="383"/>
      <c r="V632" s="383"/>
      <c r="W632" s="365">
        <v>11710.314</v>
      </c>
      <c r="X632" s="359">
        <v>11595.51</v>
      </c>
      <c r="Y632" s="360">
        <v>0.99019999999999997</v>
      </c>
      <c r="Z632" s="384"/>
      <c r="AA632" s="384"/>
      <c r="AB632" s="384"/>
      <c r="AC632" s="384"/>
      <c r="AD632" s="384"/>
      <c r="AE632" s="384"/>
      <c r="AF632" s="302">
        <v>488.27</v>
      </c>
      <c r="AG632" s="300"/>
    </row>
    <row r="633" spans="1:33" s="299" customFormat="1" ht="21.75" customHeight="1" x14ac:dyDescent="0.2">
      <c r="A633" s="300"/>
      <c r="B633" s="385" t="s">
        <v>237</v>
      </c>
      <c r="C633" s="385"/>
      <c r="D633" s="385"/>
      <c r="E633" s="385"/>
      <c r="F633" s="385"/>
      <c r="G633" s="385"/>
      <c r="H633" s="385"/>
      <c r="I633" s="385"/>
      <c r="J633" s="385"/>
      <c r="K633" s="385"/>
      <c r="L633" s="385"/>
      <c r="M633" s="385"/>
      <c r="N633" s="341">
        <v>960</v>
      </c>
      <c r="O633" s="343">
        <v>10</v>
      </c>
      <c r="P633" s="343">
        <v>4</v>
      </c>
      <c r="Q633" s="344" t="s">
        <v>236</v>
      </c>
      <c r="R633" s="345">
        <v>0</v>
      </c>
      <c r="S633" s="383"/>
      <c r="T633" s="383"/>
      <c r="U633" s="383"/>
      <c r="V633" s="383"/>
      <c r="W633" s="365">
        <v>11710.314</v>
      </c>
      <c r="X633" s="359">
        <v>11595.51</v>
      </c>
      <c r="Y633" s="360">
        <v>0.99019999999999997</v>
      </c>
      <c r="Z633" s="384"/>
      <c r="AA633" s="384"/>
      <c r="AB633" s="384"/>
      <c r="AC633" s="384"/>
      <c r="AD633" s="384"/>
      <c r="AE633" s="384"/>
      <c r="AF633" s="302">
        <v>488.27</v>
      </c>
      <c r="AG633" s="300"/>
    </row>
    <row r="634" spans="1:33" s="299" customFormat="1" ht="12" customHeight="1" x14ac:dyDescent="0.2">
      <c r="A634" s="300"/>
      <c r="B634" s="385" t="s">
        <v>235</v>
      </c>
      <c r="C634" s="385"/>
      <c r="D634" s="385"/>
      <c r="E634" s="385"/>
      <c r="F634" s="385"/>
      <c r="G634" s="385"/>
      <c r="H634" s="385"/>
      <c r="I634" s="385"/>
      <c r="J634" s="385"/>
      <c r="K634" s="385"/>
      <c r="L634" s="385"/>
      <c r="M634" s="385"/>
      <c r="N634" s="341">
        <v>960</v>
      </c>
      <c r="O634" s="343">
        <v>10</v>
      </c>
      <c r="P634" s="343">
        <v>4</v>
      </c>
      <c r="Q634" s="344" t="s">
        <v>233</v>
      </c>
      <c r="R634" s="345">
        <v>0</v>
      </c>
      <c r="S634" s="383"/>
      <c r="T634" s="383"/>
      <c r="U634" s="383"/>
      <c r="V634" s="383"/>
      <c r="W634" s="365">
        <v>11710.314</v>
      </c>
      <c r="X634" s="359">
        <v>11595.51</v>
      </c>
      <c r="Y634" s="360">
        <v>0.99019999999999997</v>
      </c>
      <c r="Z634" s="384"/>
      <c r="AA634" s="384"/>
      <c r="AB634" s="384"/>
      <c r="AC634" s="384"/>
      <c r="AD634" s="384"/>
      <c r="AE634" s="384"/>
      <c r="AF634" s="302">
        <v>247.51</v>
      </c>
      <c r="AG634" s="300"/>
    </row>
    <row r="635" spans="1:33" s="299" customFormat="1" ht="42.75" customHeight="1" x14ac:dyDescent="0.2">
      <c r="A635" s="300"/>
      <c r="B635" s="385" t="s">
        <v>185</v>
      </c>
      <c r="C635" s="385"/>
      <c r="D635" s="385"/>
      <c r="E635" s="385"/>
      <c r="F635" s="385"/>
      <c r="G635" s="385"/>
      <c r="H635" s="385"/>
      <c r="I635" s="385"/>
      <c r="J635" s="385"/>
      <c r="K635" s="385"/>
      <c r="L635" s="385"/>
      <c r="M635" s="385"/>
      <c r="N635" s="341">
        <v>960</v>
      </c>
      <c r="O635" s="343">
        <v>10</v>
      </c>
      <c r="P635" s="343">
        <v>4</v>
      </c>
      <c r="Q635" s="344" t="s">
        <v>233</v>
      </c>
      <c r="R635" s="345" t="s">
        <v>184</v>
      </c>
      <c r="S635" s="383"/>
      <c r="T635" s="383"/>
      <c r="U635" s="383"/>
      <c r="V635" s="383"/>
      <c r="W635" s="365">
        <v>11710.314</v>
      </c>
      <c r="X635" s="359">
        <v>11595.51</v>
      </c>
      <c r="Y635" s="360">
        <v>0.99019999999999997</v>
      </c>
      <c r="Z635" s="384"/>
      <c r="AA635" s="384"/>
      <c r="AB635" s="384"/>
      <c r="AC635" s="384"/>
      <c r="AD635" s="384"/>
      <c r="AE635" s="384"/>
      <c r="AF635" s="302">
        <v>247.51</v>
      </c>
      <c r="AG635" s="300"/>
    </row>
    <row r="636" spans="1:33" s="299" customFormat="1" ht="12" customHeight="1" x14ac:dyDescent="0.2">
      <c r="A636" s="300"/>
      <c r="B636" s="385" t="s">
        <v>183</v>
      </c>
      <c r="C636" s="385"/>
      <c r="D636" s="385"/>
      <c r="E636" s="385"/>
      <c r="F636" s="385"/>
      <c r="G636" s="385"/>
      <c r="H636" s="385"/>
      <c r="I636" s="385"/>
      <c r="J636" s="385"/>
      <c r="K636" s="385"/>
      <c r="L636" s="385"/>
      <c r="M636" s="385"/>
      <c r="N636" s="341">
        <v>960</v>
      </c>
      <c r="O636" s="343">
        <v>10</v>
      </c>
      <c r="P636" s="343">
        <v>4</v>
      </c>
      <c r="Q636" s="344" t="s">
        <v>233</v>
      </c>
      <c r="R636" s="345" t="s">
        <v>182</v>
      </c>
      <c r="S636" s="383"/>
      <c r="T636" s="383"/>
      <c r="U636" s="383"/>
      <c r="V636" s="383"/>
      <c r="W636" s="365">
        <v>11710.314</v>
      </c>
      <c r="X636" s="359">
        <v>11595.51</v>
      </c>
      <c r="Y636" s="360">
        <v>0.99019999999999997</v>
      </c>
      <c r="Z636" s="384"/>
      <c r="AA636" s="384"/>
      <c r="AB636" s="384"/>
      <c r="AC636" s="384"/>
      <c r="AD636" s="384"/>
      <c r="AE636" s="384"/>
      <c r="AF636" s="302">
        <v>240.76</v>
      </c>
      <c r="AG636" s="300"/>
    </row>
    <row r="637" spans="1:33" s="299" customFormat="1" ht="42.75" customHeight="1" x14ac:dyDescent="0.2">
      <c r="A637" s="300"/>
      <c r="B637" s="385" t="s">
        <v>234</v>
      </c>
      <c r="C637" s="385"/>
      <c r="D637" s="385"/>
      <c r="E637" s="385"/>
      <c r="F637" s="385"/>
      <c r="G637" s="385"/>
      <c r="H637" s="385"/>
      <c r="I637" s="385"/>
      <c r="J637" s="385"/>
      <c r="K637" s="385"/>
      <c r="L637" s="385"/>
      <c r="M637" s="385"/>
      <c r="N637" s="341">
        <v>960</v>
      </c>
      <c r="O637" s="343">
        <v>10</v>
      </c>
      <c r="P637" s="343">
        <v>4</v>
      </c>
      <c r="Q637" s="344" t="s">
        <v>233</v>
      </c>
      <c r="R637" s="345" t="s">
        <v>232</v>
      </c>
      <c r="S637" s="383"/>
      <c r="T637" s="383"/>
      <c r="U637" s="383"/>
      <c r="V637" s="383"/>
      <c r="W637" s="365">
        <v>11710.314</v>
      </c>
      <c r="X637" s="359">
        <v>11595.51</v>
      </c>
      <c r="Y637" s="360">
        <v>0.99019999999999997</v>
      </c>
      <c r="Z637" s="384"/>
      <c r="AA637" s="384"/>
      <c r="AB637" s="384"/>
      <c r="AC637" s="384"/>
      <c r="AD637" s="384"/>
      <c r="AE637" s="384"/>
      <c r="AF637" s="302">
        <v>240.76</v>
      </c>
      <c r="AG637" s="300"/>
    </row>
    <row r="638" spans="1:33" s="299" customFormat="1" ht="21.75" customHeight="1" x14ac:dyDescent="0.2">
      <c r="A638" s="300"/>
      <c r="B638" s="385" t="s">
        <v>218</v>
      </c>
      <c r="C638" s="385"/>
      <c r="D638" s="385"/>
      <c r="E638" s="385"/>
      <c r="F638" s="385"/>
      <c r="G638" s="385"/>
      <c r="H638" s="385"/>
      <c r="I638" s="385"/>
      <c r="J638" s="385"/>
      <c r="K638" s="385"/>
      <c r="L638" s="385"/>
      <c r="M638" s="385"/>
      <c r="N638" s="341">
        <v>960</v>
      </c>
      <c r="O638" s="343">
        <v>10</v>
      </c>
      <c r="P638" s="343">
        <v>6</v>
      </c>
      <c r="Q638" s="344">
        <v>0</v>
      </c>
      <c r="R638" s="345">
        <v>0</v>
      </c>
      <c r="S638" s="383"/>
      <c r="T638" s="383"/>
      <c r="U638" s="383"/>
      <c r="V638" s="383"/>
      <c r="W638" s="365">
        <v>2436.558</v>
      </c>
      <c r="X638" s="359">
        <v>1567.88</v>
      </c>
      <c r="Y638" s="360">
        <v>0.64348000000000005</v>
      </c>
      <c r="Z638" s="384"/>
      <c r="AA638" s="384"/>
      <c r="AB638" s="384"/>
      <c r="AC638" s="384"/>
      <c r="AD638" s="384"/>
      <c r="AE638" s="384"/>
      <c r="AF638" s="302">
        <v>1669.97</v>
      </c>
      <c r="AG638" s="300"/>
    </row>
    <row r="639" spans="1:33" s="299" customFormat="1" ht="21.75" customHeight="1" x14ac:dyDescent="0.2">
      <c r="A639" s="300"/>
      <c r="B639" s="385" t="s">
        <v>657</v>
      </c>
      <c r="C639" s="385"/>
      <c r="D639" s="385"/>
      <c r="E639" s="385"/>
      <c r="F639" s="385"/>
      <c r="G639" s="385"/>
      <c r="H639" s="385"/>
      <c r="I639" s="385"/>
      <c r="J639" s="385"/>
      <c r="K639" s="385"/>
      <c r="L639" s="385"/>
      <c r="M639" s="385"/>
      <c r="N639" s="341">
        <v>960</v>
      </c>
      <c r="O639" s="343">
        <v>10</v>
      </c>
      <c r="P639" s="343">
        <v>6</v>
      </c>
      <c r="Q639" s="344" t="s">
        <v>175</v>
      </c>
      <c r="R639" s="345">
        <v>0</v>
      </c>
      <c r="S639" s="383"/>
      <c r="T639" s="383"/>
      <c r="U639" s="383"/>
      <c r="V639" s="383"/>
      <c r="W639" s="365">
        <v>2436.558</v>
      </c>
      <c r="X639" s="359">
        <v>1567.88</v>
      </c>
      <c r="Y639" s="360">
        <v>0.64348000000000005</v>
      </c>
      <c r="Z639" s="384"/>
      <c r="AA639" s="384"/>
      <c r="AB639" s="384"/>
      <c r="AC639" s="384"/>
      <c r="AD639" s="384"/>
      <c r="AE639" s="384"/>
      <c r="AF639" s="302">
        <v>1669.97</v>
      </c>
      <c r="AG639" s="300"/>
    </row>
    <row r="640" spans="1:33" s="299" customFormat="1" ht="12" customHeight="1" x14ac:dyDescent="0.2">
      <c r="A640" s="300"/>
      <c r="B640" s="385" t="s">
        <v>681</v>
      </c>
      <c r="C640" s="385"/>
      <c r="D640" s="385"/>
      <c r="E640" s="385"/>
      <c r="F640" s="385"/>
      <c r="G640" s="385"/>
      <c r="H640" s="385"/>
      <c r="I640" s="385"/>
      <c r="J640" s="385"/>
      <c r="K640" s="385"/>
      <c r="L640" s="385"/>
      <c r="M640" s="385"/>
      <c r="N640" s="341">
        <v>960</v>
      </c>
      <c r="O640" s="343">
        <v>10</v>
      </c>
      <c r="P640" s="343">
        <v>6</v>
      </c>
      <c r="Q640" s="344" t="s">
        <v>682</v>
      </c>
      <c r="R640" s="345">
        <v>0</v>
      </c>
      <c r="S640" s="383"/>
      <c r="T640" s="383"/>
      <c r="U640" s="383"/>
      <c r="V640" s="383"/>
      <c r="W640" s="365">
        <v>2436.558</v>
      </c>
      <c r="X640" s="359">
        <v>1567.88</v>
      </c>
      <c r="Y640" s="360">
        <v>0.64348000000000005</v>
      </c>
      <c r="Z640" s="384"/>
      <c r="AA640" s="384"/>
      <c r="AB640" s="384"/>
      <c r="AC640" s="384"/>
      <c r="AD640" s="384"/>
      <c r="AE640" s="384"/>
      <c r="AF640" s="302">
        <v>372.17</v>
      </c>
      <c r="AG640" s="300"/>
    </row>
    <row r="641" spans="1:33" s="299" customFormat="1" ht="42.75" customHeight="1" x14ac:dyDescent="0.2">
      <c r="A641" s="300"/>
      <c r="B641" s="385" t="s">
        <v>173</v>
      </c>
      <c r="C641" s="385"/>
      <c r="D641" s="385"/>
      <c r="E641" s="385"/>
      <c r="F641" s="385"/>
      <c r="G641" s="385"/>
      <c r="H641" s="385"/>
      <c r="I641" s="385"/>
      <c r="J641" s="385"/>
      <c r="K641" s="385"/>
      <c r="L641" s="385"/>
      <c r="M641" s="385"/>
      <c r="N641" s="341">
        <v>960</v>
      </c>
      <c r="O641" s="343">
        <v>10</v>
      </c>
      <c r="P641" s="343">
        <v>6</v>
      </c>
      <c r="Q641" s="344" t="s">
        <v>682</v>
      </c>
      <c r="R641" s="345" t="s">
        <v>172</v>
      </c>
      <c r="S641" s="383"/>
      <c r="T641" s="383"/>
      <c r="U641" s="383"/>
      <c r="V641" s="383"/>
      <c r="W641" s="365">
        <v>1393.558</v>
      </c>
      <c r="X641" s="359">
        <v>1015.88</v>
      </c>
      <c r="Y641" s="360">
        <v>0.72897999999999996</v>
      </c>
      <c r="Z641" s="384"/>
      <c r="AA641" s="384"/>
      <c r="AB641" s="384"/>
      <c r="AC641" s="384"/>
      <c r="AD641" s="384"/>
      <c r="AE641" s="384"/>
      <c r="AF641" s="302">
        <v>372.17</v>
      </c>
      <c r="AG641" s="300"/>
    </row>
    <row r="642" spans="1:33" s="299" customFormat="1" ht="12" customHeight="1" x14ac:dyDescent="0.2">
      <c r="A642" s="300"/>
      <c r="B642" s="385" t="s">
        <v>171</v>
      </c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41">
        <v>960</v>
      </c>
      <c r="O642" s="343">
        <v>10</v>
      </c>
      <c r="P642" s="343">
        <v>6</v>
      </c>
      <c r="Q642" s="344" t="s">
        <v>682</v>
      </c>
      <c r="R642" s="345" t="s">
        <v>170</v>
      </c>
      <c r="S642" s="383"/>
      <c r="T642" s="383"/>
      <c r="U642" s="383"/>
      <c r="V642" s="383"/>
      <c r="W642" s="365">
        <v>1393.558</v>
      </c>
      <c r="X642" s="359">
        <v>1015.88</v>
      </c>
      <c r="Y642" s="360">
        <v>0.72897999999999996</v>
      </c>
      <c r="Z642" s="384"/>
      <c r="AA642" s="384"/>
      <c r="AB642" s="384"/>
      <c r="AC642" s="384"/>
      <c r="AD642" s="384"/>
      <c r="AE642" s="384"/>
      <c r="AF642" s="302">
        <v>1297.8</v>
      </c>
      <c r="AG642" s="300"/>
    </row>
    <row r="643" spans="1:33" s="299" customFormat="1" ht="42.75" customHeight="1" x14ac:dyDescent="0.2">
      <c r="A643" s="300"/>
      <c r="B643" s="385" t="s">
        <v>188</v>
      </c>
      <c r="C643" s="385"/>
      <c r="D643" s="385"/>
      <c r="E643" s="385"/>
      <c r="F643" s="385"/>
      <c r="G643" s="385"/>
      <c r="H643" s="385"/>
      <c r="I643" s="385"/>
      <c r="J643" s="385"/>
      <c r="K643" s="385"/>
      <c r="L643" s="385"/>
      <c r="M643" s="385"/>
      <c r="N643" s="341">
        <v>960</v>
      </c>
      <c r="O643" s="343">
        <v>10</v>
      </c>
      <c r="P643" s="343">
        <v>6</v>
      </c>
      <c r="Q643" s="344" t="s">
        <v>682</v>
      </c>
      <c r="R643" s="345" t="s">
        <v>187</v>
      </c>
      <c r="S643" s="383"/>
      <c r="T643" s="383"/>
      <c r="U643" s="383"/>
      <c r="V643" s="383"/>
      <c r="W643" s="365">
        <v>45</v>
      </c>
      <c r="X643" s="359">
        <v>0</v>
      </c>
      <c r="Y643" s="360">
        <v>0</v>
      </c>
      <c r="Z643" s="384"/>
      <c r="AA643" s="384"/>
      <c r="AB643" s="384"/>
      <c r="AC643" s="384"/>
      <c r="AD643" s="384"/>
      <c r="AE643" s="384"/>
      <c r="AF643" s="302">
        <v>1297.8</v>
      </c>
      <c r="AG643" s="300"/>
    </row>
    <row r="644" spans="1:33" s="299" customFormat="1" ht="21.75" customHeight="1" x14ac:dyDescent="0.2">
      <c r="A644" s="300"/>
      <c r="B644" s="385" t="s">
        <v>169</v>
      </c>
      <c r="C644" s="385"/>
      <c r="D644" s="385"/>
      <c r="E644" s="385"/>
      <c r="F644" s="385"/>
      <c r="G644" s="385"/>
      <c r="H644" s="385"/>
      <c r="I644" s="385"/>
      <c r="J644" s="385"/>
      <c r="K644" s="385"/>
      <c r="L644" s="385"/>
      <c r="M644" s="385"/>
      <c r="N644" s="341">
        <v>960</v>
      </c>
      <c r="O644" s="343">
        <v>10</v>
      </c>
      <c r="P644" s="343">
        <v>6</v>
      </c>
      <c r="Q644" s="344" t="s">
        <v>682</v>
      </c>
      <c r="R644" s="345" t="s">
        <v>168</v>
      </c>
      <c r="S644" s="383"/>
      <c r="T644" s="383"/>
      <c r="U644" s="383"/>
      <c r="V644" s="383"/>
      <c r="W644" s="365">
        <v>1348.558</v>
      </c>
      <c r="X644" s="359">
        <v>1015.88</v>
      </c>
      <c r="Y644" s="360">
        <v>0.75331000000000004</v>
      </c>
      <c r="Z644" s="384"/>
      <c r="AA644" s="384"/>
      <c r="AB644" s="384"/>
      <c r="AC644" s="384"/>
      <c r="AD644" s="384"/>
      <c r="AE644" s="384"/>
      <c r="AF644" s="302">
        <v>0</v>
      </c>
      <c r="AG644" s="300"/>
    </row>
    <row r="645" spans="1:33" s="299" customFormat="1" ht="21.75" customHeight="1" x14ac:dyDescent="0.2">
      <c r="A645" s="300"/>
      <c r="B645" s="385" t="s">
        <v>185</v>
      </c>
      <c r="C645" s="385"/>
      <c r="D645" s="385"/>
      <c r="E645" s="385"/>
      <c r="F645" s="385"/>
      <c r="G645" s="385"/>
      <c r="H645" s="385"/>
      <c r="I645" s="385"/>
      <c r="J645" s="385"/>
      <c r="K645" s="385"/>
      <c r="L645" s="385"/>
      <c r="M645" s="385"/>
      <c r="N645" s="341">
        <v>960</v>
      </c>
      <c r="O645" s="343">
        <v>10</v>
      </c>
      <c r="P645" s="343">
        <v>6</v>
      </c>
      <c r="Q645" s="344" t="s">
        <v>682</v>
      </c>
      <c r="R645" s="345" t="s">
        <v>184</v>
      </c>
      <c r="S645" s="383"/>
      <c r="T645" s="383"/>
      <c r="U645" s="383"/>
      <c r="V645" s="383"/>
      <c r="W645" s="365">
        <v>1043</v>
      </c>
      <c r="X645" s="359">
        <v>552</v>
      </c>
      <c r="Y645" s="360">
        <v>0.52924000000000004</v>
      </c>
      <c r="Z645" s="384"/>
      <c r="AA645" s="384"/>
      <c r="AB645" s="384"/>
      <c r="AC645" s="384"/>
      <c r="AD645" s="384"/>
      <c r="AE645" s="384"/>
      <c r="AF645" s="302">
        <v>0</v>
      </c>
      <c r="AG645" s="300"/>
    </row>
    <row r="646" spans="1:33" s="299" customFormat="1" ht="12" customHeight="1" x14ac:dyDescent="0.2">
      <c r="A646" s="300"/>
      <c r="B646" s="385" t="s">
        <v>183</v>
      </c>
      <c r="C646" s="385"/>
      <c r="D646" s="385"/>
      <c r="E646" s="385"/>
      <c r="F646" s="385"/>
      <c r="G646" s="385"/>
      <c r="H646" s="385"/>
      <c r="I646" s="385"/>
      <c r="J646" s="385"/>
      <c r="K646" s="385"/>
      <c r="L646" s="385"/>
      <c r="M646" s="385"/>
      <c r="N646" s="341">
        <v>960</v>
      </c>
      <c r="O646" s="343">
        <v>10</v>
      </c>
      <c r="P646" s="343">
        <v>6</v>
      </c>
      <c r="Q646" s="344" t="s">
        <v>682</v>
      </c>
      <c r="R646" s="345" t="s">
        <v>182</v>
      </c>
      <c r="S646" s="383"/>
      <c r="T646" s="383"/>
      <c r="U646" s="383"/>
      <c r="V646" s="383"/>
      <c r="W646" s="365">
        <v>87</v>
      </c>
      <c r="X646" s="359">
        <v>0</v>
      </c>
      <c r="Y646" s="360">
        <v>0</v>
      </c>
      <c r="Z646" s="384"/>
      <c r="AA646" s="384"/>
      <c r="AB646" s="384"/>
      <c r="AC646" s="384"/>
      <c r="AD646" s="384"/>
      <c r="AE646" s="384"/>
      <c r="AF646" s="302">
        <v>0</v>
      </c>
      <c r="AG646" s="300"/>
    </row>
    <row r="647" spans="1:33" s="299" customFormat="1" ht="42.75" customHeight="1" x14ac:dyDescent="0.2">
      <c r="A647" s="300"/>
      <c r="B647" s="385" t="s">
        <v>510</v>
      </c>
      <c r="C647" s="385"/>
      <c r="D647" s="385"/>
      <c r="E647" s="385"/>
      <c r="F647" s="385"/>
      <c r="G647" s="385"/>
      <c r="H647" s="385"/>
      <c r="I647" s="385"/>
      <c r="J647" s="385"/>
      <c r="K647" s="385"/>
      <c r="L647" s="385"/>
      <c r="M647" s="385"/>
      <c r="N647" s="341">
        <v>960</v>
      </c>
      <c r="O647" s="343">
        <v>10</v>
      </c>
      <c r="P647" s="343">
        <v>6</v>
      </c>
      <c r="Q647" s="344" t="s">
        <v>682</v>
      </c>
      <c r="R647" s="345" t="s">
        <v>509</v>
      </c>
      <c r="S647" s="383"/>
      <c r="T647" s="383"/>
      <c r="U647" s="383"/>
      <c r="V647" s="383"/>
      <c r="W647" s="365">
        <v>87</v>
      </c>
      <c r="X647" s="359">
        <v>0</v>
      </c>
      <c r="Y647" s="360">
        <v>0</v>
      </c>
      <c r="Z647" s="384"/>
      <c r="AA647" s="384"/>
      <c r="AB647" s="384"/>
      <c r="AC647" s="384"/>
      <c r="AD647" s="384"/>
      <c r="AE647" s="384"/>
      <c r="AF647" s="302">
        <v>0</v>
      </c>
      <c r="AG647" s="300"/>
    </row>
    <row r="648" spans="1:33" s="299" customFormat="1" ht="12" customHeight="1" x14ac:dyDescent="0.2">
      <c r="A648" s="300"/>
      <c r="B648" s="385" t="s">
        <v>508</v>
      </c>
      <c r="C648" s="385"/>
      <c r="D648" s="385"/>
      <c r="E648" s="385"/>
      <c r="F648" s="385"/>
      <c r="G648" s="385"/>
      <c r="H648" s="385"/>
      <c r="I648" s="385"/>
      <c r="J648" s="385"/>
      <c r="K648" s="385"/>
      <c r="L648" s="385"/>
      <c r="M648" s="385"/>
      <c r="N648" s="341">
        <v>960</v>
      </c>
      <c r="O648" s="343">
        <v>10</v>
      </c>
      <c r="P648" s="343">
        <v>6</v>
      </c>
      <c r="Q648" s="344" t="s">
        <v>682</v>
      </c>
      <c r="R648" s="345" t="s">
        <v>507</v>
      </c>
      <c r="S648" s="383"/>
      <c r="T648" s="383"/>
      <c r="U648" s="383"/>
      <c r="V648" s="383"/>
      <c r="W648" s="365">
        <v>956</v>
      </c>
      <c r="X648" s="359">
        <v>552</v>
      </c>
      <c r="Y648" s="360">
        <v>0.57740999999999998</v>
      </c>
      <c r="Z648" s="384"/>
      <c r="AA648" s="384"/>
      <c r="AB648" s="384"/>
      <c r="AC648" s="384"/>
      <c r="AD648" s="384"/>
      <c r="AE648" s="384"/>
      <c r="AF648" s="302">
        <v>0</v>
      </c>
      <c r="AG648" s="300"/>
    </row>
    <row r="649" spans="1:33" s="299" customFormat="1" ht="42.75" customHeight="1" x14ac:dyDescent="0.2">
      <c r="A649" s="300"/>
      <c r="B649" s="385" t="s">
        <v>179</v>
      </c>
      <c r="C649" s="385"/>
      <c r="D649" s="385"/>
      <c r="E649" s="385"/>
      <c r="F649" s="385"/>
      <c r="G649" s="385"/>
      <c r="H649" s="385"/>
      <c r="I649" s="385"/>
      <c r="J649" s="385"/>
      <c r="K649" s="385"/>
      <c r="L649" s="385"/>
      <c r="M649" s="385"/>
      <c r="N649" s="341">
        <v>960</v>
      </c>
      <c r="O649" s="343">
        <v>11</v>
      </c>
      <c r="P649" s="343">
        <v>0</v>
      </c>
      <c r="Q649" s="344">
        <v>0</v>
      </c>
      <c r="R649" s="345">
        <v>0</v>
      </c>
      <c r="S649" s="383"/>
      <c r="T649" s="383"/>
      <c r="U649" s="383"/>
      <c r="V649" s="383"/>
      <c r="W649" s="365">
        <v>10971.697</v>
      </c>
      <c r="X649" s="359">
        <v>6752.3</v>
      </c>
      <c r="Y649" s="360">
        <v>0.61543000000000003</v>
      </c>
      <c r="Z649" s="384"/>
      <c r="AA649" s="384"/>
      <c r="AB649" s="384"/>
      <c r="AC649" s="384"/>
      <c r="AD649" s="384"/>
      <c r="AE649" s="384"/>
      <c r="AF649" s="302">
        <v>0</v>
      </c>
      <c r="AG649" s="300"/>
    </row>
    <row r="650" spans="1:33" s="299" customFormat="1" ht="21.75" customHeight="1" x14ac:dyDescent="0.2">
      <c r="A650" s="300"/>
      <c r="B650" s="385" t="s">
        <v>178</v>
      </c>
      <c r="C650" s="385"/>
      <c r="D650" s="385"/>
      <c r="E650" s="385"/>
      <c r="F650" s="385"/>
      <c r="G650" s="385"/>
      <c r="H650" s="385"/>
      <c r="I650" s="385"/>
      <c r="J650" s="385"/>
      <c r="K650" s="385"/>
      <c r="L650" s="385"/>
      <c r="M650" s="385"/>
      <c r="N650" s="341">
        <v>960</v>
      </c>
      <c r="O650" s="343">
        <v>11</v>
      </c>
      <c r="P650" s="343">
        <v>1</v>
      </c>
      <c r="Q650" s="344">
        <v>0</v>
      </c>
      <c r="R650" s="345">
        <v>0</v>
      </c>
      <c r="S650" s="383"/>
      <c r="T650" s="383"/>
      <c r="U650" s="383"/>
      <c r="V650" s="383"/>
      <c r="W650" s="365">
        <v>10971.697</v>
      </c>
      <c r="X650" s="359">
        <v>6752.3</v>
      </c>
      <c r="Y650" s="360">
        <v>0.61543000000000003</v>
      </c>
      <c r="Z650" s="384"/>
      <c r="AA650" s="384"/>
      <c r="AB650" s="384"/>
      <c r="AC650" s="384"/>
      <c r="AD650" s="384"/>
      <c r="AE650" s="384"/>
      <c r="AF650" s="302">
        <v>79084.649999999994</v>
      </c>
      <c r="AG650" s="300"/>
    </row>
    <row r="651" spans="1:33" s="299" customFormat="1" ht="21.75" customHeight="1" x14ac:dyDescent="0.2">
      <c r="A651" s="300"/>
      <c r="B651" s="385" t="s">
        <v>164</v>
      </c>
      <c r="C651" s="385"/>
      <c r="D651" s="385"/>
      <c r="E651" s="385"/>
      <c r="F651" s="385"/>
      <c r="G651" s="385"/>
      <c r="H651" s="385"/>
      <c r="I651" s="385"/>
      <c r="J651" s="385"/>
      <c r="K651" s="385"/>
      <c r="L651" s="385"/>
      <c r="M651" s="385"/>
      <c r="N651" s="341">
        <v>960</v>
      </c>
      <c r="O651" s="343">
        <v>11</v>
      </c>
      <c r="P651" s="343">
        <v>1</v>
      </c>
      <c r="Q651" s="344" t="s">
        <v>165</v>
      </c>
      <c r="R651" s="345">
        <v>0</v>
      </c>
      <c r="S651" s="383"/>
      <c r="T651" s="383"/>
      <c r="U651" s="383"/>
      <c r="V651" s="383"/>
      <c r="W651" s="365">
        <v>8280.0720000000001</v>
      </c>
      <c r="X651" s="359">
        <v>4500.93</v>
      </c>
      <c r="Y651" s="360">
        <v>0.54359000000000002</v>
      </c>
      <c r="Z651" s="384"/>
      <c r="AA651" s="384"/>
      <c r="AB651" s="384"/>
      <c r="AC651" s="384"/>
      <c r="AD651" s="384"/>
      <c r="AE651" s="384"/>
      <c r="AF651" s="302">
        <v>79084.649999999994</v>
      </c>
      <c r="AG651" s="300"/>
    </row>
    <row r="652" spans="1:33" s="299" customFormat="1" ht="21.75" customHeight="1" x14ac:dyDescent="0.2">
      <c r="A652" s="300"/>
      <c r="B652" s="385" t="s">
        <v>164</v>
      </c>
      <c r="C652" s="385"/>
      <c r="D652" s="385"/>
      <c r="E652" s="385"/>
      <c r="F652" s="385"/>
      <c r="G652" s="385"/>
      <c r="H652" s="385"/>
      <c r="I652" s="385"/>
      <c r="J652" s="385"/>
      <c r="K652" s="385"/>
      <c r="L652" s="385"/>
      <c r="M652" s="385"/>
      <c r="N652" s="341">
        <v>960</v>
      </c>
      <c r="O652" s="343">
        <v>11</v>
      </c>
      <c r="P652" s="343">
        <v>1</v>
      </c>
      <c r="Q652" s="344" t="s">
        <v>158</v>
      </c>
      <c r="R652" s="345">
        <v>0</v>
      </c>
      <c r="S652" s="383"/>
      <c r="T652" s="383"/>
      <c r="U652" s="383"/>
      <c r="V652" s="383"/>
      <c r="W652" s="365">
        <v>6936.0720000000001</v>
      </c>
      <c r="X652" s="359">
        <v>4061.25</v>
      </c>
      <c r="Y652" s="360">
        <v>0.58552999999999999</v>
      </c>
      <c r="Z652" s="384"/>
      <c r="AA652" s="384"/>
      <c r="AB652" s="384"/>
      <c r="AC652" s="384"/>
      <c r="AD652" s="384"/>
      <c r="AE652" s="384"/>
      <c r="AF652" s="302">
        <v>3896.59</v>
      </c>
      <c r="AG652" s="300"/>
    </row>
    <row r="653" spans="1:33" s="299" customFormat="1" ht="21.75" customHeight="1" x14ac:dyDescent="0.2">
      <c r="A653" s="300"/>
      <c r="B653" s="385" t="s">
        <v>163</v>
      </c>
      <c r="C653" s="385"/>
      <c r="D653" s="385"/>
      <c r="E653" s="385"/>
      <c r="F653" s="385"/>
      <c r="G653" s="385"/>
      <c r="H653" s="385"/>
      <c r="I653" s="385"/>
      <c r="J653" s="385"/>
      <c r="K653" s="385"/>
      <c r="L653" s="385"/>
      <c r="M653" s="385"/>
      <c r="N653" s="341">
        <v>960</v>
      </c>
      <c r="O653" s="343">
        <v>11</v>
      </c>
      <c r="P653" s="343">
        <v>1</v>
      </c>
      <c r="Q653" s="344" t="s">
        <v>158</v>
      </c>
      <c r="R653" s="345" t="s">
        <v>162</v>
      </c>
      <c r="S653" s="383"/>
      <c r="T653" s="383"/>
      <c r="U653" s="383"/>
      <c r="V653" s="383"/>
      <c r="W653" s="365">
        <v>6936.0720000000001</v>
      </c>
      <c r="X653" s="359">
        <v>4061.25</v>
      </c>
      <c r="Y653" s="360">
        <v>0.58552999999999999</v>
      </c>
      <c r="Z653" s="384"/>
      <c r="AA653" s="384"/>
      <c r="AB653" s="384"/>
      <c r="AC653" s="384"/>
      <c r="AD653" s="384"/>
      <c r="AE653" s="384"/>
      <c r="AF653" s="302">
        <v>3896.59</v>
      </c>
      <c r="AG653" s="300"/>
    </row>
    <row r="654" spans="1:33" s="299" customFormat="1" ht="12" customHeight="1" x14ac:dyDescent="0.2">
      <c r="A654" s="300"/>
      <c r="B654" s="385" t="s">
        <v>161</v>
      </c>
      <c r="C654" s="385"/>
      <c r="D654" s="385"/>
      <c r="E654" s="385"/>
      <c r="F654" s="385"/>
      <c r="G654" s="385"/>
      <c r="H654" s="385"/>
      <c r="I654" s="385"/>
      <c r="J654" s="385"/>
      <c r="K654" s="385"/>
      <c r="L654" s="385"/>
      <c r="M654" s="385"/>
      <c r="N654" s="341">
        <v>960</v>
      </c>
      <c r="O654" s="343">
        <v>11</v>
      </c>
      <c r="P654" s="343">
        <v>1</v>
      </c>
      <c r="Q654" s="344" t="s">
        <v>158</v>
      </c>
      <c r="R654" s="345" t="s">
        <v>160</v>
      </c>
      <c r="S654" s="383"/>
      <c r="T654" s="383"/>
      <c r="U654" s="383"/>
      <c r="V654" s="383"/>
      <c r="W654" s="365">
        <v>6936.0720000000001</v>
      </c>
      <c r="X654" s="359">
        <v>4061.25</v>
      </c>
      <c r="Y654" s="360">
        <v>0.58552999999999999</v>
      </c>
      <c r="Z654" s="384"/>
      <c r="AA654" s="384"/>
      <c r="AB654" s="384"/>
      <c r="AC654" s="384"/>
      <c r="AD654" s="384"/>
      <c r="AE654" s="384"/>
      <c r="AF654" s="302">
        <v>868.39</v>
      </c>
      <c r="AG654" s="300"/>
    </row>
    <row r="655" spans="1:33" s="299" customFormat="1" ht="42.75" customHeight="1" x14ac:dyDescent="0.2">
      <c r="A655" s="300"/>
      <c r="B655" s="385" t="s">
        <v>159</v>
      </c>
      <c r="C655" s="385"/>
      <c r="D655" s="385"/>
      <c r="E655" s="385"/>
      <c r="F655" s="385"/>
      <c r="G655" s="385"/>
      <c r="H655" s="385"/>
      <c r="I655" s="385"/>
      <c r="J655" s="385"/>
      <c r="K655" s="385"/>
      <c r="L655" s="385"/>
      <c r="M655" s="385"/>
      <c r="N655" s="341">
        <v>960</v>
      </c>
      <c r="O655" s="343">
        <v>11</v>
      </c>
      <c r="P655" s="343">
        <v>1</v>
      </c>
      <c r="Q655" s="344" t="s">
        <v>158</v>
      </c>
      <c r="R655" s="345" t="s">
        <v>157</v>
      </c>
      <c r="S655" s="383"/>
      <c r="T655" s="383"/>
      <c r="U655" s="383"/>
      <c r="V655" s="383"/>
      <c r="W655" s="365">
        <v>6936.0720000000001</v>
      </c>
      <c r="X655" s="359">
        <v>4061.25</v>
      </c>
      <c r="Y655" s="360">
        <v>0.58552999999999999</v>
      </c>
      <c r="Z655" s="384"/>
      <c r="AA655" s="384"/>
      <c r="AB655" s="384"/>
      <c r="AC655" s="384"/>
      <c r="AD655" s="384"/>
      <c r="AE655" s="384"/>
      <c r="AF655" s="302">
        <v>868.39</v>
      </c>
      <c r="AG655" s="300"/>
    </row>
    <row r="656" spans="1:33" s="299" customFormat="1" ht="12" customHeight="1" x14ac:dyDescent="0.2">
      <c r="A656" s="300"/>
      <c r="B656" s="385" t="s">
        <v>176</v>
      </c>
      <c r="C656" s="385"/>
      <c r="D656" s="385"/>
      <c r="E656" s="385"/>
      <c r="F656" s="385"/>
      <c r="G656" s="385"/>
      <c r="H656" s="385"/>
      <c r="I656" s="385"/>
      <c r="J656" s="385"/>
      <c r="K656" s="385"/>
      <c r="L656" s="385"/>
      <c r="M656" s="385"/>
      <c r="N656" s="341">
        <v>960</v>
      </c>
      <c r="O656" s="343">
        <v>11</v>
      </c>
      <c r="P656" s="343">
        <v>1</v>
      </c>
      <c r="Q656" s="344" t="s">
        <v>683</v>
      </c>
      <c r="R656" s="345">
        <v>0</v>
      </c>
      <c r="S656" s="383"/>
      <c r="T656" s="383"/>
      <c r="U656" s="383"/>
      <c r="V656" s="383"/>
      <c r="W656" s="365">
        <v>1344</v>
      </c>
      <c r="X656" s="359">
        <v>439.68</v>
      </c>
      <c r="Y656" s="360">
        <v>0.32713999999999999</v>
      </c>
      <c r="Z656" s="384"/>
      <c r="AA656" s="384"/>
      <c r="AB656" s="384"/>
      <c r="AC656" s="384"/>
      <c r="AD656" s="384"/>
      <c r="AE656" s="384"/>
      <c r="AF656" s="302">
        <v>3028.2</v>
      </c>
      <c r="AG656" s="300"/>
    </row>
    <row r="657" spans="1:33" s="299" customFormat="1" ht="42.75" customHeight="1" x14ac:dyDescent="0.2">
      <c r="A657" s="300"/>
      <c r="B657" s="385" t="s">
        <v>163</v>
      </c>
      <c r="C657" s="385"/>
      <c r="D657" s="385"/>
      <c r="E657" s="385"/>
      <c r="F657" s="385"/>
      <c r="G657" s="385"/>
      <c r="H657" s="385"/>
      <c r="I657" s="385"/>
      <c r="J657" s="385"/>
      <c r="K657" s="385"/>
      <c r="L657" s="385"/>
      <c r="M657" s="385"/>
      <c r="N657" s="341">
        <v>960</v>
      </c>
      <c r="O657" s="343">
        <v>11</v>
      </c>
      <c r="P657" s="343">
        <v>1</v>
      </c>
      <c r="Q657" s="344" t="s">
        <v>683</v>
      </c>
      <c r="R657" s="345" t="s">
        <v>162</v>
      </c>
      <c r="S657" s="383"/>
      <c r="T657" s="383"/>
      <c r="U657" s="383"/>
      <c r="V657" s="383"/>
      <c r="W657" s="365">
        <v>1344</v>
      </c>
      <c r="X657" s="359">
        <v>439.68</v>
      </c>
      <c r="Y657" s="360">
        <v>0.32713999999999999</v>
      </c>
      <c r="Z657" s="384"/>
      <c r="AA657" s="384"/>
      <c r="AB657" s="384"/>
      <c r="AC657" s="384"/>
      <c r="AD657" s="384"/>
      <c r="AE657" s="384"/>
      <c r="AF657" s="302">
        <v>3028.2</v>
      </c>
      <c r="AG657" s="300"/>
    </row>
    <row r="658" spans="1:33" s="299" customFormat="1" ht="63.75" customHeight="1" x14ac:dyDescent="0.2">
      <c r="A658" s="300"/>
      <c r="B658" s="385" t="s">
        <v>161</v>
      </c>
      <c r="C658" s="385"/>
      <c r="D658" s="385"/>
      <c r="E658" s="385"/>
      <c r="F658" s="385"/>
      <c r="G658" s="385"/>
      <c r="H658" s="385"/>
      <c r="I658" s="385"/>
      <c r="J658" s="385"/>
      <c r="K658" s="385"/>
      <c r="L658" s="385"/>
      <c r="M658" s="385"/>
      <c r="N658" s="341">
        <v>960</v>
      </c>
      <c r="O658" s="343">
        <v>11</v>
      </c>
      <c r="P658" s="343">
        <v>1</v>
      </c>
      <c r="Q658" s="344" t="s">
        <v>683</v>
      </c>
      <c r="R658" s="345" t="s">
        <v>160</v>
      </c>
      <c r="S658" s="383"/>
      <c r="T658" s="383"/>
      <c r="U658" s="383"/>
      <c r="V658" s="383"/>
      <c r="W658" s="365">
        <v>1344</v>
      </c>
      <c r="X658" s="359">
        <v>439.68</v>
      </c>
      <c r="Y658" s="360">
        <v>0.32713999999999999</v>
      </c>
      <c r="Z658" s="384"/>
      <c r="AA658" s="384"/>
      <c r="AB658" s="384"/>
      <c r="AC658" s="384"/>
      <c r="AD658" s="384"/>
      <c r="AE658" s="384"/>
      <c r="AF658" s="302">
        <v>75188.06</v>
      </c>
      <c r="AG658" s="300"/>
    </row>
    <row r="659" spans="1:33" s="299" customFormat="1" ht="21.75" customHeight="1" x14ac:dyDescent="0.2">
      <c r="A659" s="300"/>
      <c r="B659" s="385" t="s">
        <v>159</v>
      </c>
      <c r="C659" s="385"/>
      <c r="D659" s="385"/>
      <c r="E659" s="385"/>
      <c r="F659" s="385"/>
      <c r="G659" s="385"/>
      <c r="H659" s="385"/>
      <c r="I659" s="385"/>
      <c r="J659" s="385"/>
      <c r="K659" s="385"/>
      <c r="L659" s="385"/>
      <c r="M659" s="385"/>
      <c r="N659" s="341">
        <v>960</v>
      </c>
      <c r="O659" s="343">
        <v>11</v>
      </c>
      <c r="P659" s="343">
        <v>1</v>
      </c>
      <c r="Q659" s="344" t="s">
        <v>683</v>
      </c>
      <c r="R659" s="345" t="s">
        <v>157</v>
      </c>
      <c r="S659" s="383"/>
      <c r="T659" s="383"/>
      <c r="U659" s="383"/>
      <c r="V659" s="383"/>
      <c r="W659" s="365">
        <v>1344</v>
      </c>
      <c r="X659" s="359">
        <v>439.68</v>
      </c>
      <c r="Y659" s="360">
        <v>0.32713999999999999</v>
      </c>
      <c r="Z659" s="384"/>
      <c r="AA659" s="384"/>
      <c r="AB659" s="384"/>
      <c r="AC659" s="384"/>
      <c r="AD659" s="384"/>
      <c r="AE659" s="384"/>
      <c r="AF659" s="302">
        <v>75188.06</v>
      </c>
      <c r="AG659" s="300"/>
    </row>
    <row r="660" spans="1:33" s="299" customFormat="1" ht="12" customHeight="1" x14ac:dyDescent="0.2">
      <c r="A660" s="300"/>
      <c r="B660" s="385" t="s">
        <v>164</v>
      </c>
      <c r="C660" s="385"/>
      <c r="D660" s="385"/>
      <c r="E660" s="385"/>
      <c r="F660" s="385"/>
      <c r="G660" s="385"/>
      <c r="H660" s="385"/>
      <c r="I660" s="385"/>
      <c r="J660" s="385"/>
      <c r="K660" s="385"/>
      <c r="L660" s="385"/>
      <c r="M660" s="385"/>
      <c r="N660" s="341">
        <v>960</v>
      </c>
      <c r="O660" s="343">
        <v>11</v>
      </c>
      <c r="P660" s="343">
        <v>1</v>
      </c>
      <c r="Q660" s="344" t="s">
        <v>165</v>
      </c>
      <c r="R660" s="345">
        <v>0</v>
      </c>
      <c r="S660" s="383"/>
      <c r="T660" s="383"/>
      <c r="U660" s="383"/>
      <c r="V660" s="383"/>
      <c r="W660" s="365">
        <v>2691.625</v>
      </c>
      <c r="X660" s="359">
        <v>2251.37</v>
      </c>
      <c r="Y660" s="360">
        <v>0.83643999999999996</v>
      </c>
      <c r="Z660" s="384"/>
      <c r="AA660" s="384"/>
      <c r="AB660" s="384"/>
      <c r="AC660" s="384"/>
      <c r="AD660" s="384"/>
      <c r="AE660" s="384"/>
      <c r="AF660" s="302">
        <v>33356.15</v>
      </c>
      <c r="AG660" s="300"/>
    </row>
    <row r="661" spans="1:33" s="299" customFormat="1" ht="42.75" customHeight="1" x14ac:dyDescent="0.2">
      <c r="A661" s="300"/>
      <c r="B661" s="385" t="s">
        <v>273</v>
      </c>
      <c r="C661" s="385"/>
      <c r="D661" s="385"/>
      <c r="E661" s="385"/>
      <c r="F661" s="385"/>
      <c r="G661" s="385"/>
      <c r="H661" s="385"/>
      <c r="I661" s="385"/>
      <c r="J661" s="385"/>
      <c r="K661" s="385"/>
      <c r="L661" s="385"/>
      <c r="M661" s="385"/>
      <c r="N661" s="341">
        <v>960</v>
      </c>
      <c r="O661" s="343">
        <v>11</v>
      </c>
      <c r="P661" s="343">
        <v>1</v>
      </c>
      <c r="Q661" s="344" t="s">
        <v>684</v>
      </c>
      <c r="R661" s="345">
        <v>0</v>
      </c>
      <c r="S661" s="383"/>
      <c r="T661" s="383"/>
      <c r="U661" s="383"/>
      <c r="V661" s="383"/>
      <c r="W661" s="365">
        <v>1055.625</v>
      </c>
      <c r="X661" s="359">
        <v>1055.6199999999999</v>
      </c>
      <c r="Y661" s="360">
        <v>1</v>
      </c>
      <c r="Z661" s="384"/>
      <c r="AA661" s="384"/>
      <c r="AB661" s="384"/>
      <c r="AC661" s="384"/>
      <c r="AD661" s="384"/>
      <c r="AE661" s="384"/>
      <c r="AF661" s="302">
        <v>33356.15</v>
      </c>
      <c r="AG661" s="300"/>
    </row>
    <row r="662" spans="1:33" s="299" customFormat="1" ht="12" customHeight="1" x14ac:dyDescent="0.2">
      <c r="A662" s="300"/>
      <c r="B662" s="385" t="s">
        <v>163</v>
      </c>
      <c r="C662" s="385"/>
      <c r="D662" s="385"/>
      <c r="E662" s="385"/>
      <c r="F662" s="385"/>
      <c r="G662" s="385"/>
      <c r="H662" s="385"/>
      <c r="I662" s="385"/>
      <c r="J662" s="385"/>
      <c r="K662" s="385"/>
      <c r="L662" s="385"/>
      <c r="M662" s="385"/>
      <c r="N662" s="341">
        <v>960</v>
      </c>
      <c r="O662" s="343">
        <v>11</v>
      </c>
      <c r="P662" s="343">
        <v>1</v>
      </c>
      <c r="Q662" s="344" t="s">
        <v>684</v>
      </c>
      <c r="R662" s="345" t="s">
        <v>162</v>
      </c>
      <c r="S662" s="383"/>
      <c r="T662" s="383"/>
      <c r="U662" s="383"/>
      <c r="V662" s="383"/>
      <c r="W662" s="365">
        <v>1055.625</v>
      </c>
      <c r="X662" s="359">
        <v>1055.6199999999999</v>
      </c>
      <c r="Y662" s="360">
        <v>1</v>
      </c>
      <c r="Z662" s="384"/>
      <c r="AA662" s="384"/>
      <c r="AB662" s="384"/>
      <c r="AC662" s="384"/>
      <c r="AD662" s="384"/>
      <c r="AE662" s="384"/>
      <c r="AF662" s="302">
        <v>41831.910000000003</v>
      </c>
      <c r="AG662" s="300"/>
    </row>
    <row r="663" spans="1:33" s="299" customFormat="1" ht="42.75" customHeight="1" x14ac:dyDescent="0.2">
      <c r="A663" s="300"/>
      <c r="B663" s="385" t="s">
        <v>161</v>
      </c>
      <c r="C663" s="385"/>
      <c r="D663" s="385"/>
      <c r="E663" s="385"/>
      <c r="F663" s="385"/>
      <c r="G663" s="385"/>
      <c r="H663" s="385"/>
      <c r="I663" s="385"/>
      <c r="J663" s="385"/>
      <c r="K663" s="385"/>
      <c r="L663" s="385"/>
      <c r="M663" s="385"/>
      <c r="N663" s="341">
        <v>960</v>
      </c>
      <c r="O663" s="343">
        <v>11</v>
      </c>
      <c r="P663" s="343">
        <v>1</v>
      </c>
      <c r="Q663" s="344" t="s">
        <v>684</v>
      </c>
      <c r="R663" s="345" t="s">
        <v>160</v>
      </c>
      <c r="S663" s="383"/>
      <c r="T663" s="383"/>
      <c r="U663" s="383"/>
      <c r="V663" s="383"/>
      <c r="W663" s="365">
        <v>1055.625</v>
      </c>
      <c r="X663" s="359">
        <v>1055.6199999999999</v>
      </c>
      <c r="Y663" s="360">
        <v>1</v>
      </c>
      <c r="Z663" s="384"/>
      <c r="AA663" s="384"/>
      <c r="AB663" s="384"/>
      <c r="AC663" s="384"/>
      <c r="AD663" s="384"/>
      <c r="AE663" s="384"/>
      <c r="AF663" s="302">
        <v>41831.910000000003</v>
      </c>
      <c r="AG663" s="300"/>
    </row>
    <row r="664" spans="1:33" s="299" customFormat="1" ht="21.75" customHeight="1" x14ac:dyDescent="0.2">
      <c r="A664" s="300"/>
      <c r="B664" s="385" t="s">
        <v>159</v>
      </c>
      <c r="C664" s="385"/>
      <c r="D664" s="385"/>
      <c r="E664" s="385"/>
      <c r="F664" s="385"/>
      <c r="G664" s="385"/>
      <c r="H664" s="385"/>
      <c r="I664" s="385"/>
      <c r="J664" s="385"/>
      <c r="K664" s="385"/>
      <c r="L664" s="385"/>
      <c r="M664" s="385"/>
      <c r="N664" s="341">
        <v>960</v>
      </c>
      <c r="O664" s="343">
        <v>11</v>
      </c>
      <c r="P664" s="343">
        <v>1</v>
      </c>
      <c r="Q664" s="344" t="s">
        <v>684</v>
      </c>
      <c r="R664" s="345" t="s">
        <v>157</v>
      </c>
      <c r="S664" s="383"/>
      <c r="T664" s="383"/>
      <c r="U664" s="383"/>
      <c r="V664" s="383"/>
      <c r="W664" s="365">
        <v>1055.625</v>
      </c>
      <c r="X664" s="359">
        <v>1055.6199999999999</v>
      </c>
      <c r="Y664" s="360">
        <v>1</v>
      </c>
      <c r="Z664" s="384"/>
      <c r="AA664" s="384"/>
      <c r="AB664" s="384"/>
      <c r="AC664" s="384"/>
      <c r="AD664" s="384"/>
      <c r="AE664" s="384"/>
      <c r="AF664" s="302">
        <v>0</v>
      </c>
      <c r="AG664" s="300"/>
    </row>
    <row r="665" spans="1:33" s="299" customFormat="1" ht="21.75" customHeight="1" x14ac:dyDescent="0.2">
      <c r="A665" s="300"/>
      <c r="B665" s="385" t="s">
        <v>174</v>
      </c>
      <c r="C665" s="385"/>
      <c r="D665" s="385"/>
      <c r="E665" s="385"/>
      <c r="F665" s="385"/>
      <c r="G665" s="385"/>
      <c r="H665" s="385"/>
      <c r="I665" s="385"/>
      <c r="J665" s="385"/>
      <c r="K665" s="385"/>
      <c r="L665" s="385"/>
      <c r="M665" s="385"/>
      <c r="N665" s="341">
        <v>960</v>
      </c>
      <c r="O665" s="343">
        <v>11</v>
      </c>
      <c r="P665" s="343">
        <v>1</v>
      </c>
      <c r="Q665" s="344" t="s">
        <v>685</v>
      </c>
      <c r="R665" s="345">
        <v>0</v>
      </c>
      <c r="S665" s="383"/>
      <c r="T665" s="383"/>
      <c r="U665" s="383"/>
      <c r="V665" s="383"/>
      <c r="W665" s="365">
        <v>1636</v>
      </c>
      <c r="X665" s="359">
        <v>1195.75</v>
      </c>
      <c r="Y665" s="360">
        <v>0.73089999999999999</v>
      </c>
      <c r="Z665" s="384"/>
      <c r="AA665" s="384"/>
      <c r="AB665" s="384"/>
      <c r="AC665" s="384"/>
      <c r="AD665" s="384"/>
      <c r="AE665" s="384"/>
      <c r="AF665" s="302">
        <v>0</v>
      </c>
      <c r="AG665" s="300"/>
    </row>
    <row r="666" spans="1:33" s="299" customFormat="1" ht="12" customHeight="1" x14ac:dyDescent="0.2">
      <c r="A666" s="300"/>
      <c r="B666" s="385" t="s">
        <v>163</v>
      </c>
      <c r="C666" s="385"/>
      <c r="D666" s="385"/>
      <c r="E666" s="385"/>
      <c r="F666" s="385"/>
      <c r="G666" s="385"/>
      <c r="H666" s="385"/>
      <c r="I666" s="385"/>
      <c r="J666" s="385"/>
      <c r="K666" s="385"/>
      <c r="L666" s="385"/>
      <c r="M666" s="385"/>
      <c r="N666" s="341">
        <v>960</v>
      </c>
      <c r="O666" s="343">
        <v>11</v>
      </c>
      <c r="P666" s="343">
        <v>1</v>
      </c>
      <c r="Q666" s="344" t="s">
        <v>685</v>
      </c>
      <c r="R666" s="345" t="s">
        <v>162</v>
      </c>
      <c r="S666" s="383"/>
      <c r="T666" s="383"/>
      <c r="U666" s="383"/>
      <c r="V666" s="383"/>
      <c r="W666" s="365">
        <v>1636</v>
      </c>
      <c r="X666" s="359">
        <v>1195.75</v>
      </c>
      <c r="Y666" s="360">
        <v>0.73089999999999999</v>
      </c>
      <c r="Z666" s="384"/>
      <c r="AA666" s="384"/>
      <c r="AB666" s="384"/>
      <c r="AC666" s="384"/>
      <c r="AD666" s="384"/>
      <c r="AE666" s="384"/>
      <c r="AF666" s="302">
        <v>0</v>
      </c>
      <c r="AG666" s="300"/>
    </row>
    <row r="667" spans="1:33" s="299" customFormat="1" ht="42.75" customHeight="1" x14ac:dyDescent="0.2">
      <c r="A667" s="300"/>
      <c r="B667" s="385" t="s">
        <v>161</v>
      </c>
      <c r="C667" s="385"/>
      <c r="D667" s="385"/>
      <c r="E667" s="385"/>
      <c r="F667" s="385"/>
      <c r="G667" s="385"/>
      <c r="H667" s="385"/>
      <c r="I667" s="385"/>
      <c r="J667" s="385"/>
      <c r="K667" s="385"/>
      <c r="L667" s="385"/>
      <c r="M667" s="385"/>
      <c r="N667" s="341">
        <v>960</v>
      </c>
      <c r="O667" s="343">
        <v>11</v>
      </c>
      <c r="P667" s="343">
        <v>1</v>
      </c>
      <c r="Q667" s="344" t="s">
        <v>685</v>
      </c>
      <c r="R667" s="345" t="s">
        <v>160</v>
      </c>
      <c r="S667" s="383"/>
      <c r="T667" s="383"/>
      <c r="U667" s="383"/>
      <c r="V667" s="383"/>
      <c r="W667" s="365">
        <v>1636</v>
      </c>
      <c r="X667" s="359">
        <v>1195.75</v>
      </c>
      <c r="Y667" s="360">
        <v>0.73089999999999999</v>
      </c>
      <c r="Z667" s="384"/>
      <c r="AA667" s="384"/>
      <c r="AB667" s="384"/>
      <c r="AC667" s="384"/>
      <c r="AD667" s="384"/>
      <c r="AE667" s="384"/>
      <c r="AF667" s="302">
        <v>0</v>
      </c>
      <c r="AG667" s="300"/>
    </row>
    <row r="668" spans="1:33" s="299" customFormat="1" ht="21.75" customHeight="1" x14ac:dyDescent="0.2">
      <c r="A668" s="300"/>
      <c r="B668" s="385" t="s">
        <v>159</v>
      </c>
      <c r="C668" s="385"/>
      <c r="D668" s="385"/>
      <c r="E668" s="385"/>
      <c r="F668" s="385"/>
      <c r="G668" s="385"/>
      <c r="H668" s="385"/>
      <c r="I668" s="385"/>
      <c r="J668" s="385"/>
      <c r="K668" s="385"/>
      <c r="L668" s="385"/>
      <c r="M668" s="385"/>
      <c r="N668" s="341">
        <v>960</v>
      </c>
      <c r="O668" s="343">
        <v>11</v>
      </c>
      <c r="P668" s="343">
        <v>1</v>
      </c>
      <c r="Q668" s="344" t="s">
        <v>685</v>
      </c>
      <c r="R668" s="345" t="s">
        <v>157</v>
      </c>
      <c r="S668" s="383"/>
      <c r="T668" s="383"/>
      <c r="U668" s="383"/>
      <c r="V668" s="383"/>
      <c r="W668" s="365">
        <v>1636</v>
      </c>
      <c r="X668" s="359">
        <v>1195.75</v>
      </c>
      <c r="Y668" s="360">
        <v>0.73089999999999999</v>
      </c>
      <c r="Z668" s="384"/>
      <c r="AA668" s="384"/>
      <c r="AB668" s="384"/>
      <c r="AC668" s="384"/>
      <c r="AD668" s="384"/>
      <c r="AE668" s="384"/>
      <c r="AF668" s="302">
        <v>9.48</v>
      </c>
      <c r="AG668" s="300"/>
    </row>
    <row r="669" spans="1:33" s="299" customFormat="1" ht="32.25" customHeight="1" x14ac:dyDescent="0.2">
      <c r="A669" s="300"/>
      <c r="B669" s="385" t="s">
        <v>167</v>
      </c>
      <c r="C669" s="385"/>
      <c r="D669" s="385"/>
      <c r="E669" s="385"/>
      <c r="F669" s="385"/>
      <c r="G669" s="385"/>
      <c r="H669" s="385"/>
      <c r="I669" s="385"/>
      <c r="J669" s="385"/>
      <c r="K669" s="385"/>
      <c r="L669" s="385"/>
      <c r="M669" s="385"/>
      <c r="N669" s="341">
        <v>960</v>
      </c>
      <c r="O669" s="343">
        <v>12</v>
      </c>
      <c r="P669" s="343">
        <v>0</v>
      </c>
      <c r="Q669" s="344">
        <v>0</v>
      </c>
      <c r="R669" s="345">
        <v>0</v>
      </c>
      <c r="S669" s="383"/>
      <c r="T669" s="383"/>
      <c r="U669" s="383"/>
      <c r="V669" s="383"/>
      <c r="W669" s="365">
        <v>1424.9280000000001</v>
      </c>
      <c r="X669" s="359">
        <v>725.99</v>
      </c>
      <c r="Y669" s="360">
        <v>0.50949</v>
      </c>
      <c r="Z669" s="384"/>
      <c r="AA669" s="384"/>
      <c r="AB669" s="384"/>
      <c r="AC669" s="384"/>
      <c r="AD669" s="384"/>
      <c r="AE669" s="384"/>
      <c r="AF669" s="302">
        <v>9.48</v>
      </c>
      <c r="AG669" s="300"/>
    </row>
    <row r="670" spans="1:33" s="299" customFormat="1" ht="12" customHeight="1" x14ac:dyDescent="0.2">
      <c r="A670" s="300"/>
      <c r="B670" s="385" t="s">
        <v>166</v>
      </c>
      <c r="C670" s="385"/>
      <c r="D670" s="385"/>
      <c r="E670" s="385"/>
      <c r="F670" s="385"/>
      <c r="G670" s="385"/>
      <c r="H670" s="385"/>
      <c r="I670" s="385"/>
      <c r="J670" s="385"/>
      <c r="K670" s="385"/>
      <c r="L670" s="385"/>
      <c r="M670" s="385"/>
      <c r="N670" s="341">
        <v>960</v>
      </c>
      <c r="O670" s="343">
        <v>12</v>
      </c>
      <c r="P670" s="343">
        <v>2</v>
      </c>
      <c r="Q670" s="344">
        <v>0</v>
      </c>
      <c r="R670" s="345">
        <v>0</v>
      </c>
      <c r="S670" s="383"/>
      <c r="T670" s="383"/>
      <c r="U670" s="383"/>
      <c r="V670" s="383"/>
      <c r="W670" s="365">
        <v>1424.9280000000001</v>
      </c>
      <c r="X670" s="359">
        <v>725.99</v>
      </c>
      <c r="Y670" s="360">
        <v>0.50949</v>
      </c>
      <c r="Z670" s="384"/>
      <c r="AA670" s="384"/>
      <c r="AB670" s="384"/>
      <c r="AC670" s="384"/>
      <c r="AD670" s="384"/>
      <c r="AE670" s="384"/>
      <c r="AF670" s="302">
        <v>9.48</v>
      </c>
      <c r="AG670" s="300"/>
    </row>
    <row r="671" spans="1:33" s="299" customFormat="1" ht="21.75" customHeight="1" x14ac:dyDescent="0.2">
      <c r="A671" s="300"/>
      <c r="B671" s="385" t="s">
        <v>164</v>
      </c>
      <c r="C671" s="385"/>
      <c r="D671" s="385"/>
      <c r="E671" s="385"/>
      <c r="F671" s="385"/>
      <c r="G671" s="385"/>
      <c r="H671" s="385"/>
      <c r="I671" s="385"/>
      <c r="J671" s="385"/>
      <c r="K671" s="385"/>
      <c r="L671" s="385"/>
      <c r="M671" s="385"/>
      <c r="N671" s="341">
        <v>960</v>
      </c>
      <c r="O671" s="343">
        <v>12</v>
      </c>
      <c r="P671" s="343">
        <v>2</v>
      </c>
      <c r="Q671" s="344" t="s">
        <v>165</v>
      </c>
      <c r="R671" s="345">
        <v>0</v>
      </c>
      <c r="S671" s="383"/>
      <c r="T671" s="383"/>
      <c r="U671" s="383"/>
      <c r="V671" s="383"/>
      <c r="W671" s="365">
        <v>1424.9280000000001</v>
      </c>
      <c r="X671" s="359">
        <v>725.99</v>
      </c>
      <c r="Y671" s="360">
        <v>0.50949</v>
      </c>
      <c r="Z671" s="384"/>
      <c r="AA671" s="384"/>
      <c r="AB671" s="384"/>
      <c r="AC671" s="384"/>
      <c r="AD671" s="384"/>
      <c r="AE671" s="384"/>
      <c r="AF671" s="302">
        <v>9.48</v>
      </c>
      <c r="AG671" s="300"/>
    </row>
    <row r="672" spans="1:33" s="299" customFormat="1" ht="12" customHeight="1" x14ac:dyDescent="0.2">
      <c r="A672" s="300"/>
      <c r="B672" s="385" t="s">
        <v>164</v>
      </c>
      <c r="C672" s="385"/>
      <c r="D672" s="385"/>
      <c r="E672" s="385"/>
      <c r="F672" s="385"/>
      <c r="G672" s="385"/>
      <c r="H672" s="385"/>
      <c r="I672" s="385"/>
      <c r="J672" s="385"/>
      <c r="K672" s="385"/>
      <c r="L672" s="385"/>
      <c r="M672" s="385"/>
      <c r="N672" s="341">
        <v>960</v>
      </c>
      <c r="O672" s="343">
        <v>12</v>
      </c>
      <c r="P672" s="343">
        <v>2</v>
      </c>
      <c r="Q672" s="344" t="s">
        <v>686</v>
      </c>
      <c r="R672" s="345">
        <v>0</v>
      </c>
      <c r="S672" s="383"/>
      <c r="T672" s="383"/>
      <c r="U672" s="383"/>
      <c r="V672" s="383"/>
      <c r="W672" s="365">
        <v>108.22799999999999</v>
      </c>
      <c r="X672" s="359">
        <v>0</v>
      </c>
      <c r="Y672" s="360">
        <v>0</v>
      </c>
      <c r="Z672" s="384"/>
      <c r="AA672" s="384"/>
      <c r="AB672" s="384"/>
      <c r="AC672" s="384"/>
      <c r="AD672" s="384"/>
      <c r="AE672" s="384"/>
      <c r="AF672" s="302">
        <v>9.48</v>
      </c>
      <c r="AG672" s="300"/>
    </row>
    <row r="673" spans="1:33" s="299" customFormat="1" ht="42.75" customHeight="1" x14ac:dyDescent="0.2">
      <c r="A673" s="300"/>
      <c r="B673" s="385" t="s">
        <v>163</v>
      </c>
      <c r="C673" s="385"/>
      <c r="D673" s="385"/>
      <c r="E673" s="385"/>
      <c r="F673" s="385"/>
      <c r="G673" s="385"/>
      <c r="H673" s="385"/>
      <c r="I673" s="385"/>
      <c r="J673" s="385"/>
      <c r="K673" s="385"/>
      <c r="L673" s="385"/>
      <c r="M673" s="385"/>
      <c r="N673" s="341">
        <v>960</v>
      </c>
      <c r="O673" s="343">
        <v>12</v>
      </c>
      <c r="P673" s="343">
        <v>2</v>
      </c>
      <c r="Q673" s="344" t="s">
        <v>686</v>
      </c>
      <c r="R673" s="345" t="s">
        <v>162</v>
      </c>
      <c r="S673" s="383"/>
      <c r="T673" s="383"/>
      <c r="U673" s="383"/>
      <c r="V673" s="383"/>
      <c r="W673" s="365">
        <v>108.22799999999999</v>
      </c>
      <c r="X673" s="359">
        <v>0</v>
      </c>
      <c r="Y673" s="360">
        <v>0</v>
      </c>
      <c r="Z673" s="384"/>
      <c r="AA673" s="384"/>
      <c r="AB673" s="384"/>
      <c r="AC673" s="384"/>
      <c r="AD673" s="384"/>
      <c r="AE673" s="384"/>
      <c r="AF673" s="302">
        <v>9.48</v>
      </c>
      <c r="AG673" s="300"/>
    </row>
    <row r="674" spans="1:33" s="299" customFormat="1" ht="12" customHeight="1" x14ac:dyDescent="0.2">
      <c r="A674" s="300"/>
      <c r="B674" s="385" t="s">
        <v>161</v>
      </c>
      <c r="C674" s="385"/>
      <c r="D674" s="385"/>
      <c r="E674" s="385"/>
      <c r="F674" s="385"/>
      <c r="G674" s="385"/>
      <c r="H674" s="385"/>
      <c r="I674" s="385"/>
      <c r="J674" s="385"/>
      <c r="K674" s="385"/>
      <c r="L674" s="385"/>
      <c r="M674" s="385"/>
      <c r="N674" s="341">
        <v>960</v>
      </c>
      <c r="O674" s="343">
        <v>12</v>
      </c>
      <c r="P674" s="343">
        <v>2</v>
      </c>
      <c r="Q674" s="344" t="s">
        <v>686</v>
      </c>
      <c r="R674" s="345" t="s">
        <v>160</v>
      </c>
      <c r="S674" s="383"/>
      <c r="T674" s="383"/>
      <c r="U674" s="383"/>
      <c r="V674" s="383"/>
      <c r="W674" s="365">
        <v>108.22799999999999</v>
      </c>
      <c r="X674" s="359">
        <v>0</v>
      </c>
      <c r="Y674" s="360">
        <v>0</v>
      </c>
      <c r="Z674" s="384"/>
      <c r="AA674" s="384"/>
      <c r="AB674" s="384"/>
      <c r="AC674" s="384"/>
      <c r="AD674" s="384"/>
      <c r="AE674" s="384"/>
      <c r="AF674" s="302">
        <v>0</v>
      </c>
      <c r="AG674" s="300"/>
    </row>
    <row r="675" spans="1:33" s="299" customFormat="1" ht="42.75" customHeight="1" x14ac:dyDescent="0.2">
      <c r="A675" s="300"/>
      <c r="B675" s="385" t="s">
        <v>159</v>
      </c>
      <c r="C675" s="385"/>
      <c r="D675" s="385"/>
      <c r="E675" s="385"/>
      <c r="F675" s="385"/>
      <c r="G675" s="385"/>
      <c r="H675" s="385"/>
      <c r="I675" s="385"/>
      <c r="J675" s="385"/>
      <c r="K675" s="385"/>
      <c r="L675" s="385"/>
      <c r="M675" s="385"/>
      <c r="N675" s="341">
        <v>960</v>
      </c>
      <c r="O675" s="343">
        <v>12</v>
      </c>
      <c r="P675" s="343">
        <v>2</v>
      </c>
      <c r="Q675" s="344" t="s">
        <v>686</v>
      </c>
      <c r="R675" s="345" t="s">
        <v>157</v>
      </c>
      <c r="S675" s="383"/>
      <c r="T675" s="383"/>
      <c r="U675" s="383"/>
      <c r="V675" s="383"/>
      <c r="W675" s="365">
        <v>108.22799999999999</v>
      </c>
      <c r="X675" s="359">
        <v>0</v>
      </c>
      <c r="Y675" s="360">
        <v>0</v>
      </c>
      <c r="Z675" s="384"/>
      <c r="AA675" s="384"/>
      <c r="AB675" s="384"/>
      <c r="AC675" s="384"/>
      <c r="AD675" s="384"/>
      <c r="AE675" s="384"/>
      <c r="AF675" s="302">
        <v>0</v>
      </c>
      <c r="AG675" s="300"/>
    </row>
    <row r="676" spans="1:33" s="299" customFormat="1" ht="53.25" customHeight="1" x14ac:dyDescent="0.2">
      <c r="A676" s="300"/>
      <c r="B676" s="385" t="s">
        <v>164</v>
      </c>
      <c r="C676" s="385"/>
      <c r="D676" s="385"/>
      <c r="E676" s="385"/>
      <c r="F676" s="385"/>
      <c r="G676" s="385"/>
      <c r="H676" s="385"/>
      <c r="I676" s="385"/>
      <c r="J676" s="385"/>
      <c r="K676" s="385"/>
      <c r="L676" s="385"/>
      <c r="M676" s="385"/>
      <c r="N676" s="341">
        <v>960</v>
      </c>
      <c r="O676" s="343">
        <v>12</v>
      </c>
      <c r="P676" s="343">
        <v>2</v>
      </c>
      <c r="Q676" s="344" t="s">
        <v>158</v>
      </c>
      <c r="R676" s="345">
        <v>0</v>
      </c>
      <c r="S676" s="383"/>
      <c r="T676" s="383"/>
      <c r="U676" s="383"/>
      <c r="V676" s="383"/>
      <c r="W676" s="365">
        <v>1316.7</v>
      </c>
      <c r="X676" s="359">
        <v>725.99</v>
      </c>
      <c r="Y676" s="360">
        <v>0.55137000000000003</v>
      </c>
      <c r="Z676" s="384"/>
      <c r="AA676" s="384"/>
      <c r="AB676" s="384"/>
      <c r="AC676" s="384"/>
      <c r="AD676" s="384"/>
      <c r="AE676" s="384"/>
      <c r="AF676" s="302">
        <v>0</v>
      </c>
      <c r="AG676" s="300"/>
    </row>
    <row r="677" spans="1:33" s="299" customFormat="1" ht="53.25" customHeight="1" x14ac:dyDescent="0.2">
      <c r="A677" s="300"/>
      <c r="B677" s="385" t="s">
        <v>163</v>
      </c>
      <c r="C677" s="385"/>
      <c r="D677" s="385"/>
      <c r="E677" s="385"/>
      <c r="F677" s="385"/>
      <c r="G677" s="385"/>
      <c r="H677" s="385"/>
      <c r="I677" s="385"/>
      <c r="J677" s="385"/>
      <c r="K677" s="385"/>
      <c r="L677" s="385"/>
      <c r="M677" s="385"/>
      <c r="N677" s="341">
        <v>960</v>
      </c>
      <c r="O677" s="343">
        <v>12</v>
      </c>
      <c r="P677" s="343">
        <v>2</v>
      </c>
      <c r="Q677" s="344" t="s">
        <v>158</v>
      </c>
      <c r="R677" s="345" t="s">
        <v>162</v>
      </c>
      <c r="S677" s="383"/>
      <c r="T677" s="383"/>
      <c r="U677" s="383"/>
      <c r="V677" s="383"/>
      <c r="W677" s="365">
        <v>1316.7</v>
      </c>
      <c r="X677" s="359">
        <v>725.99</v>
      </c>
      <c r="Y677" s="360">
        <v>0.55137000000000003</v>
      </c>
      <c r="Z677" s="384"/>
      <c r="AA677" s="384"/>
      <c r="AB677" s="384"/>
      <c r="AC677" s="384"/>
      <c r="AD677" s="384"/>
      <c r="AE677" s="384"/>
      <c r="AF677" s="302">
        <v>0</v>
      </c>
      <c r="AG677" s="300"/>
    </row>
    <row r="678" spans="1:33" s="299" customFormat="1" ht="21.75" customHeight="1" x14ac:dyDescent="0.2">
      <c r="A678" s="300"/>
      <c r="B678" s="385" t="s">
        <v>161</v>
      </c>
      <c r="C678" s="385"/>
      <c r="D678" s="385"/>
      <c r="E678" s="385"/>
      <c r="F678" s="385"/>
      <c r="G678" s="385"/>
      <c r="H678" s="385"/>
      <c r="I678" s="385"/>
      <c r="J678" s="385"/>
      <c r="K678" s="385"/>
      <c r="L678" s="385"/>
      <c r="M678" s="385"/>
      <c r="N678" s="341">
        <v>960</v>
      </c>
      <c r="O678" s="343">
        <v>12</v>
      </c>
      <c r="P678" s="343">
        <v>2</v>
      </c>
      <c r="Q678" s="344" t="s">
        <v>158</v>
      </c>
      <c r="R678" s="345" t="s">
        <v>160</v>
      </c>
      <c r="S678" s="383"/>
      <c r="T678" s="383"/>
      <c r="U678" s="383"/>
      <c r="V678" s="383"/>
      <c r="W678" s="365">
        <v>1316.7</v>
      </c>
      <c r="X678" s="359">
        <v>725.99</v>
      </c>
      <c r="Y678" s="360">
        <v>0.55137000000000003</v>
      </c>
      <c r="Z678" s="384"/>
      <c r="AA678" s="384"/>
      <c r="AB678" s="384"/>
      <c r="AC678" s="384"/>
      <c r="AD678" s="384"/>
      <c r="AE678" s="384"/>
      <c r="AF678" s="302">
        <v>0</v>
      </c>
      <c r="AG678" s="300"/>
    </row>
    <row r="679" spans="1:33" s="299" customFormat="1" ht="12" customHeight="1" x14ac:dyDescent="0.2">
      <c r="A679" s="300"/>
      <c r="B679" s="385" t="s">
        <v>159</v>
      </c>
      <c r="C679" s="385"/>
      <c r="D679" s="385"/>
      <c r="E679" s="385"/>
      <c r="F679" s="385"/>
      <c r="G679" s="385"/>
      <c r="H679" s="385"/>
      <c r="I679" s="385"/>
      <c r="J679" s="385"/>
      <c r="K679" s="385"/>
      <c r="L679" s="385"/>
      <c r="M679" s="385"/>
      <c r="N679" s="341">
        <v>960</v>
      </c>
      <c r="O679" s="343">
        <v>12</v>
      </c>
      <c r="P679" s="343">
        <v>2</v>
      </c>
      <c r="Q679" s="344" t="s">
        <v>158</v>
      </c>
      <c r="R679" s="345" t="s">
        <v>157</v>
      </c>
      <c r="S679" s="383"/>
      <c r="T679" s="383"/>
      <c r="U679" s="383"/>
      <c r="V679" s="383"/>
      <c r="W679" s="365">
        <v>1316.7</v>
      </c>
      <c r="X679" s="359">
        <v>725.99</v>
      </c>
      <c r="Y679" s="360">
        <v>0.55137000000000003</v>
      </c>
      <c r="Z679" s="384"/>
      <c r="AA679" s="384"/>
      <c r="AB679" s="384"/>
      <c r="AC679" s="384"/>
      <c r="AD679" s="384"/>
      <c r="AE679" s="384"/>
      <c r="AF679" s="302">
        <v>0</v>
      </c>
      <c r="AG679" s="300"/>
    </row>
    <row r="680" spans="1:33" s="299" customFormat="1" ht="42.75" customHeight="1" x14ac:dyDescent="0.2">
      <c r="A680" s="300"/>
      <c r="B680" s="385" t="s">
        <v>486</v>
      </c>
      <c r="C680" s="385"/>
      <c r="D680" s="385"/>
      <c r="E680" s="385"/>
      <c r="F680" s="385"/>
      <c r="G680" s="385"/>
      <c r="H680" s="385"/>
      <c r="I680" s="385"/>
      <c r="J680" s="385"/>
      <c r="K680" s="385"/>
      <c r="L680" s="385"/>
      <c r="M680" s="385"/>
      <c r="N680" s="341">
        <v>977</v>
      </c>
      <c r="O680" s="343">
        <v>0</v>
      </c>
      <c r="P680" s="343">
        <v>0</v>
      </c>
      <c r="Q680" s="344">
        <v>0</v>
      </c>
      <c r="R680" s="345">
        <v>0</v>
      </c>
      <c r="S680" s="383"/>
      <c r="T680" s="383"/>
      <c r="U680" s="383"/>
      <c r="V680" s="383"/>
      <c r="W680" s="365">
        <v>960126.049</v>
      </c>
      <c r="X680" s="359">
        <v>608516.88</v>
      </c>
      <c r="Y680" s="360">
        <v>0.63378999999999996</v>
      </c>
      <c r="Z680" s="384"/>
      <c r="AA680" s="384"/>
      <c r="AB680" s="384"/>
      <c r="AC680" s="384"/>
      <c r="AD680" s="384"/>
      <c r="AE680" s="384"/>
      <c r="AF680" s="302">
        <v>0</v>
      </c>
      <c r="AG680" s="300"/>
    </row>
    <row r="681" spans="1:33" s="299" customFormat="1" ht="12" customHeight="1" x14ac:dyDescent="0.2">
      <c r="A681" s="300"/>
      <c r="B681" s="385" t="s">
        <v>376</v>
      </c>
      <c r="C681" s="385"/>
      <c r="D681" s="385"/>
      <c r="E681" s="385"/>
      <c r="F681" s="385"/>
      <c r="G681" s="385"/>
      <c r="H681" s="385"/>
      <c r="I681" s="385"/>
      <c r="J681" s="385"/>
      <c r="K681" s="385"/>
      <c r="L681" s="385"/>
      <c r="M681" s="385"/>
      <c r="N681" s="341">
        <v>977</v>
      </c>
      <c r="O681" s="343">
        <v>7</v>
      </c>
      <c r="P681" s="343">
        <v>0</v>
      </c>
      <c r="Q681" s="344">
        <v>0</v>
      </c>
      <c r="R681" s="345">
        <v>0</v>
      </c>
      <c r="S681" s="383"/>
      <c r="T681" s="383"/>
      <c r="U681" s="383"/>
      <c r="V681" s="383"/>
      <c r="W681" s="365">
        <v>949600.049</v>
      </c>
      <c r="X681" s="359">
        <v>604012.61</v>
      </c>
      <c r="Y681" s="360">
        <v>0.63607000000000002</v>
      </c>
      <c r="Z681" s="384"/>
      <c r="AA681" s="384"/>
      <c r="AB681" s="384"/>
      <c r="AC681" s="384"/>
      <c r="AD681" s="384"/>
      <c r="AE681" s="384"/>
      <c r="AF681" s="302">
        <v>174082.92</v>
      </c>
      <c r="AG681" s="300"/>
    </row>
    <row r="682" spans="1:33" s="299" customFormat="1" ht="21.75" customHeight="1" x14ac:dyDescent="0.2">
      <c r="A682" s="300"/>
      <c r="B682" s="385" t="s">
        <v>375</v>
      </c>
      <c r="C682" s="385"/>
      <c r="D682" s="385"/>
      <c r="E682" s="385"/>
      <c r="F682" s="385"/>
      <c r="G682" s="385"/>
      <c r="H682" s="385"/>
      <c r="I682" s="385"/>
      <c r="J682" s="385"/>
      <c r="K682" s="385"/>
      <c r="L682" s="385"/>
      <c r="M682" s="385"/>
      <c r="N682" s="341">
        <v>977</v>
      </c>
      <c r="O682" s="343">
        <v>7</v>
      </c>
      <c r="P682" s="343">
        <v>1</v>
      </c>
      <c r="Q682" s="344">
        <v>0</v>
      </c>
      <c r="R682" s="345">
        <v>0</v>
      </c>
      <c r="S682" s="383"/>
      <c r="T682" s="383"/>
      <c r="U682" s="383"/>
      <c r="V682" s="383"/>
      <c r="W682" s="365">
        <v>274614.85200000001</v>
      </c>
      <c r="X682" s="359">
        <v>171708.93</v>
      </c>
      <c r="Y682" s="360">
        <v>0.62526999999999999</v>
      </c>
      <c r="Z682" s="384"/>
      <c r="AA682" s="384"/>
      <c r="AB682" s="384"/>
      <c r="AC682" s="384"/>
      <c r="AD682" s="384"/>
      <c r="AE682" s="384"/>
      <c r="AF682" s="302">
        <v>4315.1499999999996</v>
      </c>
      <c r="AG682" s="300"/>
    </row>
    <row r="683" spans="1:33" s="299" customFormat="1" ht="12" customHeight="1" x14ac:dyDescent="0.2">
      <c r="A683" s="300"/>
      <c r="B683" s="385" t="s">
        <v>228</v>
      </c>
      <c r="C683" s="385"/>
      <c r="D683" s="385"/>
      <c r="E683" s="385"/>
      <c r="F683" s="385"/>
      <c r="G683" s="385"/>
      <c r="H683" s="385"/>
      <c r="I683" s="385"/>
      <c r="J683" s="385"/>
      <c r="K683" s="385"/>
      <c r="L683" s="385"/>
      <c r="M683" s="385"/>
      <c r="N683" s="341">
        <v>977</v>
      </c>
      <c r="O683" s="343">
        <v>7</v>
      </c>
      <c r="P683" s="343">
        <v>1</v>
      </c>
      <c r="Q683" s="344" t="s">
        <v>227</v>
      </c>
      <c r="R683" s="345">
        <v>0</v>
      </c>
      <c r="S683" s="383"/>
      <c r="T683" s="383"/>
      <c r="U683" s="383"/>
      <c r="V683" s="383"/>
      <c r="W683" s="365">
        <v>8436.1489999999994</v>
      </c>
      <c r="X683" s="359">
        <v>2995.24</v>
      </c>
      <c r="Y683" s="360">
        <v>0.35504999999999998</v>
      </c>
      <c r="Z683" s="384"/>
      <c r="AA683" s="384"/>
      <c r="AB683" s="384"/>
      <c r="AC683" s="384"/>
      <c r="AD683" s="384"/>
      <c r="AE683" s="384"/>
      <c r="AF683" s="302">
        <v>4315.1499999999996</v>
      </c>
      <c r="AG683" s="300"/>
    </row>
    <row r="684" spans="1:33" s="299" customFormat="1" ht="21.75" customHeight="1" x14ac:dyDescent="0.2">
      <c r="A684" s="300"/>
      <c r="B684" s="385" t="s">
        <v>226</v>
      </c>
      <c r="C684" s="385"/>
      <c r="D684" s="385"/>
      <c r="E684" s="385"/>
      <c r="F684" s="385"/>
      <c r="G684" s="385"/>
      <c r="H684" s="385"/>
      <c r="I684" s="385"/>
      <c r="J684" s="385"/>
      <c r="K684" s="385"/>
      <c r="L684" s="385"/>
      <c r="M684" s="385"/>
      <c r="N684" s="341">
        <v>977</v>
      </c>
      <c r="O684" s="343">
        <v>7</v>
      </c>
      <c r="P684" s="343">
        <v>1</v>
      </c>
      <c r="Q684" s="344" t="s">
        <v>225</v>
      </c>
      <c r="R684" s="345">
        <v>0</v>
      </c>
      <c r="S684" s="383"/>
      <c r="T684" s="383"/>
      <c r="U684" s="383"/>
      <c r="V684" s="383"/>
      <c r="W684" s="365">
        <v>8436.1489999999994</v>
      </c>
      <c r="X684" s="359">
        <v>2995.24</v>
      </c>
      <c r="Y684" s="360">
        <v>0.35504999999999998</v>
      </c>
      <c r="Z684" s="384"/>
      <c r="AA684" s="384"/>
      <c r="AB684" s="384"/>
      <c r="AC684" s="384"/>
      <c r="AD684" s="384"/>
      <c r="AE684" s="384"/>
      <c r="AF684" s="302">
        <v>1225.6400000000001</v>
      </c>
      <c r="AG684" s="300"/>
    </row>
    <row r="685" spans="1:33" s="299" customFormat="1" ht="21.75" customHeight="1" x14ac:dyDescent="0.2">
      <c r="A685" s="300"/>
      <c r="B685" s="385" t="s">
        <v>326</v>
      </c>
      <c r="C685" s="385"/>
      <c r="D685" s="385"/>
      <c r="E685" s="385"/>
      <c r="F685" s="385"/>
      <c r="G685" s="385"/>
      <c r="H685" s="385"/>
      <c r="I685" s="385"/>
      <c r="J685" s="385"/>
      <c r="K685" s="385"/>
      <c r="L685" s="385"/>
      <c r="M685" s="385"/>
      <c r="N685" s="341">
        <v>977</v>
      </c>
      <c r="O685" s="343">
        <v>7</v>
      </c>
      <c r="P685" s="343">
        <v>1</v>
      </c>
      <c r="Q685" s="344" t="s">
        <v>374</v>
      </c>
      <c r="R685" s="345">
        <v>0</v>
      </c>
      <c r="S685" s="383"/>
      <c r="T685" s="383"/>
      <c r="U685" s="383"/>
      <c r="V685" s="383"/>
      <c r="W685" s="365">
        <v>2219.6999999999998</v>
      </c>
      <c r="X685" s="359">
        <v>810.32</v>
      </c>
      <c r="Y685" s="360">
        <v>0.36506</v>
      </c>
      <c r="Z685" s="384"/>
      <c r="AA685" s="384"/>
      <c r="AB685" s="384"/>
      <c r="AC685" s="384"/>
      <c r="AD685" s="384"/>
      <c r="AE685" s="384"/>
      <c r="AF685" s="302">
        <v>1225.6400000000001</v>
      </c>
      <c r="AG685" s="300"/>
    </row>
    <row r="686" spans="1:33" s="299" customFormat="1" ht="12" customHeight="1" x14ac:dyDescent="0.2">
      <c r="A686" s="300"/>
      <c r="B686" s="385" t="s">
        <v>163</v>
      </c>
      <c r="C686" s="385"/>
      <c r="D686" s="385"/>
      <c r="E686" s="385"/>
      <c r="F686" s="385"/>
      <c r="G686" s="385"/>
      <c r="H686" s="385"/>
      <c r="I686" s="385"/>
      <c r="J686" s="385"/>
      <c r="K686" s="385"/>
      <c r="L686" s="385"/>
      <c r="M686" s="385"/>
      <c r="N686" s="341">
        <v>977</v>
      </c>
      <c r="O686" s="343">
        <v>7</v>
      </c>
      <c r="P686" s="343">
        <v>1</v>
      </c>
      <c r="Q686" s="344" t="s">
        <v>374</v>
      </c>
      <c r="R686" s="345" t="s">
        <v>162</v>
      </c>
      <c r="S686" s="383"/>
      <c r="T686" s="383"/>
      <c r="U686" s="383"/>
      <c r="V686" s="383"/>
      <c r="W686" s="365">
        <v>2219.6999999999998</v>
      </c>
      <c r="X686" s="359">
        <v>810.32</v>
      </c>
      <c r="Y686" s="360">
        <v>0.36506</v>
      </c>
      <c r="Z686" s="384"/>
      <c r="AA686" s="384"/>
      <c r="AB686" s="384"/>
      <c r="AC686" s="384"/>
      <c r="AD686" s="384"/>
      <c r="AE686" s="384"/>
      <c r="AF686" s="302">
        <v>1225.6400000000001</v>
      </c>
      <c r="AG686" s="300"/>
    </row>
    <row r="687" spans="1:33" s="299" customFormat="1" ht="42.75" customHeight="1" x14ac:dyDescent="0.2">
      <c r="A687" s="300"/>
      <c r="B687" s="385" t="s">
        <v>285</v>
      </c>
      <c r="C687" s="385"/>
      <c r="D687" s="385"/>
      <c r="E687" s="385"/>
      <c r="F687" s="385"/>
      <c r="G687" s="385"/>
      <c r="H687" s="385"/>
      <c r="I687" s="385"/>
      <c r="J687" s="385"/>
      <c r="K687" s="385"/>
      <c r="L687" s="385"/>
      <c r="M687" s="385"/>
      <c r="N687" s="341">
        <v>977</v>
      </c>
      <c r="O687" s="343">
        <v>7</v>
      </c>
      <c r="P687" s="343">
        <v>1</v>
      </c>
      <c r="Q687" s="344" t="s">
        <v>374</v>
      </c>
      <c r="R687" s="345" t="s">
        <v>284</v>
      </c>
      <c r="S687" s="383"/>
      <c r="T687" s="383"/>
      <c r="U687" s="383"/>
      <c r="V687" s="383"/>
      <c r="W687" s="365">
        <v>533.70000000000005</v>
      </c>
      <c r="X687" s="359">
        <v>308.67</v>
      </c>
      <c r="Y687" s="360">
        <v>0.57835999999999999</v>
      </c>
      <c r="Z687" s="384"/>
      <c r="AA687" s="384"/>
      <c r="AB687" s="384"/>
      <c r="AC687" s="384"/>
      <c r="AD687" s="384"/>
      <c r="AE687" s="384"/>
      <c r="AF687" s="302">
        <v>1225.6400000000001</v>
      </c>
      <c r="AG687" s="300"/>
    </row>
    <row r="688" spans="1:33" s="299" customFormat="1" ht="21.75" customHeight="1" x14ac:dyDescent="0.2">
      <c r="A688" s="300"/>
      <c r="B688" s="385" t="s">
        <v>283</v>
      </c>
      <c r="C688" s="385"/>
      <c r="D688" s="385"/>
      <c r="E688" s="385"/>
      <c r="F688" s="385"/>
      <c r="G688" s="385"/>
      <c r="H688" s="385"/>
      <c r="I688" s="385"/>
      <c r="J688" s="385"/>
      <c r="K688" s="385"/>
      <c r="L688" s="385"/>
      <c r="M688" s="385"/>
      <c r="N688" s="341">
        <v>977</v>
      </c>
      <c r="O688" s="343">
        <v>7</v>
      </c>
      <c r="P688" s="343">
        <v>1</v>
      </c>
      <c r="Q688" s="344" t="s">
        <v>374</v>
      </c>
      <c r="R688" s="345" t="s">
        <v>281</v>
      </c>
      <c r="S688" s="383"/>
      <c r="T688" s="383"/>
      <c r="U688" s="383"/>
      <c r="V688" s="383"/>
      <c r="W688" s="365">
        <v>533.70000000000005</v>
      </c>
      <c r="X688" s="359">
        <v>308.67</v>
      </c>
      <c r="Y688" s="360">
        <v>0.57835999999999999</v>
      </c>
      <c r="Z688" s="384"/>
      <c r="AA688" s="384"/>
      <c r="AB688" s="384"/>
      <c r="AC688" s="384"/>
      <c r="AD688" s="384"/>
      <c r="AE688" s="384"/>
      <c r="AF688" s="302">
        <v>3033.51</v>
      </c>
      <c r="AG688" s="300"/>
    </row>
    <row r="689" spans="1:33" s="299" customFormat="1" ht="21.75" customHeight="1" x14ac:dyDescent="0.2">
      <c r="A689" s="300"/>
      <c r="B689" s="385" t="s">
        <v>161</v>
      </c>
      <c r="C689" s="385"/>
      <c r="D689" s="385"/>
      <c r="E689" s="385"/>
      <c r="F689" s="385"/>
      <c r="G689" s="385"/>
      <c r="H689" s="385"/>
      <c r="I689" s="385"/>
      <c r="J689" s="385"/>
      <c r="K689" s="385"/>
      <c r="L689" s="385"/>
      <c r="M689" s="385"/>
      <c r="N689" s="341">
        <v>977</v>
      </c>
      <c r="O689" s="343">
        <v>7</v>
      </c>
      <c r="P689" s="343">
        <v>1</v>
      </c>
      <c r="Q689" s="344" t="s">
        <v>374</v>
      </c>
      <c r="R689" s="345" t="s">
        <v>160</v>
      </c>
      <c r="S689" s="383"/>
      <c r="T689" s="383"/>
      <c r="U689" s="383"/>
      <c r="V689" s="383"/>
      <c r="W689" s="365">
        <v>1686</v>
      </c>
      <c r="X689" s="359">
        <v>501.65</v>
      </c>
      <c r="Y689" s="360">
        <v>0.29753000000000002</v>
      </c>
      <c r="Z689" s="384"/>
      <c r="AA689" s="384"/>
      <c r="AB689" s="384"/>
      <c r="AC689" s="384"/>
      <c r="AD689" s="384"/>
      <c r="AE689" s="384"/>
      <c r="AF689" s="302">
        <v>3033.51</v>
      </c>
      <c r="AG689" s="300"/>
    </row>
    <row r="690" spans="1:33" s="299" customFormat="1" ht="12" customHeight="1" x14ac:dyDescent="0.2">
      <c r="A690" s="300"/>
      <c r="B690" s="385" t="s">
        <v>159</v>
      </c>
      <c r="C690" s="385"/>
      <c r="D690" s="385"/>
      <c r="E690" s="385"/>
      <c r="F690" s="385"/>
      <c r="G690" s="385"/>
      <c r="H690" s="385"/>
      <c r="I690" s="385"/>
      <c r="J690" s="385"/>
      <c r="K690" s="385"/>
      <c r="L690" s="385"/>
      <c r="M690" s="385"/>
      <c r="N690" s="341">
        <v>977</v>
      </c>
      <c r="O690" s="343">
        <v>7</v>
      </c>
      <c r="P690" s="343">
        <v>1</v>
      </c>
      <c r="Q690" s="344" t="s">
        <v>374</v>
      </c>
      <c r="R690" s="345" t="s">
        <v>157</v>
      </c>
      <c r="S690" s="383"/>
      <c r="T690" s="383"/>
      <c r="U690" s="383"/>
      <c r="V690" s="383"/>
      <c r="W690" s="365">
        <v>1686</v>
      </c>
      <c r="X690" s="359">
        <v>501.65</v>
      </c>
      <c r="Y690" s="360">
        <v>0.29753000000000002</v>
      </c>
      <c r="Z690" s="384"/>
      <c r="AA690" s="384"/>
      <c r="AB690" s="384"/>
      <c r="AC690" s="384"/>
      <c r="AD690" s="384"/>
      <c r="AE690" s="384"/>
      <c r="AF690" s="302">
        <v>3033.51</v>
      </c>
      <c r="AG690" s="300"/>
    </row>
    <row r="691" spans="1:33" s="299" customFormat="1" ht="42.75" customHeight="1" x14ac:dyDescent="0.2">
      <c r="A691" s="300"/>
      <c r="B691" s="385" t="s">
        <v>176</v>
      </c>
      <c r="C691" s="385"/>
      <c r="D691" s="385"/>
      <c r="E691" s="385"/>
      <c r="F691" s="385"/>
      <c r="G691" s="385"/>
      <c r="H691" s="385"/>
      <c r="I691" s="385"/>
      <c r="J691" s="385"/>
      <c r="K691" s="385"/>
      <c r="L691" s="385"/>
      <c r="M691" s="385"/>
      <c r="N691" s="341">
        <v>977</v>
      </c>
      <c r="O691" s="343">
        <v>7</v>
      </c>
      <c r="P691" s="343">
        <v>1</v>
      </c>
      <c r="Q691" s="344" t="s">
        <v>373</v>
      </c>
      <c r="R691" s="345">
        <v>0</v>
      </c>
      <c r="S691" s="383"/>
      <c r="T691" s="383"/>
      <c r="U691" s="383"/>
      <c r="V691" s="383"/>
      <c r="W691" s="365">
        <v>6046.4489999999996</v>
      </c>
      <c r="X691" s="359">
        <v>2184.92</v>
      </c>
      <c r="Y691" s="360">
        <v>0.36136000000000001</v>
      </c>
      <c r="Z691" s="384"/>
      <c r="AA691" s="384"/>
      <c r="AB691" s="384"/>
      <c r="AC691" s="384"/>
      <c r="AD691" s="384"/>
      <c r="AE691" s="384"/>
      <c r="AF691" s="302">
        <v>3033.51</v>
      </c>
      <c r="AG691" s="300"/>
    </row>
    <row r="692" spans="1:33" s="299" customFormat="1" ht="32.25" customHeight="1" x14ac:dyDescent="0.2">
      <c r="A692" s="300"/>
      <c r="B692" s="385" t="s">
        <v>163</v>
      </c>
      <c r="C692" s="385"/>
      <c r="D692" s="385"/>
      <c r="E692" s="385"/>
      <c r="F692" s="385"/>
      <c r="G692" s="385"/>
      <c r="H692" s="385"/>
      <c r="I692" s="385"/>
      <c r="J692" s="385"/>
      <c r="K692" s="385"/>
      <c r="L692" s="385"/>
      <c r="M692" s="385"/>
      <c r="N692" s="341">
        <v>977</v>
      </c>
      <c r="O692" s="343">
        <v>7</v>
      </c>
      <c r="P692" s="343">
        <v>1</v>
      </c>
      <c r="Q692" s="344" t="s">
        <v>373</v>
      </c>
      <c r="R692" s="345" t="s">
        <v>162</v>
      </c>
      <c r="S692" s="383"/>
      <c r="T692" s="383"/>
      <c r="U692" s="383"/>
      <c r="V692" s="383"/>
      <c r="W692" s="365">
        <v>6046.4489999999996</v>
      </c>
      <c r="X692" s="359">
        <v>2184.92</v>
      </c>
      <c r="Y692" s="360">
        <v>0.36136000000000001</v>
      </c>
      <c r="Z692" s="384"/>
      <c r="AA692" s="384"/>
      <c r="AB692" s="384"/>
      <c r="AC692" s="384"/>
      <c r="AD692" s="384"/>
      <c r="AE692" s="384"/>
      <c r="AF692" s="302">
        <v>0</v>
      </c>
      <c r="AG692" s="300"/>
    </row>
    <row r="693" spans="1:33" s="299" customFormat="1" ht="21.75" customHeight="1" x14ac:dyDescent="0.2">
      <c r="A693" s="300"/>
      <c r="B693" s="385" t="s">
        <v>285</v>
      </c>
      <c r="C693" s="385"/>
      <c r="D693" s="385"/>
      <c r="E693" s="385"/>
      <c r="F693" s="385"/>
      <c r="G693" s="385"/>
      <c r="H693" s="385"/>
      <c r="I693" s="385"/>
      <c r="J693" s="385"/>
      <c r="K693" s="385"/>
      <c r="L693" s="385"/>
      <c r="M693" s="385"/>
      <c r="N693" s="341">
        <v>977</v>
      </c>
      <c r="O693" s="343">
        <v>7</v>
      </c>
      <c r="P693" s="343">
        <v>1</v>
      </c>
      <c r="Q693" s="344" t="s">
        <v>373</v>
      </c>
      <c r="R693" s="345" t="s">
        <v>284</v>
      </c>
      <c r="S693" s="383"/>
      <c r="T693" s="383"/>
      <c r="U693" s="383"/>
      <c r="V693" s="383"/>
      <c r="W693" s="365">
        <v>1172.5129999999999</v>
      </c>
      <c r="X693" s="359">
        <v>453.01</v>
      </c>
      <c r="Y693" s="360">
        <v>0.38635999999999998</v>
      </c>
      <c r="Z693" s="384"/>
      <c r="AA693" s="384"/>
      <c r="AB693" s="384"/>
      <c r="AC693" s="384"/>
      <c r="AD693" s="384"/>
      <c r="AE693" s="384"/>
      <c r="AF693" s="302">
        <v>0</v>
      </c>
      <c r="AG693" s="300"/>
    </row>
    <row r="694" spans="1:33" s="299" customFormat="1" ht="12" customHeight="1" x14ac:dyDescent="0.2">
      <c r="A694" s="300"/>
      <c r="B694" s="385" t="s">
        <v>283</v>
      </c>
      <c r="C694" s="385"/>
      <c r="D694" s="385"/>
      <c r="E694" s="385"/>
      <c r="F694" s="385"/>
      <c r="G694" s="385"/>
      <c r="H694" s="385"/>
      <c r="I694" s="385"/>
      <c r="J694" s="385"/>
      <c r="K694" s="385"/>
      <c r="L694" s="385"/>
      <c r="M694" s="385"/>
      <c r="N694" s="341">
        <v>977</v>
      </c>
      <c r="O694" s="343">
        <v>7</v>
      </c>
      <c r="P694" s="343">
        <v>1</v>
      </c>
      <c r="Q694" s="344" t="s">
        <v>373</v>
      </c>
      <c r="R694" s="345" t="s">
        <v>281</v>
      </c>
      <c r="S694" s="383"/>
      <c r="T694" s="383"/>
      <c r="U694" s="383"/>
      <c r="V694" s="383"/>
      <c r="W694" s="365">
        <v>1172.5129999999999</v>
      </c>
      <c r="X694" s="359">
        <v>453.01</v>
      </c>
      <c r="Y694" s="360">
        <v>0.38635999999999998</v>
      </c>
      <c r="Z694" s="384"/>
      <c r="AA694" s="384"/>
      <c r="AB694" s="384"/>
      <c r="AC694" s="384"/>
      <c r="AD694" s="384"/>
      <c r="AE694" s="384"/>
      <c r="AF694" s="302">
        <v>0</v>
      </c>
      <c r="AG694" s="300"/>
    </row>
    <row r="695" spans="1:33" s="299" customFormat="1" ht="42.75" customHeight="1" x14ac:dyDescent="0.2">
      <c r="A695" s="300"/>
      <c r="B695" s="385" t="s">
        <v>161</v>
      </c>
      <c r="C695" s="385"/>
      <c r="D695" s="385"/>
      <c r="E695" s="385"/>
      <c r="F695" s="385"/>
      <c r="G695" s="385"/>
      <c r="H695" s="385"/>
      <c r="I695" s="385"/>
      <c r="J695" s="385"/>
      <c r="K695" s="385"/>
      <c r="L695" s="385"/>
      <c r="M695" s="385"/>
      <c r="N695" s="341">
        <v>977</v>
      </c>
      <c r="O695" s="343">
        <v>7</v>
      </c>
      <c r="P695" s="343">
        <v>1</v>
      </c>
      <c r="Q695" s="344" t="s">
        <v>373</v>
      </c>
      <c r="R695" s="345" t="s">
        <v>160</v>
      </c>
      <c r="S695" s="383"/>
      <c r="T695" s="383"/>
      <c r="U695" s="383"/>
      <c r="V695" s="383"/>
      <c r="W695" s="365">
        <v>4873.9359999999997</v>
      </c>
      <c r="X695" s="359">
        <v>1731.91</v>
      </c>
      <c r="Y695" s="360">
        <v>0.35533999999999999</v>
      </c>
      <c r="Z695" s="384"/>
      <c r="AA695" s="384"/>
      <c r="AB695" s="384"/>
      <c r="AC695" s="384"/>
      <c r="AD695" s="384"/>
      <c r="AE695" s="384"/>
      <c r="AF695" s="302">
        <v>0</v>
      </c>
      <c r="AG695" s="300"/>
    </row>
    <row r="696" spans="1:33" s="299" customFormat="1" ht="21.75" customHeight="1" x14ac:dyDescent="0.2">
      <c r="A696" s="300"/>
      <c r="B696" s="385" t="s">
        <v>159</v>
      </c>
      <c r="C696" s="385"/>
      <c r="D696" s="385"/>
      <c r="E696" s="385"/>
      <c r="F696" s="385"/>
      <c r="G696" s="385"/>
      <c r="H696" s="385"/>
      <c r="I696" s="385"/>
      <c r="J696" s="385"/>
      <c r="K696" s="385"/>
      <c r="L696" s="385"/>
      <c r="M696" s="385"/>
      <c r="N696" s="341">
        <v>977</v>
      </c>
      <c r="O696" s="343">
        <v>7</v>
      </c>
      <c r="P696" s="343">
        <v>1</v>
      </c>
      <c r="Q696" s="344" t="s">
        <v>373</v>
      </c>
      <c r="R696" s="345" t="s">
        <v>157</v>
      </c>
      <c r="S696" s="383"/>
      <c r="T696" s="383"/>
      <c r="U696" s="383"/>
      <c r="V696" s="383"/>
      <c r="W696" s="365">
        <v>4873.9359999999997</v>
      </c>
      <c r="X696" s="359">
        <v>1731.91</v>
      </c>
      <c r="Y696" s="360">
        <v>0.35533999999999999</v>
      </c>
      <c r="Z696" s="384"/>
      <c r="AA696" s="384"/>
      <c r="AB696" s="384"/>
      <c r="AC696" s="384"/>
      <c r="AD696" s="384"/>
      <c r="AE696" s="384"/>
      <c r="AF696" s="302">
        <v>0</v>
      </c>
      <c r="AG696" s="300"/>
    </row>
    <row r="697" spans="1:33" s="299" customFormat="1" ht="21.75" customHeight="1" x14ac:dyDescent="0.2">
      <c r="A697" s="300"/>
      <c r="B697" s="385" t="s">
        <v>648</v>
      </c>
      <c r="C697" s="385"/>
      <c r="D697" s="385"/>
      <c r="E697" s="385"/>
      <c r="F697" s="385"/>
      <c r="G697" s="385"/>
      <c r="H697" s="385"/>
      <c r="I697" s="385"/>
      <c r="J697" s="385"/>
      <c r="K697" s="385"/>
      <c r="L697" s="385"/>
      <c r="M697" s="385"/>
      <c r="N697" s="341">
        <v>977</v>
      </c>
      <c r="O697" s="343">
        <v>7</v>
      </c>
      <c r="P697" s="343">
        <v>1</v>
      </c>
      <c r="Q697" s="344" t="s">
        <v>649</v>
      </c>
      <c r="R697" s="345">
        <v>0</v>
      </c>
      <c r="S697" s="383"/>
      <c r="T697" s="383"/>
      <c r="U697" s="383"/>
      <c r="V697" s="383"/>
      <c r="W697" s="365">
        <v>170</v>
      </c>
      <c r="X697" s="359">
        <v>0</v>
      </c>
      <c r="Y697" s="360">
        <v>0</v>
      </c>
      <c r="Z697" s="384"/>
      <c r="AA697" s="384"/>
      <c r="AB697" s="384"/>
      <c r="AC697" s="384"/>
      <c r="AD697" s="384"/>
      <c r="AE697" s="384"/>
      <c r="AF697" s="302">
        <v>0</v>
      </c>
      <c r="AG697" s="300"/>
    </row>
    <row r="698" spans="1:33" s="299" customFormat="1" ht="12" customHeight="1" x14ac:dyDescent="0.2">
      <c r="A698" s="300"/>
      <c r="B698" s="385" t="s">
        <v>163</v>
      </c>
      <c r="C698" s="385"/>
      <c r="D698" s="385"/>
      <c r="E698" s="385"/>
      <c r="F698" s="385"/>
      <c r="G698" s="385"/>
      <c r="H698" s="385"/>
      <c r="I698" s="385"/>
      <c r="J698" s="385"/>
      <c r="K698" s="385"/>
      <c r="L698" s="385"/>
      <c r="M698" s="385"/>
      <c r="N698" s="341">
        <v>977</v>
      </c>
      <c r="O698" s="343">
        <v>7</v>
      </c>
      <c r="P698" s="343">
        <v>1</v>
      </c>
      <c r="Q698" s="344" t="s">
        <v>649</v>
      </c>
      <c r="R698" s="345" t="s">
        <v>162</v>
      </c>
      <c r="S698" s="383"/>
      <c r="T698" s="383"/>
      <c r="U698" s="383"/>
      <c r="V698" s="383"/>
      <c r="W698" s="365">
        <v>170</v>
      </c>
      <c r="X698" s="359">
        <v>0</v>
      </c>
      <c r="Y698" s="360">
        <v>0</v>
      </c>
      <c r="Z698" s="384"/>
      <c r="AA698" s="384"/>
      <c r="AB698" s="384"/>
      <c r="AC698" s="384"/>
      <c r="AD698" s="384"/>
      <c r="AE698" s="384"/>
      <c r="AF698" s="302">
        <v>0</v>
      </c>
      <c r="AG698" s="300"/>
    </row>
    <row r="699" spans="1:33" s="299" customFormat="1" ht="42.75" customHeight="1" x14ac:dyDescent="0.2">
      <c r="A699" s="300"/>
      <c r="B699" s="385" t="s">
        <v>285</v>
      </c>
      <c r="C699" s="385"/>
      <c r="D699" s="385"/>
      <c r="E699" s="385"/>
      <c r="F699" s="385"/>
      <c r="G699" s="385"/>
      <c r="H699" s="385"/>
      <c r="I699" s="385"/>
      <c r="J699" s="385"/>
      <c r="K699" s="385"/>
      <c r="L699" s="385"/>
      <c r="M699" s="385"/>
      <c r="N699" s="341">
        <v>977</v>
      </c>
      <c r="O699" s="343">
        <v>7</v>
      </c>
      <c r="P699" s="343">
        <v>1</v>
      </c>
      <c r="Q699" s="344" t="s">
        <v>649</v>
      </c>
      <c r="R699" s="345" t="s">
        <v>284</v>
      </c>
      <c r="S699" s="383"/>
      <c r="T699" s="383"/>
      <c r="U699" s="383"/>
      <c r="V699" s="383"/>
      <c r="W699" s="365">
        <v>70</v>
      </c>
      <c r="X699" s="359">
        <v>0</v>
      </c>
      <c r="Y699" s="360">
        <v>0</v>
      </c>
      <c r="Z699" s="384"/>
      <c r="AA699" s="384"/>
      <c r="AB699" s="384"/>
      <c r="AC699" s="384"/>
      <c r="AD699" s="384"/>
      <c r="AE699" s="384"/>
      <c r="AF699" s="302">
        <v>0</v>
      </c>
      <c r="AG699" s="300"/>
    </row>
    <row r="700" spans="1:33" s="299" customFormat="1" ht="21.75" customHeight="1" x14ac:dyDescent="0.2">
      <c r="A700" s="300"/>
      <c r="B700" s="385" t="s">
        <v>283</v>
      </c>
      <c r="C700" s="385"/>
      <c r="D700" s="385"/>
      <c r="E700" s="385"/>
      <c r="F700" s="385"/>
      <c r="G700" s="385"/>
      <c r="H700" s="385"/>
      <c r="I700" s="385"/>
      <c r="J700" s="385"/>
      <c r="K700" s="385"/>
      <c r="L700" s="385"/>
      <c r="M700" s="385"/>
      <c r="N700" s="341">
        <v>977</v>
      </c>
      <c r="O700" s="343">
        <v>7</v>
      </c>
      <c r="P700" s="343">
        <v>1</v>
      </c>
      <c r="Q700" s="344" t="s">
        <v>649</v>
      </c>
      <c r="R700" s="345" t="s">
        <v>281</v>
      </c>
      <c r="S700" s="383"/>
      <c r="T700" s="383"/>
      <c r="U700" s="383"/>
      <c r="V700" s="383"/>
      <c r="W700" s="365">
        <v>70</v>
      </c>
      <c r="X700" s="359">
        <v>0</v>
      </c>
      <c r="Y700" s="360">
        <v>0</v>
      </c>
      <c r="Z700" s="384"/>
      <c r="AA700" s="384"/>
      <c r="AB700" s="384"/>
      <c r="AC700" s="384"/>
      <c r="AD700" s="384"/>
      <c r="AE700" s="384"/>
      <c r="AF700" s="302">
        <v>56</v>
      </c>
      <c r="AG700" s="300"/>
    </row>
    <row r="701" spans="1:33" s="299" customFormat="1" ht="21.75" customHeight="1" x14ac:dyDescent="0.2">
      <c r="A701" s="300"/>
      <c r="B701" s="385" t="s">
        <v>161</v>
      </c>
      <c r="C701" s="385"/>
      <c r="D701" s="385"/>
      <c r="E701" s="385"/>
      <c r="F701" s="385"/>
      <c r="G701" s="385"/>
      <c r="H701" s="385"/>
      <c r="I701" s="385"/>
      <c r="J701" s="385"/>
      <c r="K701" s="385"/>
      <c r="L701" s="385"/>
      <c r="M701" s="385"/>
      <c r="N701" s="341">
        <v>977</v>
      </c>
      <c r="O701" s="343">
        <v>7</v>
      </c>
      <c r="P701" s="343">
        <v>1</v>
      </c>
      <c r="Q701" s="344" t="s">
        <v>649</v>
      </c>
      <c r="R701" s="345" t="s">
        <v>160</v>
      </c>
      <c r="S701" s="383"/>
      <c r="T701" s="383"/>
      <c r="U701" s="383"/>
      <c r="V701" s="383"/>
      <c r="W701" s="365">
        <v>100</v>
      </c>
      <c r="X701" s="359">
        <v>0</v>
      </c>
      <c r="Y701" s="360">
        <v>0</v>
      </c>
      <c r="Z701" s="384"/>
      <c r="AA701" s="384"/>
      <c r="AB701" s="384"/>
      <c r="AC701" s="384"/>
      <c r="AD701" s="384"/>
      <c r="AE701" s="384"/>
      <c r="AF701" s="302">
        <v>56</v>
      </c>
      <c r="AG701" s="300"/>
    </row>
    <row r="702" spans="1:33" s="299" customFormat="1" ht="12" customHeight="1" x14ac:dyDescent="0.2">
      <c r="A702" s="300"/>
      <c r="B702" s="385" t="s">
        <v>159</v>
      </c>
      <c r="C702" s="385"/>
      <c r="D702" s="385"/>
      <c r="E702" s="385"/>
      <c r="F702" s="385"/>
      <c r="G702" s="385"/>
      <c r="H702" s="385"/>
      <c r="I702" s="385"/>
      <c r="J702" s="385"/>
      <c r="K702" s="385"/>
      <c r="L702" s="385"/>
      <c r="M702" s="385"/>
      <c r="N702" s="341">
        <v>977</v>
      </c>
      <c r="O702" s="343">
        <v>7</v>
      </c>
      <c r="P702" s="343">
        <v>1</v>
      </c>
      <c r="Q702" s="344" t="s">
        <v>649</v>
      </c>
      <c r="R702" s="345" t="s">
        <v>157</v>
      </c>
      <c r="S702" s="383"/>
      <c r="T702" s="383"/>
      <c r="U702" s="383"/>
      <c r="V702" s="383"/>
      <c r="W702" s="365">
        <v>100</v>
      </c>
      <c r="X702" s="359">
        <v>0</v>
      </c>
      <c r="Y702" s="360">
        <v>0</v>
      </c>
      <c r="Z702" s="384"/>
      <c r="AA702" s="384"/>
      <c r="AB702" s="384"/>
      <c r="AC702" s="384"/>
      <c r="AD702" s="384"/>
      <c r="AE702" s="384"/>
      <c r="AF702" s="302">
        <v>56</v>
      </c>
      <c r="AG702" s="300"/>
    </row>
    <row r="703" spans="1:33" s="299" customFormat="1" ht="42.75" customHeight="1" x14ac:dyDescent="0.2">
      <c r="A703" s="300"/>
      <c r="B703" s="385" t="s">
        <v>228</v>
      </c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41">
        <v>977</v>
      </c>
      <c r="O703" s="343">
        <v>7</v>
      </c>
      <c r="P703" s="343">
        <v>1</v>
      </c>
      <c r="Q703" s="344" t="s">
        <v>227</v>
      </c>
      <c r="R703" s="345">
        <v>0</v>
      </c>
      <c r="S703" s="383"/>
      <c r="T703" s="383"/>
      <c r="U703" s="383"/>
      <c r="V703" s="383"/>
      <c r="W703" s="365">
        <v>265671.40500000003</v>
      </c>
      <c r="X703" s="359">
        <v>168580.15</v>
      </c>
      <c r="Y703" s="360">
        <v>0.63453999999999999</v>
      </c>
      <c r="Z703" s="384"/>
      <c r="AA703" s="384"/>
      <c r="AB703" s="384"/>
      <c r="AC703" s="384"/>
      <c r="AD703" s="384"/>
      <c r="AE703" s="384"/>
      <c r="AF703" s="302">
        <v>56</v>
      </c>
      <c r="AG703" s="300"/>
    </row>
    <row r="704" spans="1:33" s="299" customFormat="1" ht="32.25" customHeight="1" x14ac:dyDescent="0.2">
      <c r="A704" s="300"/>
      <c r="B704" s="385" t="s">
        <v>226</v>
      </c>
      <c r="C704" s="385"/>
      <c r="D704" s="385"/>
      <c r="E704" s="385"/>
      <c r="F704" s="385"/>
      <c r="G704" s="385"/>
      <c r="H704" s="385"/>
      <c r="I704" s="385"/>
      <c r="J704" s="385"/>
      <c r="K704" s="385"/>
      <c r="L704" s="385"/>
      <c r="M704" s="385"/>
      <c r="N704" s="341">
        <v>977</v>
      </c>
      <c r="O704" s="343">
        <v>7</v>
      </c>
      <c r="P704" s="343">
        <v>1</v>
      </c>
      <c r="Q704" s="344" t="s">
        <v>225</v>
      </c>
      <c r="R704" s="345">
        <v>0</v>
      </c>
      <c r="S704" s="383"/>
      <c r="T704" s="383"/>
      <c r="U704" s="383"/>
      <c r="V704" s="383"/>
      <c r="W704" s="365">
        <v>265671.40500000003</v>
      </c>
      <c r="X704" s="359">
        <v>168580.15</v>
      </c>
      <c r="Y704" s="360">
        <v>0.63453999999999999</v>
      </c>
      <c r="Z704" s="384"/>
      <c r="AA704" s="384"/>
      <c r="AB704" s="384"/>
      <c r="AC704" s="384"/>
      <c r="AD704" s="384"/>
      <c r="AE704" s="384"/>
      <c r="AF704" s="302">
        <v>0</v>
      </c>
      <c r="AG704" s="300"/>
    </row>
    <row r="705" spans="1:33" s="299" customFormat="1" ht="21.75" customHeight="1" x14ac:dyDescent="0.2">
      <c r="A705" s="300"/>
      <c r="B705" s="385" t="s">
        <v>174</v>
      </c>
      <c r="C705" s="385"/>
      <c r="D705" s="385"/>
      <c r="E705" s="385"/>
      <c r="F705" s="385"/>
      <c r="G705" s="385"/>
      <c r="H705" s="385"/>
      <c r="I705" s="385"/>
      <c r="J705" s="385"/>
      <c r="K705" s="385"/>
      <c r="L705" s="385"/>
      <c r="M705" s="385"/>
      <c r="N705" s="341">
        <v>977</v>
      </c>
      <c r="O705" s="343">
        <v>7</v>
      </c>
      <c r="P705" s="343">
        <v>1</v>
      </c>
      <c r="Q705" s="344" t="s">
        <v>372</v>
      </c>
      <c r="R705" s="345">
        <v>0</v>
      </c>
      <c r="S705" s="383"/>
      <c r="T705" s="383"/>
      <c r="U705" s="383"/>
      <c r="V705" s="383"/>
      <c r="W705" s="365">
        <v>10090.004999999999</v>
      </c>
      <c r="X705" s="359">
        <v>5098.1499999999996</v>
      </c>
      <c r="Y705" s="360">
        <v>0.50527</v>
      </c>
      <c r="Z705" s="384"/>
      <c r="AA705" s="384"/>
      <c r="AB705" s="384"/>
      <c r="AC705" s="384"/>
      <c r="AD705" s="384"/>
      <c r="AE705" s="384"/>
      <c r="AF705" s="302">
        <v>0</v>
      </c>
      <c r="AG705" s="300"/>
    </row>
    <row r="706" spans="1:33" s="299" customFormat="1" ht="12" customHeight="1" x14ac:dyDescent="0.2">
      <c r="A706" s="300"/>
      <c r="B706" s="385" t="s">
        <v>163</v>
      </c>
      <c r="C706" s="385"/>
      <c r="D706" s="385"/>
      <c r="E706" s="385"/>
      <c r="F706" s="385"/>
      <c r="G706" s="385"/>
      <c r="H706" s="385"/>
      <c r="I706" s="385"/>
      <c r="J706" s="385"/>
      <c r="K706" s="385"/>
      <c r="L706" s="385"/>
      <c r="M706" s="385"/>
      <c r="N706" s="341">
        <v>977</v>
      </c>
      <c r="O706" s="343">
        <v>7</v>
      </c>
      <c r="P706" s="343">
        <v>1</v>
      </c>
      <c r="Q706" s="344" t="s">
        <v>372</v>
      </c>
      <c r="R706" s="345" t="s">
        <v>162</v>
      </c>
      <c r="S706" s="383"/>
      <c r="T706" s="383"/>
      <c r="U706" s="383"/>
      <c r="V706" s="383"/>
      <c r="W706" s="365">
        <v>10090.004999999999</v>
      </c>
      <c r="X706" s="359">
        <v>5098.1499999999996</v>
      </c>
      <c r="Y706" s="360">
        <v>0.50527</v>
      </c>
      <c r="Z706" s="384"/>
      <c r="AA706" s="384"/>
      <c r="AB706" s="384"/>
      <c r="AC706" s="384"/>
      <c r="AD706" s="384"/>
      <c r="AE706" s="384"/>
      <c r="AF706" s="302">
        <v>0</v>
      </c>
      <c r="AG706" s="300"/>
    </row>
    <row r="707" spans="1:33" s="299" customFormat="1" ht="42.75" customHeight="1" x14ac:dyDescent="0.2">
      <c r="A707" s="300"/>
      <c r="B707" s="385" t="s">
        <v>285</v>
      </c>
      <c r="C707" s="385"/>
      <c r="D707" s="385"/>
      <c r="E707" s="385"/>
      <c r="F707" s="385"/>
      <c r="G707" s="385"/>
      <c r="H707" s="385"/>
      <c r="I707" s="385"/>
      <c r="J707" s="385"/>
      <c r="K707" s="385"/>
      <c r="L707" s="385"/>
      <c r="M707" s="385"/>
      <c r="N707" s="341">
        <v>977</v>
      </c>
      <c r="O707" s="343">
        <v>7</v>
      </c>
      <c r="P707" s="343">
        <v>1</v>
      </c>
      <c r="Q707" s="344" t="s">
        <v>372</v>
      </c>
      <c r="R707" s="345" t="s">
        <v>284</v>
      </c>
      <c r="S707" s="383"/>
      <c r="T707" s="383"/>
      <c r="U707" s="383"/>
      <c r="V707" s="383"/>
      <c r="W707" s="365">
        <v>3076.7849999999999</v>
      </c>
      <c r="X707" s="359">
        <v>1057.03</v>
      </c>
      <c r="Y707" s="360">
        <v>0.34355000000000002</v>
      </c>
      <c r="Z707" s="384"/>
      <c r="AA707" s="384"/>
      <c r="AB707" s="384"/>
      <c r="AC707" s="384"/>
      <c r="AD707" s="384"/>
      <c r="AE707" s="384"/>
      <c r="AF707" s="302">
        <v>0</v>
      </c>
      <c r="AG707" s="300"/>
    </row>
    <row r="708" spans="1:33" s="299" customFormat="1" ht="21.75" customHeight="1" x14ac:dyDescent="0.2">
      <c r="A708" s="300"/>
      <c r="B708" s="385" t="s">
        <v>283</v>
      </c>
      <c r="C708" s="385"/>
      <c r="D708" s="385"/>
      <c r="E708" s="385"/>
      <c r="F708" s="385"/>
      <c r="G708" s="385"/>
      <c r="H708" s="385"/>
      <c r="I708" s="385"/>
      <c r="J708" s="385"/>
      <c r="K708" s="385"/>
      <c r="L708" s="385"/>
      <c r="M708" s="385"/>
      <c r="N708" s="341">
        <v>977</v>
      </c>
      <c r="O708" s="343">
        <v>7</v>
      </c>
      <c r="P708" s="343">
        <v>1</v>
      </c>
      <c r="Q708" s="344" t="s">
        <v>372</v>
      </c>
      <c r="R708" s="345" t="s">
        <v>281</v>
      </c>
      <c r="S708" s="383"/>
      <c r="T708" s="383"/>
      <c r="U708" s="383"/>
      <c r="V708" s="383"/>
      <c r="W708" s="365">
        <v>3076.7849999999999</v>
      </c>
      <c r="X708" s="359">
        <v>1057.03</v>
      </c>
      <c r="Y708" s="360">
        <v>0.34355000000000002</v>
      </c>
      <c r="Z708" s="384"/>
      <c r="AA708" s="384"/>
      <c r="AB708" s="384"/>
      <c r="AC708" s="384"/>
      <c r="AD708" s="384"/>
      <c r="AE708" s="384"/>
      <c r="AF708" s="302">
        <v>152890.95000000001</v>
      </c>
      <c r="AG708" s="300"/>
    </row>
    <row r="709" spans="1:33" s="299" customFormat="1" ht="12" customHeight="1" x14ac:dyDescent="0.2">
      <c r="A709" s="300"/>
      <c r="B709" s="385" t="s">
        <v>161</v>
      </c>
      <c r="C709" s="385"/>
      <c r="D709" s="385"/>
      <c r="E709" s="385"/>
      <c r="F709" s="385"/>
      <c r="G709" s="385"/>
      <c r="H709" s="385"/>
      <c r="I709" s="385"/>
      <c r="J709" s="385"/>
      <c r="K709" s="385"/>
      <c r="L709" s="385"/>
      <c r="M709" s="385"/>
      <c r="N709" s="341">
        <v>977</v>
      </c>
      <c r="O709" s="343">
        <v>7</v>
      </c>
      <c r="P709" s="343">
        <v>1</v>
      </c>
      <c r="Q709" s="344" t="s">
        <v>372</v>
      </c>
      <c r="R709" s="345" t="s">
        <v>160</v>
      </c>
      <c r="S709" s="383"/>
      <c r="T709" s="383"/>
      <c r="U709" s="383"/>
      <c r="V709" s="383"/>
      <c r="W709" s="365">
        <v>7013.22</v>
      </c>
      <c r="X709" s="359">
        <v>4041.12</v>
      </c>
      <c r="Y709" s="360">
        <v>0.57621999999999995</v>
      </c>
      <c r="Z709" s="384"/>
      <c r="AA709" s="384"/>
      <c r="AB709" s="384"/>
      <c r="AC709" s="384"/>
      <c r="AD709" s="384"/>
      <c r="AE709" s="384"/>
      <c r="AF709" s="302">
        <v>152890.95000000001</v>
      </c>
      <c r="AG709" s="300"/>
    </row>
    <row r="710" spans="1:33" s="299" customFormat="1" ht="21.75" customHeight="1" x14ac:dyDescent="0.2">
      <c r="A710" s="300"/>
      <c r="B710" s="385" t="s">
        <v>159</v>
      </c>
      <c r="C710" s="385"/>
      <c r="D710" s="385"/>
      <c r="E710" s="385"/>
      <c r="F710" s="385"/>
      <c r="G710" s="385"/>
      <c r="H710" s="385"/>
      <c r="I710" s="385"/>
      <c r="J710" s="385"/>
      <c r="K710" s="385"/>
      <c r="L710" s="385"/>
      <c r="M710" s="385"/>
      <c r="N710" s="341">
        <v>977</v>
      </c>
      <c r="O710" s="343">
        <v>7</v>
      </c>
      <c r="P710" s="343">
        <v>1</v>
      </c>
      <c r="Q710" s="344" t="s">
        <v>372</v>
      </c>
      <c r="R710" s="345" t="s">
        <v>157</v>
      </c>
      <c r="S710" s="383"/>
      <c r="T710" s="383"/>
      <c r="U710" s="383"/>
      <c r="V710" s="383"/>
      <c r="W710" s="365">
        <v>7013.22</v>
      </c>
      <c r="X710" s="359">
        <v>4041.12</v>
      </c>
      <c r="Y710" s="360">
        <v>0.57621999999999995</v>
      </c>
      <c r="Z710" s="384"/>
      <c r="AA710" s="384"/>
      <c r="AB710" s="384"/>
      <c r="AC710" s="384"/>
      <c r="AD710" s="384"/>
      <c r="AE710" s="384"/>
      <c r="AF710" s="302">
        <v>7345.89</v>
      </c>
      <c r="AG710" s="300"/>
    </row>
    <row r="711" spans="1:33" s="299" customFormat="1" ht="21.75" customHeight="1" x14ac:dyDescent="0.2">
      <c r="A711" s="300"/>
      <c r="B711" s="385" t="s">
        <v>371</v>
      </c>
      <c r="C711" s="385"/>
      <c r="D711" s="385"/>
      <c r="E711" s="385"/>
      <c r="F711" s="385"/>
      <c r="G711" s="385"/>
      <c r="H711" s="385"/>
      <c r="I711" s="385"/>
      <c r="J711" s="385"/>
      <c r="K711" s="385"/>
      <c r="L711" s="385"/>
      <c r="M711" s="385"/>
      <c r="N711" s="341">
        <v>977</v>
      </c>
      <c r="O711" s="343">
        <v>7</v>
      </c>
      <c r="P711" s="343">
        <v>1</v>
      </c>
      <c r="Q711" s="344" t="s">
        <v>370</v>
      </c>
      <c r="R711" s="345">
        <v>0</v>
      </c>
      <c r="S711" s="383"/>
      <c r="T711" s="383"/>
      <c r="U711" s="383"/>
      <c r="V711" s="383"/>
      <c r="W711" s="365">
        <v>254946</v>
      </c>
      <c r="X711" s="359">
        <v>163482</v>
      </c>
      <c r="Y711" s="360">
        <v>0.64124000000000003</v>
      </c>
      <c r="Z711" s="384"/>
      <c r="AA711" s="384"/>
      <c r="AB711" s="384"/>
      <c r="AC711" s="384"/>
      <c r="AD711" s="384"/>
      <c r="AE711" s="384"/>
      <c r="AF711" s="302">
        <v>7345.89</v>
      </c>
      <c r="AG711" s="300"/>
    </row>
    <row r="712" spans="1:33" s="299" customFormat="1" ht="12" customHeight="1" x14ac:dyDescent="0.2">
      <c r="A712" s="300"/>
      <c r="B712" s="385" t="s">
        <v>163</v>
      </c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41">
        <v>977</v>
      </c>
      <c r="O712" s="343">
        <v>7</v>
      </c>
      <c r="P712" s="343">
        <v>1</v>
      </c>
      <c r="Q712" s="344" t="s">
        <v>370</v>
      </c>
      <c r="R712" s="345" t="s">
        <v>162</v>
      </c>
      <c r="S712" s="383"/>
      <c r="T712" s="383"/>
      <c r="U712" s="383"/>
      <c r="V712" s="383"/>
      <c r="W712" s="365">
        <v>254946</v>
      </c>
      <c r="X712" s="359">
        <v>163482</v>
      </c>
      <c r="Y712" s="360">
        <v>0.64124000000000003</v>
      </c>
      <c r="Z712" s="384"/>
      <c r="AA712" s="384"/>
      <c r="AB712" s="384"/>
      <c r="AC712" s="384"/>
      <c r="AD712" s="384"/>
      <c r="AE712" s="384"/>
      <c r="AF712" s="302">
        <v>7345.89</v>
      </c>
      <c r="AG712" s="300"/>
    </row>
    <row r="713" spans="1:33" s="299" customFormat="1" ht="42.75" customHeight="1" x14ac:dyDescent="0.2">
      <c r="A713" s="300"/>
      <c r="B713" s="385" t="s">
        <v>285</v>
      </c>
      <c r="C713" s="385"/>
      <c r="D713" s="385"/>
      <c r="E713" s="385"/>
      <c r="F713" s="385"/>
      <c r="G713" s="385"/>
      <c r="H713" s="385"/>
      <c r="I713" s="385"/>
      <c r="J713" s="385"/>
      <c r="K713" s="385"/>
      <c r="L713" s="385"/>
      <c r="M713" s="385"/>
      <c r="N713" s="341">
        <v>977</v>
      </c>
      <c r="O713" s="343">
        <v>7</v>
      </c>
      <c r="P713" s="343">
        <v>1</v>
      </c>
      <c r="Q713" s="344" t="s">
        <v>370</v>
      </c>
      <c r="R713" s="345" t="s">
        <v>284</v>
      </c>
      <c r="S713" s="383"/>
      <c r="T713" s="383"/>
      <c r="U713" s="383"/>
      <c r="V713" s="383"/>
      <c r="W713" s="365">
        <v>110679.7</v>
      </c>
      <c r="X713" s="359">
        <v>71188.460000000006</v>
      </c>
      <c r="Y713" s="360">
        <v>0.64319000000000004</v>
      </c>
      <c r="Z713" s="384"/>
      <c r="AA713" s="384"/>
      <c r="AB713" s="384"/>
      <c r="AC713" s="384"/>
      <c r="AD713" s="384"/>
      <c r="AE713" s="384"/>
      <c r="AF713" s="302">
        <v>7345.89</v>
      </c>
      <c r="AG713" s="300"/>
    </row>
    <row r="714" spans="1:33" s="299" customFormat="1" ht="32.25" customHeight="1" x14ac:dyDescent="0.2">
      <c r="A714" s="300"/>
      <c r="B714" s="385" t="s">
        <v>283</v>
      </c>
      <c r="C714" s="385"/>
      <c r="D714" s="385"/>
      <c r="E714" s="385"/>
      <c r="F714" s="385"/>
      <c r="G714" s="385"/>
      <c r="H714" s="385"/>
      <c r="I714" s="385"/>
      <c r="J714" s="385"/>
      <c r="K714" s="385"/>
      <c r="L714" s="385"/>
      <c r="M714" s="385"/>
      <c r="N714" s="341">
        <v>977</v>
      </c>
      <c r="O714" s="343">
        <v>7</v>
      </c>
      <c r="P714" s="343">
        <v>1</v>
      </c>
      <c r="Q714" s="344" t="s">
        <v>370</v>
      </c>
      <c r="R714" s="345" t="s">
        <v>281</v>
      </c>
      <c r="S714" s="383"/>
      <c r="T714" s="383"/>
      <c r="U714" s="383"/>
      <c r="V714" s="383"/>
      <c r="W714" s="365">
        <v>110679.7</v>
      </c>
      <c r="X714" s="359">
        <v>71188.460000000006</v>
      </c>
      <c r="Y714" s="360">
        <v>0.64319000000000004</v>
      </c>
      <c r="Z714" s="384"/>
      <c r="AA714" s="384"/>
      <c r="AB714" s="384"/>
      <c r="AC714" s="384"/>
      <c r="AD714" s="384"/>
      <c r="AE714" s="384"/>
      <c r="AF714" s="302">
        <v>0</v>
      </c>
      <c r="AG714" s="300"/>
    </row>
    <row r="715" spans="1:33" s="299" customFormat="1" ht="21.75" customHeight="1" x14ac:dyDescent="0.2">
      <c r="A715" s="300"/>
      <c r="B715" s="385" t="s">
        <v>161</v>
      </c>
      <c r="C715" s="385"/>
      <c r="D715" s="385"/>
      <c r="E715" s="385"/>
      <c r="F715" s="385"/>
      <c r="G715" s="385"/>
      <c r="H715" s="385"/>
      <c r="I715" s="385"/>
      <c r="J715" s="385"/>
      <c r="K715" s="385"/>
      <c r="L715" s="385"/>
      <c r="M715" s="385"/>
      <c r="N715" s="341">
        <v>977</v>
      </c>
      <c r="O715" s="343">
        <v>7</v>
      </c>
      <c r="P715" s="343">
        <v>1</v>
      </c>
      <c r="Q715" s="344" t="s">
        <v>370</v>
      </c>
      <c r="R715" s="345" t="s">
        <v>160</v>
      </c>
      <c r="S715" s="383"/>
      <c r="T715" s="383"/>
      <c r="U715" s="383"/>
      <c r="V715" s="383"/>
      <c r="W715" s="365">
        <v>144266.29999999999</v>
      </c>
      <c r="X715" s="359">
        <v>92293.54</v>
      </c>
      <c r="Y715" s="360">
        <v>0.63973999999999998</v>
      </c>
      <c r="Z715" s="384"/>
      <c r="AA715" s="384"/>
      <c r="AB715" s="384"/>
      <c r="AC715" s="384"/>
      <c r="AD715" s="384"/>
      <c r="AE715" s="384"/>
      <c r="AF715" s="302">
        <v>0</v>
      </c>
      <c r="AG715" s="300"/>
    </row>
    <row r="716" spans="1:33" s="299" customFormat="1" ht="12" customHeight="1" x14ac:dyDescent="0.2">
      <c r="A716" s="300"/>
      <c r="B716" s="385" t="s">
        <v>159</v>
      </c>
      <c r="C716" s="385"/>
      <c r="D716" s="385"/>
      <c r="E716" s="385"/>
      <c r="F716" s="385"/>
      <c r="G716" s="385"/>
      <c r="H716" s="385"/>
      <c r="I716" s="385"/>
      <c r="J716" s="385"/>
      <c r="K716" s="385"/>
      <c r="L716" s="385"/>
      <c r="M716" s="385"/>
      <c r="N716" s="341">
        <v>977</v>
      </c>
      <c r="O716" s="343">
        <v>7</v>
      </c>
      <c r="P716" s="343">
        <v>1</v>
      </c>
      <c r="Q716" s="344" t="s">
        <v>370</v>
      </c>
      <c r="R716" s="345" t="s">
        <v>157</v>
      </c>
      <c r="S716" s="383"/>
      <c r="T716" s="383"/>
      <c r="U716" s="383"/>
      <c r="V716" s="383"/>
      <c r="W716" s="365">
        <v>144266.29999999999</v>
      </c>
      <c r="X716" s="359">
        <v>92293.54</v>
      </c>
      <c r="Y716" s="360">
        <v>0.63973999999999998</v>
      </c>
      <c r="Z716" s="384"/>
      <c r="AA716" s="384"/>
      <c r="AB716" s="384"/>
      <c r="AC716" s="384"/>
      <c r="AD716" s="384"/>
      <c r="AE716" s="384"/>
      <c r="AF716" s="302">
        <v>0</v>
      </c>
      <c r="AG716" s="300"/>
    </row>
    <row r="717" spans="1:33" s="299" customFormat="1" ht="42.75" customHeight="1" x14ac:dyDescent="0.2">
      <c r="A717" s="300"/>
      <c r="B717" s="385" t="s">
        <v>334</v>
      </c>
      <c r="C717" s="385"/>
      <c r="D717" s="385"/>
      <c r="E717" s="385"/>
      <c r="F717" s="385"/>
      <c r="G717" s="385"/>
      <c r="H717" s="385"/>
      <c r="I717" s="385"/>
      <c r="J717" s="385"/>
      <c r="K717" s="385"/>
      <c r="L717" s="385"/>
      <c r="M717" s="385"/>
      <c r="N717" s="341">
        <v>977</v>
      </c>
      <c r="O717" s="343">
        <v>7</v>
      </c>
      <c r="P717" s="343">
        <v>1</v>
      </c>
      <c r="Q717" s="344" t="s">
        <v>369</v>
      </c>
      <c r="R717" s="345">
        <v>0</v>
      </c>
      <c r="S717" s="383"/>
      <c r="T717" s="383"/>
      <c r="U717" s="383"/>
      <c r="V717" s="383"/>
      <c r="W717" s="365">
        <v>635.4</v>
      </c>
      <c r="X717" s="359">
        <v>0</v>
      </c>
      <c r="Y717" s="360">
        <v>0</v>
      </c>
      <c r="Z717" s="384"/>
      <c r="AA717" s="384"/>
      <c r="AB717" s="384"/>
      <c r="AC717" s="384"/>
      <c r="AD717" s="384"/>
      <c r="AE717" s="384"/>
      <c r="AF717" s="302">
        <v>0</v>
      </c>
      <c r="AG717" s="300"/>
    </row>
    <row r="718" spans="1:33" s="299" customFormat="1" ht="42.75" customHeight="1" x14ac:dyDescent="0.2">
      <c r="A718" s="300"/>
      <c r="B718" s="385" t="s">
        <v>163</v>
      </c>
      <c r="C718" s="385"/>
      <c r="D718" s="385"/>
      <c r="E718" s="385"/>
      <c r="F718" s="385"/>
      <c r="G718" s="385"/>
      <c r="H718" s="385"/>
      <c r="I718" s="385"/>
      <c r="J718" s="385"/>
      <c r="K718" s="385"/>
      <c r="L718" s="385"/>
      <c r="M718" s="385"/>
      <c r="N718" s="341">
        <v>977</v>
      </c>
      <c r="O718" s="343">
        <v>7</v>
      </c>
      <c r="P718" s="343">
        <v>1</v>
      </c>
      <c r="Q718" s="344" t="s">
        <v>369</v>
      </c>
      <c r="R718" s="345" t="s">
        <v>162</v>
      </c>
      <c r="S718" s="383"/>
      <c r="T718" s="383"/>
      <c r="U718" s="383"/>
      <c r="V718" s="383"/>
      <c r="W718" s="365">
        <v>635.4</v>
      </c>
      <c r="X718" s="359">
        <v>0</v>
      </c>
      <c r="Y718" s="360">
        <v>0</v>
      </c>
      <c r="Z718" s="384"/>
      <c r="AA718" s="384"/>
      <c r="AB718" s="384"/>
      <c r="AC718" s="384"/>
      <c r="AD718" s="384"/>
      <c r="AE718" s="384"/>
      <c r="AF718" s="302">
        <v>1228.8699999999999</v>
      </c>
      <c r="AG718" s="300"/>
    </row>
    <row r="719" spans="1:33" s="299" customFormat="1" ht="21.75" customHeight="1" x14ac:dyDescent="0.2">
      <c r="A719" s="300"/>
      <c r="B719" s="385" t="s">
        <v>285</v>
      </c>
      <c r="C719" s="385"/>
      <c r="D719" s="385"/>
      <c r="E719" s="385"/>
      <c r="F719" s="385"/>
      <c r="G719" s="385"/>
      <c r="H719" s="385"/>
      <c r="I719" s="385"/>
      <c r="J719" s="385"/>
      <c r="K719" s="385"/>
      <c r="L719" s="385"/>
      <c r="M719" s="385"/>
      <c r="N719" s="341">
        <v>977</v>
      </c>
      <c r="O719" s="343">
        <v>7</v>
      </c>
      <c r="P719" s="343">
        <v>1</v>
      </c>
      <c r="Q719" s="344" t="s">
        <v>369</v>
      </c>
      <c r="R719" s="345" t="s">
        <v>284</v>
      </c>
      <c r="S719" s="383"/>
      <c r="T719" s="383"/>
      <c r="U719" s="383"/>
      <c r="V719" s="383"/>
      <c r="W719" s="365">
        <v>635.4</v>
      </c>
      <c r="X719" s="359">
        <v>0</v>
      </c>
      <c r="Y719" s="360">
        <v>0</v>
      </c>
      <c r="Z719" s="384"/>
      <c r="AA719" s="384"/>
      <c r="AB719" s="384"/>
      <c r="AC719" s="384"/>
      <c r="AD719" s="384"/>
      <c r="AE719" s="384"/>
      <c r="AF719" s="302">
        <v>1228.8699999999999</v>
      </c>
      <c r="AG719" s="300"/>
    </row>
    <row r="720" spans="1:33" s="299" customFormat="1" ht="12" customHeight="1" x14ac:dyDescent="0.2">
      <c r="A720" s="300"/>
      <c r="B720" s="385" t="s">
        <v>283</v>
      </c>
      <c r="C720" s="385"/>
      <c r="D720" s="385"/>
      <c r="E720" s="385"/>
      <c r="F720" s="385"/>
      <c r="G720" s="385"/>
      <c r="H720" s="385"/>
      <c r="I720" s="385"/>
      <c r="J720" s="385"/>
      <c r="K720" s="385"/>
      <c r="L720" s="385"/>
      <c r="M720" s="385"/>
      <c r="N720" s="341">
        <v>977</v>
      </c>
      <c r="O720" s="343">
        <v>7</v>
      </c>
      <c r="P720" s="343">
        <v>1</v>
      </c>
      <c r="Q720" s="344" t="s">
        <v>369</v>
      </c>
      <c r="R720" s="345" t="s">
        <v>281</v>
      </c>
      <c r="S720" s="383"/>
      <c r="T720" s="383"/>
      <c r="U720" s="383"/>
      <c r="V720" s="383"/>
      <c r="W720" s="365">
        <v>635.4</v>
      </c>
      <c r="X720" s="359">
        <v>0</v>
      </c>
      <c r="Y720" s="360">
        <v>0</v>
      </c>
      <c r="Z720" s="384"/>
      <c r="AA720" s="384"/>
      <c r="AB720" s="384"/>
      <c r="AC720" s="384"/>
      <c r="AD720" s="384"/>
      <c r="AE720" s="384"/>
      <c r="AF720" s="302">
        <v>1228.8699999999999</v>
      </c>
      <c r="AG720" s="300"/>
    </row>
    <row r="721" spans="1:33" s="299" customFormat="1" ht="42.75" customHeight="1" x14ac:dyDescent="0.2">
      <c r="A721" s="300"/>
      <c r="B721" s="385" t="s">
        <v>228</v>
      </c>
      <c r="C721" s="385"/>
      <c r="D721" s="385"/>
      <c r="E721" s="385"/>
      <c r="F721" s="385"/>
      <c r="G721" s="385"/>
      <c r="H721" s="385"/>
      <c r="I721" s="385"/>
      <c r="J721" s="385"/>
      <c r="K721" s="385"/>
      <c r="L721" s="385"/>
      <c r="M721" s="385"/>
      <c r="N721" s="341">
        <v>977</v>
      </c>
      <c r="O721" s="343">
        <v>7</v>
      </c>
      <c r="P721" s="343">
        <v>1</v>
      </c>
      <c r="Q721" s="344" t="s">
        <v>227</v>
      </c>
      <c r="R721" s="345">
        <v>0</v>
      </c>
      <c r="S721" s="383"/>
      <c r="T721" s="383"/>
      <c r="U721" s="383"/>
      <c r="V721" s="383"/>
      <c r="W721" s="365">
        <v>178</v>
      </c>
      <c r="X721" s="359">
        <v>133.54</v>
      </c>
      <c r="Y721" s="360">
        <v>0.75022</v>
      </c>
      <c r="Z721" s="384"/>
      <c r="AA721" s="384"/>
      <c r="AB721" s="384"/>
      <c r="AC721" s="384"/>
      <c r="AD721" s="384"/>
      <c r="AE721" s="384"/>
      <c r="AF721" s="302">
        <v>1228.8699999999999</v>
      </c>
      <c r="AG721" s="300"/>
    </row>
    <row r="722" spans="1:33" s="299" customFormat="1" ht="32.25" customHeight="1" x14ac:dyDescent="0.2">
      <c r="A722" s="300"/>
      <c r="B722" s="385" t="s">
        <v>345</v>
      </c>
      <c r="C722" s="385"/>
      <c r="D722" s="385"/>
      <c r="E722" s="385"/>
      <c r="F722" s="385"/>
      <c r="G722" s="385"/>
      <c r="H722" s="385"/>
      <c r="I722" s="385"/>
      <c r="J722" s="385"/>
      <c r="K722" s="385"/>
      <c r="L722" s="385"/>
      <c r="M722" s="385"/>
      <c r="N722" s="341">
        <v>977</v>
      </c>
      <c r="O722" s="343">
        <v>7</v>
      </c>
      <c r="P722" s="343">
        <v>1</v>
      </c>
      <c r="Q722" s="344" t="s">
        <v>344</v>
      </c>
      <c r="R722" s="345">
        <v>0</v>
      </c>
      <c r="S722" s="383"/>
      <c r="T722" s="383"/>
      <c r="U722" s="383"/>
      <c r="V722" s="383"/>
      <c r="W722" s="365">
        <v>178</v>
      </c>
      <c r="X722" s="359">
        <v>133.54</v>
      </c>
      <c r="Y722" s="360">
        <v>0.75022</v>
      </c>
      <c r="Z722" s="384"/>
      <c r="AA722" s="384"/>
      <c r="AB722" s="384"/>
      <c r="AC722" s="384"/>
      <c r="AD722" s="384"/>
      <c r="AE722" s="384"/>
      <c r="AF722" s="302">
        <v>983.95</v>
      </c>
      <c r="AG722" s="300"/>
    </row>
    <row r="723" spans="1:33" s="299" customFormat="1" ht="21.75" customHeight="1" x14ac:dyDescent="0.2">
      <c r="A723" s="300"/>
      <c r="B723" s="385" t="s">
        <v>343</v>
      </c>
      <c r="C723" s="385"/>
      <c r="D723" s="385"/>
      <c r="E723" s="385"/>
      <c r="F723" s="385"/>
      <c r="G723" s="385"/>
      <c r="H723" s="385"/>
      <c r="I723" s="385"/>
      <c r="J723" s="385"/>
      <c r="K723" s="385"/>
      <c r="L723" s="385"/>
      <c r="M723" s="385"/>
      <c r="N723" s="341">
        <v>977</v>
      </c>
      <c r="O723" s="343">
        <v>7</v>
      </c>
      <c r="P723" s="343">
        <v>1</v>
      </c>
      <c r="Q723" s="344" t="s">
        <v>342</v>
      </c>
      <c r="R723" s="345">
        <v>0</v>
      </c>
      <c r="S723" s="383"/>
      <c r="T723" s="383"/>
      <c r="U723" s="383"/>
      <c r="V723" s="383"/>
      <c r="W723" s="365">
        <v>178</v>
      </c>
      <c r="X723" s="359">
        <v>133.54</v>
      </c>
      <c r="Y723" s="360">
        <v>0.75022</v>
      </c>
      <c r="Z723" s="384"/>
      <c r="AA723" s="384"/>
      <c r="AB723" s="384"/>
      <c r="AC723" s="384"/>
      <c r="AD723" s="384"/>
      <c r="AE723" s="384"/>
      <c r="AF723" s="302">
        <v>983.95</v>
      </c>
      <c r="AG723" s="300"/>
    </row>
    <row r="724" spans="1:33" s="299" customFormat="1" ht="12" customHeight="1" x14ac:dyDescent="0.2">
      <c r="A724" s="300"/>
      <c r="B724" s="385" t="s">
        <v>163</v>
      </c>
      <c r="C724" s="385"/>
      <c r="D724" s="385"/>
      <c r="E724" s="385"/>
      <c r="F724" s="385"/>
      <c r="G724" s="385"/>
      <c r="H724" s="385"/>
      <c r="I724" s="385"/>
      <c r="J724" s="385"/>
      <c r="K724" s="385"/>
      <c r="L724" s="385"/>
      <c r="M724" s="385"/>
      <c r="N724" s="341">
        <v>977</v>
      </c>
      <c r="O724" s="343">
        <v>7</v>
      </c>
      <c r="P724" s="343">
        <v>1</v>
      </c>
      <c r="Q724" s="344" t="s">
        <v>342</v>
      </c>
      <c r="R724" s="345" t="s">
        <v>162</v>
      </c>
      <c r="S724" s="383"/>
      <c r="T724" s="383"/>
      <c r="U724" s="383"/>
      <c r="V724" s="383"/>
      <c r="W724" s="365">
        <v>178</v>
      </c>
      <c r="X724" s="359">
        <v>133.54</v>
      </c>
      <c r="Y724" s="360">
        <v>0.75022</v>
      </c>
      <c r="Z724" s="384"/>
      <c r="AA724" s="384"/>
      <c r="AB724" s="384"/>
      <c r="AC724" s="384"/>
      <c r="AD724" s="384"/>
      <c r="AE724" s="384"/>
      <c r="AF724" s="302">
        <v>983.95</v>
      </c>
      <c r="AG724" s="300"/>
    </row>
    <row r="725" spans="1:33" s="299" customFormat="1" ht="42.75" customHeight="1" x14ac:dyDescent="0.2">
      <c r="A725" s="300"/>
      <c r="B725" s="385" t="s">
        <v>285</v>
      </c>
      <c r="C725" s="385"/>
      <c r="D725" s="385"/>
      <c r="E725" s="385"/>
      <c r="F725" s="385"/>
      <c r="G725" s="385"/>
      <c r="H725" s="385"/>
      <c r="I725" s="385"/>
      <c r="J725" s="385"/>
      <c r="K725" s="385"/>
      <c r="L725" s="385"/>
      <c r="M725" s="385"/>
      <c r="N725" s="341">
        <v>977</v>
      </c>
      <c r="O725" s="343">
        <v>7</v>
      </c>
      <c r="P725" s="343">
        <v>1</v>
      </c>
      <c r="Q725" s="344" t="s">
        <v>342</v>
      </c>
      <c r="R725" s="345" t="s">
        <v>284</v>
      </c>
      <c r="S725" s="383"/>
      <c r="T725" s="383"/>
      <c r="U725" s="383"/>
      <c r="V725" s="383"/>
      <c r="W725" s="365">
        <v>53</v>
      </c>
      <c r="X725" s="359">
        <v>30.76</v>
      </c>
      <c r="Y725" s="360">
        <v>0.58030999999999999</v>
      </c>
      <c r="Z725" s="384"/>
      <c r="AA725" s="384"/>
      <c r="AB725" s="384"/>
      <c r="AC725" s="384"/>
      <c r="AD725" s="384"/>
      <c r="AE725" s="384"/>
      <c r="AF725" s="302">
        <v>983.95</v>
      </c>
      <c r="AG725" s="300"/>
    </row>
    <row r="726" spans="1:33" s="299" customFormat="1" ht="63.75" customHeight="1" x14ac:dyDescent="0.2">
      <c r="A726" s="300"/>
      <c r="B726" s="385" t="s">
        <v>283</v>
      </c>
      <c r="C726" s="385"/>
      <c r="D726" s="385"/>
      <c r="E726" s="385"/>
      <c r="F726" s="385"/>
      <c r="G726" s="385"/>
      <c r="H726" s="385"/>
      <c r="I726" s="385"/>
      <c r="J726" s="385"/>
      <c r="K726" s="385"/>
      <c r="L726" s="385"/>
      <c r="M726" s="385"/>
      <c r="N726" s="341">
        <v>977</v>
      </c>
      <c r="O726" s="343">
        <v>7</v>
      </c>
      <c r="P726" s="343">
        <v>1</v>
      </c>
      <c r="Q726" s="344" t="s">
        <v>342</v>
      </c>
      <c r="R726" s="345" t="s">
        <v>281</v>
      </c>
      <c r="S726" s="383"/>
      <c r="T726" s="383"/>
      <c r="U726" s="383"/>
      <c r="V726" s="383"/>
      <c r="W726" s="365">
        <v>53</v>
      </c>
      <c r="X726" s="359">
        <v>30.76</v>
      </c>
      <c r="Y726" s="360">
        <v>0.58030999999999999</v>
      </c>
      <c r="Z726" s="384"/>
      <c r="AA726" s="384"/>
      <c r="AB726" s="384"/>
      <c r="AC726" s="384"/>
      <c r="AD726" s="384"/>
      <c r="AE726" s="384"/>
      <c r="AF726" s="302">
        <v>143332.24</v>
      </c>
      <c r="AG726" s="300"/>
    </row>
    <row r="727" spans="1:33" s="299" customFormat="1" ht="21.75" customHeight="1" x14ac:dyDescent="0.2">
      <c r="A727" s="300"/>
      <c r="B727" s="385" t="s">
        <v>161</v>
      </c>
      <c r="C727" s="385"/>
      <c r="D727" s="385"/>
      <c r="E727" s="385"/>
      <c r="F727" s="385"/>
      <c r="G727" s="385"/>
      <c r="H727" s="385"/>
      <c r="I727" s="385"/>
      <c r="J727" s="385"/>
      <c r="K727" s="385"/>
      <c r="L727" s="385"/>
      <c r="M727" s="385"/>
      <c r="N727" s="341">
        <v>977</v>
      </c>
      <c r="O727" s="343">
        <v>7</v>
      </c>
      <c r="P727" s="343">
        <v>1</v>
      </c>
      <c r="Q727" s="344" t="s">
        <v>342</v>
      </c>
      <c r="R727" s="345" t="s">
        <v>160</v>
      </c>
      <c r="S727" s="383"/>
      <c r="T727" s="383"/>
      <c r="U727" s="383"/>
      <c r="V727" s="383"/>
      <c r="W727" s="365">
        <v>125</v>
      </c>
      <c r="X727" s="359">
        <v>102.78</v>
      </c>
      <c r="Y727" s="360">
        <v>0.82225000000000004</v>
      </c>
      <c r="Z727" s="384"/>
      <c r="AA727" s="384"/>
      <c r="AB727" s="384"/>
      <c r="AC727" s="384"/>
      <c r="AD727" s="384"/>
      <c r="AE727" s="384"/>
      <c r="AF727" s="302">
        <v>143332.24</v>
      </c>
      <c r="AG727" s="300"/>
    </row>
    <row r="728" spans="1:33" s="299" customFormat="1" ht="12" customHeight="1" x14ac:dyDescent="0.2">
      <c r="A728" s="300"/>
      <c r="B728" s="385" t="s">
        <v>159</v>
      </c>
      <c r="C728" s="385"/>
      <c r="D728" s="385"/>
      <c r="E728" s="385"/>
      <c r="F728" s="385"/>
      <c r="G728" s="385"/>
      <c r="H728" s="385"/>
      <c r="I728" s="385"/>
      <c r="J728" s="385"/>
      <c r="K728" s="385"/>
      <c r="L728" s="385"/>
      <c r="M728" s="385"/>
      <c r="N728" s="341">
        <v>977</v>
      </c>
      <c r="O728" s="343">
        <v>7</v>
      </c>
      <c r="P728" s="343">
        <v>1</v>
      </c>
      <c r="Q728" s="344" t="s">
        <v>342</v>
      </c>
      <c r="R728" s="345" t="s">
        <v>157</v>
      </c>
      <c r="S728" s="383"/>
      <c r="T728" s="383"/>
      <c r="U728" s="383"/>
      <c r="V728" s="383"/>
      <c r="W728" s="365">
        <v>125</v>
      </c>
      <c r="X728" s="359">
        <v>102.78</v>
      </c>
      <c r="Y728" s="360">
        <v>0.82225000000000004</v>
      </c>
      <c r="Z728" s="384"/>
      <c r="AA728" s="384"/>
      <c r="AB728" s="384"/>
      <c r="AC728" s="384"/>
      <c r="AD728" s="384"/>
      <c r="AE728" s="384"/>
      <c r="AF728" s="302">
        <v>143332.24</v>
      </c>
      <c r="AG728" s="300"/>
    </row>
    <row r="729" spans="1:33" s="299" customFormat="1" ht="42.75" customHeight="1" x14ac:dyDescent="0.2">
      <c r="A729" s="300"/>
      <c r="B729" s="385" t="s">
        <v>622</v>
      </c>
      <c r="C729" s="385"/>
      <c r="D729" s="385"/>
      <c r="E729" s="385"/>
      <c r="F729" s="385"/>
      <c r="G729" s="385"/>
      <c r="H729" s="385"/>
      <c r="I729" s="385"/>
      <c r="J729" s="385"/>
      <c r="K729" s="385"/>
      <c r="L729" s="385"/>
      <c r="M729" s="385"/>
      <c r="N729" s="341">
        <v>977</v>
      </c>
      <c r="O729" s="343">
        <v>7</v>
      </c>
      <c r="P729" s="343">
        <v>1</v>
      </c>
      <c r="Q729" s="344" t="s">
        <v>286</v>
      </c>
      <c r="R729" s="345">
        <v>0</v>
      </c>
      <c r="S729" s="383"/>
      <c r="T729" s="383"/>
      <c r="U729" s="383"/>
      <c r="V729" s="383"/>
      <c r="W729" s="365">
        <v>261</v>
      </c>
      <c r="X729" s="359">
        <v>0</v>
      </c>
      <c r="Y729" s="360">
        <v>0</v>
      </c>
      <c r="Z729" s="384"/>
      <c r="AA729" s="384"/>
      <c r="AB729" s="384"/>
      <c r="AC729" s="384"/>
      <c r="AD729" s="384"/>
      <c r="AE729" s="384"/>
      <c r="AF729" s="302">
        <v>143332.24</v>
      </c>
      <c r="AG729" s="300"/>
    </row>
    <row r="730" spans="1:33" s="299" customFormat="1" ht="21.75" customHeight="1" x14ac:dyDescent="0.2">
      <c r="A730" s="300"/>
      <c r="B730" s="385" t="s">
        <v>623</v>
      </c>
      <c r="C730" s="385"/>
      <c r="D730" s="385"/>
      <c r="E730" s="385"/>
      <c r="F730" s="385"/>
      <c r="G730" s="385"/>
      <c r="H730" s="385"/>
      <c r="I730" s="385"/>
      <c r="J730" s="385"/>
      <c r="K730" s="385"/>
      <c r="L730" s="385"/>
      <c r="M730" s="385"/>
      <c r="N730" s="341">
        <v>977</v>
      </c>
      <c r="O730" s="343">
        <v>7</v>
      </c>
      <c r="P730" s="343">
        <v>1</v>
      </c>
      <c r="Q730" s="344" t="s">
        <v>282</v>
      </c>
      <c r="R730" s="345">
        <v>0</v>
      </c>
      <c r="S730" s="383"/>
      <c r="T730" s="383"/>
      <c r="U730" s="383"/>
      <c r="V730" s="383"/>
      <c r="W730" s="365">
        <v>261</v>
      </c>
      <c r="X730" s="359">
        <v>0</v>
      </c>
      <c r="Y730" s="360">
        <v>0</v>
      </c>
      <c r="Z730" s="384"/>
      <c r="AA730" s="384"/>
      <c r="AB730" s="384"/>
      <c r="AC730" s="384"/>
      <c r="AD730" s="384"/>
      <c r="AE730" s="384"/>
      <c r="AF730" s="302">
        <v>0</v>
      </c>
      <c r="AG730" s="300"/>
    </row>
    <row r="731" spans="1:33" s="299" customFormat="1" ht="21.75" customHeight="1" x14ac:dyDescent="0.2">
      <c r="A731" s="300"/>
      <c r="B731" s="385" t="s">
        <v>163</v>
      </c>
      <c r="C731" s="385"/>
      <c r="D731" s="385"/>
      <c r="E731" s="385"/>
      <c r="F731" s="385"/>
      <c r="G731" s="385"/>
      <c r="H731" s="385"/>
      <c r="I731" s="385"/>
      <c r="J731" s="385"/>
      <c r="K731" s="385"/>
      <c r="L731" s="385"/>
      <c r="M731" s="385"/>
      <c r="N731" s="341">
        <v>977</v>
      </c>
      <c r="O731" s="343">
        <v>7</v>
      </c>
      <c r="P731" s="343">
        <v>1</v>
      </c>
      <c r="Q731" s="344" t="s">
        <v>282</v>
      </c>
      <c r="R731" s="345" t="s">
        <v>162</v>
      </c>
      <c r="S731" s="383"/>
      <c r="T731" s="383"/>
      <c r="U731" s="383"/>
      <c r="V731" s="383"/>
      <c r="W731" s="365">
        <v>261</v>
      </c>
      <c r="X731" s="359">
        <v>0</v>
      </c>
      <c r="Y731" s="360">
        <v>0</v>
      </c>
      <c r="Z731" s="384"/>
      <c r="AA731" s="384"/>
      <c r="AB731" s="384"/>
      <c r="AC731" s="384"/>
      <c r="AD731" s="384"/>
      <c r="AE731" s="384"/>
      <c r="AF731" s="302">
        <v>0</v>
      </c>
      <c r="AG731" s="300"/>
    </row>
    <row r="732" spans="1:33" s="299" customFormat="1" ht="12" customHeight="1" x14ac:dyDescent="0.2">
      <c r="A732" s="300"/>
      <c r="B732" s="385" t="s">
        <v>285</v>
      </c>
      <c r="C732" s="385"/>
      <c r="D732" s="385"/>
      <c r="E732" s="385"/>
      <c r="F732" s="385"/>
      <c r="G732" s="385"/>
      <c r="H732" s="385"/>
      <c r="I732" s="385"/>
      <c r="J732" s="385"/>
      <c r="K732" s="385"/>
      <c r="L732" s="385"/>
      <c r="M732" s="385"/>
      <c r="N732" s="341">
        <v>977</v>
      </c>
      <c r="O732" s="343">
        <v>7</v>
      </c>
      <c r="P732" s="343">
        <v>1</v>
      </c>
      <c r="Q732" s="344" t="s">
        <v>282</v>
      </c>
      <c r="R732" s="345" t="s">
        <v>284</v>
      </c>
      <c r="S732" s="383"/>
      <c r="T732" s="383"/>
      <c r="U732" s="383"/>
      <c r="V732" s="383"/>
      <c r="W732" s="365">
        <v>261</v>
      </c>
      <c r="X732" s="359">
        <v>0</v>
      </c>
      <c r="Y732" s="360">
        <v>0</v>
      </c>
      <c r="Z732" s="384"/>
      <c r="AA732" s="384"/>
      <c r="AB732" s="384"/>
      <c r="AC732" s="384"/>
      <c r="AD732" s="384"/>
      <c r="AE732" s="384"/>
      <c r="AF732" s="302">
        <v>0</v>
      </c>
      <c r="AG732" s="300"/>
    </row>
    <row r="733" spans="1:33" s="299" customFormat="1" ht="42.75" customHeight="1" x14ac:dyDescent="0.2">
      <c r="A733" s="300"/>
      <c r="B733" s="385" t="s">
        <v>283</v>
      </c>
      <c r="C733" s="385"/>
      <c r="D733" s="385"/>
      <c r="E733" s="385"/>
      <c r="F733" s="385"/>
      <c r="G733" s="385"/>
      <c r="H733" s="385"/>
      <c r="I733" s="385"/>
      <c r="J733" s="385"/>
      <c r="K733" s="385"/>
      <c r="L733" s="385"/>
      <c r="M733" s="385"/>
      <c r="N733" s="341">
        <v>977</v>
      </c>
      <c r="O733" s="343">
        <v>7</v>
      </c>
      <c r="P733" s="343">
        <v>1</v>
      </c>
      <c r="Q733" s="344" t="s">
        <v>282</v>
      </c>
      <c r="R733" s="345" t="s">
        <v>281</v>
      </c>
      <c r="S733" s="383"/>
      <c r="T733" s="383"/>
      <c r="U733" s="383"/>
      <c r="V733" s="383"/>
      <c r="W733" s="365">
        <v>261</v>
      </c>
      <c r="X733" s="359">
        <v>0</v>
      </c>
      <c r="Y733" s="360">
        <v>0</v>
      </c>
      <c r="Z733" s="384"/>
      <c r="AA733" s="384"/>
      <c r="AB733" s="384"/>
      <c r="AC733" s="384"/>
      <c r="AD733" s="384"/>
      <c r="AE733" s="384"/>
      <c r="AF733" s="302">
        <v>0</v>
      </c>
      <c r="AG733" s="300"/>
    </row>
    <row r="734" spans="1:33" s="299" customFormat="1" ht="21.75" customHeight="1" x14ac:dyDescent="0.2">
      <c r="A734" s="300"/>
      <c r="B734" s="385" t="s">
        <v>430</v>
      </c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5"/>
      <c r="N734" s="341">
        <v>977</v>
      </c>
      <c r="O734" s="343">
        <v>7</v>
      </c>
      <c r="P734" s="343">
        <v>1</v>
      </c>
      <c r="Q734" s="344" t="s">
        <v>431</v>
      </c>
      <c r="R734" s="345">
        <v>0</v>
      </c>
      <c r="S734" s="383"/>
      <c r="T734" s="383"/>
      <c r="U734" s="383"/>
      <c r="V734" s="383"/>
      <c r="W734" s="365">
        <v>68.298000000000002</v>
      </c>
      <c r="X734" s="359">
        <v>0</v>
      </c>
      <c r="Y734" s="360">
        <v>0</v>
      </c>
      <c r="Z734" s="384"/>
      <c r="AA734" s="384"/>
      <c r="AB734" s="384"/>
      <c r="AC734" s="384"/>
      <c r="AD734" s="384"/>
      <c r="AE734" s="384"/>
      <c r="AF734" s="302">
        <v>15858.08</v>
      </c>
      <c r="AG734" s="300"/>
    </row>
    <row r="735" spans="1:33" s="299" customFormat="1" ht="12" customHeight="1" x14ac:dyDescent="0.2">
      <c r="A735" s="300"/>
      <c r="B735" s="385" t="s">
        <v>753</v>
      </c>
      <c r="C735" s="385"/>
      <c r="D735" s="385"/>
      <c r="E735" s="385"/>
      <c r="F735" s="385"/>
      <c r="G735" s="385"/>
      <c r="H735" s="385"/>
      <c r="I735" s="385"/>
      <c r="J735" s="385"/>
      <c r="K735" s="385"/>
      <c r="L735" s="385"/>
      <c r="M735" s="385"/>
      <c r="N735" s="341">
        <v>977</v>
      </c>
      <c r="O735" s="343">
        <v>7</v>
      </c>
      <c r="P735" s="343">
        <v>1</v>
      </c>
      <c r="Q735" s="344" t="s">
        <v>754</v>
      </c>
      <c r="R735" s="345">
        <v>0</v>
      </c>
      <c r="S735" s="383"/>
      <c r="T735" s="383"/>
      <c r="U735" s="383"/>
      <c r="V735" s="383"/>
      <c r="W735" s="365">
        <v>68.298000000000002</v>
      </c>
      <c r="X735" s="359">
        <v>0</v>
      </c>
      <c r="Y735" s="360">
        <v>0</v>
      </c>
      <c r="Z735" s="384"/>
      <c r="AA735" s="384"/>
      <c r="AB735" s="384"/>
      <c r="AC735" s="384"/>
      <c r="AD735" s="384"/>
      <c r="AE735" s="384"/>
      <c r="AF735" s="302">
        <v>15858.08</v>
      </c>
      <c r="AG735" s="300"/>
    </row>
    <row r="736" spans="1:33" s="299" customFormat="1" ht="42.75" customHeight="1" x14ac:dyDescent="0.2">
      <c r="A736" s="300"/>
      <c r="B736" s="385" t="s">
        <v>163</v>
      </c>
      <c r="C736" s="385"/>
      <c r="D736" s="385"/>
      <c r="E736" s="385"/>
      <c r="F736" s="385"/>
      <c r="G736" s="385"/>
      <c r="H736" s="385"/>
      <c r="I736" s="385"/>
      <c r="J736" s="385"/>
      <c r="K736" s="385"/>
      <c r="L736" s="385"/>
      <c r="M736" s="385"/>
      <c r="N736" s="341">
        <v>977</v>
      </c>
      <c r="O736" s="343">
        <v>7</v>
      </c>
      <c r="P736" s="343">
        <v>1</v>
      </c>
      <c r="Q736" s="344" t="s">
        <v>754</v>
      </c>
      <c r="R736" s="345" t="s">
        <v>162</v>
      </c>
      <c r="S736" s="383"/>
      <c r="T736" s="383"/>
      <c r="U736" s="383"/>
      <c r="V736" s="383"/>
      <c r="W736" s="365">
        <v>68.298000000000002</v>
      </c>
      <c r="X736" s="359">
        <v>0</v>
      </c>
      <c r="Y736" s="360">
        <v>0</v>
      </c>
      <c r="Z736" s="384"/>
      <c r="AA736" s="384"/>
      <c r="AB736" s="384"/>
      <c r="AC736" s="384"/>
      <c r="AD736" s="384"/>
      <c r="AE736" s="384"/>
      <c r="AF736" s="302">
        <v>8645.31</v>
      </c>
      <c r="AG736" s="300"/>
    </row>
    <row r="737" spans="1:33" s="299" customFormat="1" ht="21.75" customHeight="1" x14ac:dyDescent="0.2">
      <c r="A737" s="300"/>
      <c r="B737" s="385" t="s">
        <v>285</v>
      </c>
      <c r="C737" s="385"/>
      <c r="D737" s="385"/>
      <c r="E737" s="385"/>
      <c r="F737" s="385"/>
      <c r="G737" s="385"/>
      <c r="H737" s="385"/>
      <c r="I737" s="385"/>
      <c r="J737" s="385"/>
      <c r="K737" s="385"/>
      <c r="L737" s="385"/>
      <c r="M737" s="385"/>
      <c r="N737" s="341">
        <v>977</v>
      </c>
      <c r="O737" s="343">
        <v>7</v>
      </c>
      <c r="P737" s="343">
        <v>1</v>
      </c>
      <c r="Q737" s="344" t="s">
        <v>754</v>
      </c>
      <c r="R737" s="345" t="s">
        <v>284</v>
      </c>
      <c r="S737" s="383"/>
      <c r="T737" s="383"/>
      <c r="U737" s="383"/>
      <c r="V737" s="383"/>
      <c r="W737" s="365">
        <v>68.298000000000002</v>
      </c>
      <c r="X737" s="359">
        <v>0</v>
      </c>
      <c r="Y737" s="360">
        <v>0</v>
      </c>
      <c r="Z737" s="384"/>
      <c r="AA737" s="384"/>
      <c r="AB737" s="384"/>
      <c r="AC737" s="384"/>
      <c r="AD737" s="384"/>
      <c r="AE737" s="384"/>
      <c r="AF737" s="302">
        <v>8645.31</v>
      </c>
      <c r="AG737" s="300"/>
    </row>
    <row r="738" spans="1:33" s="299" customFormat="1" ht="12" customHeight="1" x14ac:dyDescent="0.2">
      <c r="A738" s="300"/>
      <c r="B738" s="385" t="s">
        <v>283</v>
      </c>
      <c r="C738" s="385"/>
      <c r="D738" s="385"/>
      <c r="E738" s="385"/>
      <c r="F738" s="385"/>
      <c r="G738" s="385"/>
      <c r="H738" s="385"/>
      <c r="I738" s="385"/>
      <c r="J738" s="385"/>
      <c r="K738" s="385"/>
      <c r="L738" s="385"/>
      <c r="M738" s="385"/>
      <c r="N738" s="341">
        <v>977</v>
      </c>
      <c r="O738" s="343">
        <v>7</v>
      </c>
      <c r="P738" s="343">
        <v>1</v>
      </c>
      <c r="Q738" s="344" t="s">
        <v>754</v>
      </c>
      <c r="R738" s="345" t="s">
        <v>281</v>
      </c>
      <c r="S738" s="383"/>
      <c r="T738" s="383"/>
      <c r="U738" s="383"/>
      <c r="V738" s="383"/>
      <c r="W738" s="365">
        <v>68.298000000000002</v>
      </c>
      <c r="X738" s="359">
        <v>0</v>
      </c>
      <c r="Y738" s="360">
        <v>0</v>
      </c>
      <c r="Z738" s="384"/>
      <c r="AA738" s="384"/>
      <c r="AB738" s="384"/>
      <c r="AC738" s="384"/>
      <c r="AD738" s="384"/>
      <c r="AE738" s="384"/>
      <c r="AF738" s="302">
        <v>8645.31</v>
      </c>
      <c r="AG738" s="300"/>
    </row>
    <row r="739" spans="1:33" s="299" customFormat="1" ht="12" customHeight="1" x14ac:dyDescent="0.2">
      <c r="A739" s="300"/>
      <c r="B739" s="385" t="s">
        <v>368</v>
      </c>
      <c r="C739" s="385"/>
      <c r="D739" s="385"/>
      <c r="E739" s="385"/>
      <c r="F739" s="385"/>
      <c r="G739" s="385"/>
      <c r="H739" s="385"/>
      <c r="I739" s="385"/>
      <c r="J739" s="385"/>
      <c r="K739" s="385"/>
      <c r="L739" s="385"/>
      <c r="M739" s="385"/>
      <c r="N739" s="341">
        <v>977</v>
      </c>
      <c r="O739" s="343">
        <v>7</v>
      </c>
      <c r="P739" s="343">
        <v>2</v>
      </c>
      <c r="Q739" s="344">
        <v>0</v>
      </c>
      <c r="R739" s="345">
        <v>0</v>
      </c>
      <c r="S739" s="383"/>
      <c r="T739" s="383"/>
      <c r="U739" s="383"/>
      <c r="V739" s="383"/>
      <c r="W739" s="365">
        <v>638764.12199999997</v>
      </c>
      <c r="X739" s="359">
        <v>406873.7</v>
      </c>
      <c r="Y739" s="360">
        <v>0.63697000000000004</v>
      </c>
      <c r="Z739" s="384"/>
      <c r="AA739" s="384"/>
      <c r="AB739" s="384"/>
      <c r="AC739" s="384"/>
      <c r="AD739" s="384"/>
      <c r="AE739" s="384"/>
      <c r="AF739" s="302">
        <v>8645.31</v>
      </c>
      <c r="AG739" s="300"/>
    </row>
    <row r="740" spans="1:33" s="299" customFormat="1" ht="42.75" customHeight="1" x14ac:dyDescent="0.2">
      <c r="A740" s="300"/>
      <c r="B740" s="385" t="s">
        <v>228</v>
      </c>
      <c r="C740" s="385"/>
      <c r="D740" s="385"/>
      <c r="E740" s="385"/>
      <c r="F740" s="385"/>
      <c r="G740" s="385"/>
      <c r="H740" s="385"/>
      <c r="I740" s="385"/>
      <c r="J740" s="385"/>
      <c r="K740" s="385"/>
      <c r="L740" s="385"/>
      <c r="M740" s="385"/>
      <c r="N740" s="341">
        <v>977</v>
      </c>
      <c r="O740" s="343">
        <v>7</v>
      </c>
      <c r="P740" s="343">
        <v>2</v>
      </c>
      <c r="Q740" s="344" t="s">
        <v>227</v>
      </c>
      <c r="R740" s="345">
        <v>0</v>
      </c>
      <c r="S740" s="383"/>
      <c r="T740" s="383"/>
      <c r="U740" s="383"/>
      <c r="V740" s="383"/>
      <c r="W740" s="365">
        <v>18924.274000000001</v>
      </c>
      <c r="X740" s="359">
        <v>8809.82</v>
      </c>
      <c r="Y740" s="360">
        <v>0.46553</v>
      </c>
      <c r="Z740" s="384"/>
      <c r="AA740" s="384"/>
      <c r="AB740" s="384"/>
      <c r="AC740" s="384"/>
      <c r="AD740" s="384"/>
      <c r="AE740" s="384"/>
      <c r="AF740" s="302">
        <v>7212.77</v>
      </c>
      <c r="AG740" s="300"/>
    </row>
    <row r="741" spans="1:33" s="299" customFormat="1" ht="21.75" customHeight="1" x14ac:dyDescent="0.2">
      <c r="A741" s="300"/>
      <c r="B741" s="385" t="s">
        <v>357</v>
      </c>
      <c r="C741" s="385"/>
      <c r="D741" s="385"/>
      <c r="E741" s="385"/>
      <c r="F741" s="385"/>
      <c r="G741" s="385"/>
      <c r="H741" s="385"/>
      <c r="I741" s="385"/>
      <c r="J741" s="385"/>
      <c r="K741" s="385"/>
      <c r="L741" s="385"/>
      <c r="M741" s="385"/>
      <c r="N741" s="341">
        <v>977</v>
      </c>
      <c r="O741" s="343">
        <v>7</v>
      </c>
      <c r="P741" s="343">
        <v>2</v>
      </c>
      <c r="Q741" s="344" t="s">
        <v>356</v>
      </c>
      <c r="R741" s="345">
        <v>0</v>
      </c>
      <c r="S741" s="383"/>
      <c r="T741" s="383"/>
      <c r="U741" s="383"/>
      <c r="V741" s="383"/>
      <c r="W741" s="365">
        <v>18924.274000000001</v>
      </c>
      <c r="X741" s="359">
        <v>8809.82</v>
      </c>
      <c r="Y741" s="360">
        <v>0.46553</v>
      </c>
      <c r="Z741" s="384"/>
      <c r="AA741" s="384"/>
      <c r="AB741" s="384"/>
      <c r="AC741" s="384"/>
      <c r="AD741" s="384"/>
      <c r="AE741" s="384"/>
      <c r="AF741" s="302">
        <v>7212.77</v>
      </c>
      <c r="AG741" s="300"/>
    </row>
    <row r="742" spans="1:33" s="299" customFormat="1" ht="12" customHeight="1" x14ac:dyDescent="0.2">
      <c r="A742" s="300"/>
      <c r="B742" s="385" t="s">
        <v>326</v>
      </c>
      <c r="C742" s="385"/>
      <c r="D742" s="385"/>
      <c r="E742" s="385"/>
      <c r="F742" s="385"/>
      <c r="G742" s="385"/>
      <c r="H742" s="385"/>
      <c r="I742" s="385"/>
      <c r="J742" s="385"/>
      <c r="K742" s="385"/>
      <c r="L742" s="385"/>
      <c r="M742" s="385"/>
      <c r="N742" s="341">
        <v>977</v>
      </c>
      <c r="O742" s="343">
        <v>7</v>
      </c>
      <c r="P742" s="343">
        <v>2</v>
      </c>
      <c r="Q742" s="344" t="s">
        <v>367</v>
      </c>
      <c r="R742" s="345">
        <v>0</v>
      </c>
      <c r="S742" s="383"/>
      <c r="T742" s="383"/>
      <c r="U742" s="383"/>
      <c r="V742" s="383"/>
      <c r="W742" s="365">
        <v>4717.8190000000004</v>
      </c>
      <c r="X742" s="359">
        <v>2878.75</v>
      </c>
      <c r="Y742" s="360">
        <v>0.61019000000000001</v>
      </c>
      <c r="Z742" s="384"/>
      <c r="AA742" s="384"/>
      <c r="AB742" s="384"/>
      <c r="AC742" s="384"/>
      <c r="AD742" s="384"/>
      <c r="AE742" s="384"/>
      <c r="AF742" s="302">
        <v>7212.77</v>
      </c>
      <c r="AG742" s="300"/>
    </row>
    <row r="743" spans="1:33" s="299" customFormat="1" ht="12" customHeight="1" x14ac:dyDescent="0.2">
      <c r="A743" s="300"/>
      <c r="B743" s="385" t="s">
        <v>163</v>
      </c>
      <c r="C743" s="385"/>
      <c r="D743" s="385"/>
      <c r="E743" s="385"/>
      <c r="F743" s="385"/>
      <c r="G743" s="385"/>
      <c r="H743" s="385"/>
      <c r="I743" s="385"/>
      <c r="J743" s="385"/>
      <c r="K743" s="385"/>
      <c r="L743" s="385"/>
      <c r="M743" s="385"/>
      <c r="N743" s="341">
        <v>977</v>
      </c>
      <c r="O743" s="343">
        <v>7</v>
      </c>
      <c r="P743" s="343">
        <v>2</v>
      </c>
      <c r="Q743" s="344" t="s">
        <v>367</v>
      </c>
      <c r="R743" s="345" t="s">
        <v>162</v>
      </c>
      <c r="S743" s="383"/>
      <c r="T743" s="383"/>
      <c r="U743" s="383"/>
      <c r="V743" s="383"/>
      <c r="W743" s="365">
        <v>4717.8190000000004</v>
      </c>
      <c r="X743" s="359">
        <v>2878.75</v>
      </c>
      <c r="Y743" s="360">
        <v>0.61019000000000001</v>
      </c>
      <c r="Z743" s="384"/>
      <c r="AA743" s="384"/>
      <c r="AB743" s="384"/>
      <c r="AC743" s="384"/>
      <c r="AD743" s="384"/>
      <c r="AE743" s="384"/>
      <c r="AF743" s="302">
        <v>7212.77</v>
      </c>
      <c r="AG743" s="300"/>
    </row>
    <row r="744" spans="1:33" s="299" customFormat="1" ht="21.75" customHeight="1" x14ac:dyDescent="0.2">
      <c r="A744" s="300"/>
      <c r="B744" s="385" t="s">
        <v>285</v>
      </c>
      <c r="C744" s="385"/>
      <c r="D744" s="385"/>
      <c r="E744" s="385"/>
      <c r="F744" s="385"/>
      <c r="G744" s="385"/>
      <c r="H744" s="385"/>
      <c r="I744" s="385"/>
      <c r="J744" s="385"/>
      <c r="K744" s="385"/>
      <c r="L744" s="385"/>
      <c r="M744" s="385"/>
      <c r="N744" s="341">
        <v>977</v>
      </c>
      <c r="O744" s="343">
        <v>7</v>
      </c>
      <c r="P744" s="343">
        <v>2</v>
      </c>
      <c r="Q744" s="344" t="s">
        <v>367</v>
      </c>
      <c r="R744" s="345" t="s">
        <v>284</v>
      </c>
      <c r="S744" s="383"/>
      <c r="T744" s="383"/>
      <c r="U744" s="383"/>
      <c r="V744" s="383"/>
      <c r="W744" s="365">
        <v>4717.8190000000004</v>
      </c>
      <c r="X744" s="359">
        <v>2878.75</v>
      </c>
      <c r="Y744" s="360">
        <v>0.61019000000000001</v>
      </c>
      <c r="Z744" s="384"/>
      <c r="AA744" s="384"/>
      <c r="AB744" s="384"/>
      <c r="AC744" s="384"/>
      <c r="AD744" s="384"/>
      <c r="AE744" s="384"/>
      <c r="AF744" s="302">
        <v>584.67999999999995</v>
      </c>
      <c r="AG744" s="300"/>
    </row>
    <row r="745" spans="1:33" s="299" customFormat="1" ht="12" customHeight="1" x14ac:dyDescent="0.2">
      <c r="A745" s="300"/>
      <c r="B745" s="385" t="s">
        <v>283</v>
      </c>
      <c r="C745" s="385"/>
      <c r="D745" s="385"/>
      <c r="E745" s="385"/>
      <c r="F745" s="385"/>
      <c r="G745" s="385"/>
      <c r="H745" s="385"/>
      <c r="I745" s="385"/>
      <c r="J745" s="385"/>
      <c r="K745" s="385"/>
      <c r="L745" s="385"/>
      <c r="M745" s="385"/>
      <c r="N745" s="341">
        <v>977</v>
      </c>
      <c r="O745" s="343">
        <v>7</v>
      </c>
      <c r="P745" s="343">
        <v>2</v>
      </c>
      <c r="Q745" s="344" t="s">
        <v>367</v>
      </c>
      <c r="R745" s="345" t="s">
        <v>281</v>
      </c>
      <c r="S745" s="383"/>
      <c r="T745" s="383"/>
      <c r="U745" s="383"/>
      <c r="V745" s="383"/>
      <c r="W745" s="365">
        <v>4717.8190000000004</v>
      </c>
      <c r="X745" s="359">
        <v>2878.75</v>
      </c>
      <c r="Y745" s="360">
        <v>0.61019000000000001</v>
      </c>
      <c r="Z745" s="384"/>
      <c r="AA745" s="384"/>
      <c r="AB745" s="384"/>
      <c r="AC745" s="384"/>
      <c r="AD745" s="384"/>
      <c r="AE745" s="384"/>
      <c r="AF745" s="302">
        <v>584.67999999999995</v>
      </c>
      <c r="AG745" s="300"/>
    </row>
    <row r="746" spans="1:33" s="299" customFormat="1" ht="42.75" customHeight="1" x14ac:dyDescent="0.2">
      <c r="A746" s="300"/>
      <c r="B746" s="385" t="s">
        <v>176</v>
      </c>
      <c r="C746" s="385"/>
      <c r="D746" s="385"/>
      <c r="E746" s="385"/>
      <c r="F746" s="385"/>
      <c r="G746" s="385"/>
      <c r="H746" s="385"/>
      <c r="I746" s="385"/>
      <c r="J746" s="385"/>
      <c r="K746" s="385"/>
      <c r="L746" s="385"/>
      <c r="M746" s="385"/>
      <c r="N746" s="341">
        <v>977</v>
      </c>
      <c r="O746" s="343">
        <v>7</v>
      </c>
      <c r="P746" s="343">
        <v>2</v>
      </c>
      <c r="Q746" s="344" t="s">
        <v>366</v>
      </c>
      <c r="R746" s="345">
        <v>0</v>
      </c>
      <c r="S746" s="383"/>
      <c r="T746" s="383"/>
      <c r="U746" s="383"/>
      <c r="V746" s="383"/>
      <c r="W746" s="365">
        <v>10975.259</v>
      </c>
      <c r="X746" s="359">
        <v>3798.93</v>
      </c>
      <c r="Y746" s="360">
        <v>0.34614</v>
      </c>
      <c r="Z746" s="384"/>
      <c r="AA746" s="384"/>
      <c r="AB746" s="384"/>
      <c r="AC746" s="384"/>
      <c r="AD746" s="384"/>
      <c r="AE746" s="384"/>
      <c r="AF746" s="302">
        <v>584.67999999999995</v>
      </c>
      <c r="AG746" s="300"/>
    </row>
    <row r="747" spans="1:33" s="299" customFormat="1" ht="21.75" customHeight="1" x14ac:dyDescent="0.2">
      <c r="A747" s="300"/>
      <c r="B747" s="385" t="s">
        <v>163</v>
      </c>
      <c r="C747" s="385"/>
      <c r="D747" s="385"/>
      <c r="E747" s="385"/>
      <c r="F747" s="385"/>
      <c r="G747" s="385"/>
      <c r="H747" s="385"/>
      <c r="I747" s="385"/>
      <c r="J747" s="385"/>
      <c r="K747" s="385"/>
      <c r="L747" s="385"/>
      <c r="M747" s="385"/>
      <c r="N747" s="341">
        <v>977</v>
      </c>
      <c r="O747" s="343">
        <v>7</v>
      </c>
      <c r="P747" s="343">
        <v>2</v>
      </c>
      <c r="Q747" s="344" t="s">
        <v>366</v>
      </c>
      <c r="R747" s="345" t="s">
        <v>162</v>
      </c>
      <c r="S747" s="383"/>
      <c r="T747" s="383"/>
      <c r="U747" s="383"/>
      <c r="V747" s="383"/>
      <c r="W747" s="365">
        <v>10975.259</v>
      </c>
      <c r="X747" s="359">
        <v>3798.93</v>
      </c>
      <c r="Y747" s="360">
        <v>0.34614</v>
      </c>
      <c r="Z747" s="384"/>
      <c r="AA747" s="384"/>
      <c r="AB747" s="384"/>
      <c r="AC747" s="384"/>
      <c r="AD747" s="384"/>
      <c r="AE747" s="384"/>
      <c r="AF747" s="302">
        <v>584.67999999999995</v>
      </c>
      <c r="AG747" s="300"/>
    </row>
    <row r="748" spans="1:33" s="299" customFormat="1" ht="12" customHeight="1" x14ac:dyDescent="0.2">
      <c r="A748" s="300"/>
      <c r="B748" s="385" t="s">
        <v>285</v>
      </c>
      <c r="C748" s="385"/>
      <c r="D748" s="385"/>
      <c r="E748" s="385"/>
      <c r="F748" s="385"/>
      <c r="G748" s="385"/>
      <c r="H748" s="385"/>
      <c r="I748" s="385"/>
      <c r="J748" s="385"/>
      <c r="K748" s="385"/>
      <c r="L748" s="385"/>
      <c r="M748" s="385"/>
      <c r="N748" s="341">
        <v>977</v>
      </c>
      <c r="O748" s="343">
        <v>7</v>
      </c>
      <c r="P748" s="343">
        <v>2</v>
      </c>
      <c r="Q748" s="344" t="s">
        <v>366</v>
      </c>
      <c r="R748" s="345" t="s">
        <v>284</v>
      </c>
      <c r="S748" s="383"/>
      <c r="T748" s="383"/>
      <c r="U748" s="383"/>
      <c r="V748" s="383"/>
      <c r="W748" s="365">
        <v>10975.259</v>
      </c>
      <c r="X748" s="359">
        <v>3798.93</v>
      </c>
      <c r="Y748" s="360">
        <v>0.34614</v>
      </c>
      <c r="Z748" s="384"/>
      <c r="AA748" s="384"/>
      <c r="AB748" s="384"/>
      <c r="AC748" s="384"/>
      <c r="AD748" s="384"/>
      <c r="AE748" s="384"/>
      <c r="AF748" s="302">
        <v>584.67999999999995</v>
      </c>
      <c r="AG748" s="300"/>
    </row>
    <row r="749" spans="1:33" s="299" customFormat="1" ht="12" customHeight="1" x14ac:dyDescent="0.2">
      <c r="A749" s="300"/>
      <c r="B749" s="385" t="s">
        <v>283</v>
      </c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41">
        <v>977</v>
      </c>
      <c r="O749" s="343">
        <v>7</v>
      </c>
      <c r="P749" s="343">
        <v>2</v>
      </c>
      <c r="Q749" s="344" t="s">
        <v>366</v>
      </c>
      <c r="R749" s="345" t="s">
        <v>281</v>
      </c>
      <c r="S749" s="383"/>
      <c r="T749" s="383"/>
      <c r="U749" s="383"/>
      <c r="V749" s="383"/>
      <c r="W749" s="365">
        <v>10975.259</v>
      </c>
      <c r="X749" s="359">
        <v>3798.93</v>
      </c>
      <c r="Y749" s="360">
        <v>0.34614</v>
      </c>
      <c r="Z749" s="384"/>
      <c r="AA749" s="384"/>
      <c r="AB749" s="384"/>
      <c r="AC749" s="384"/>
      <c r="AD749" s="384"/>
      <c r="AE749" s="384"/>
      <c r="AF749" s="302">
        <v>584.67999999999995</v>
      </c>
      <c r="AG749" s="300"/>
    </row>
    <row r="750" spans="1:33" s="299" customFormat="1" ht="21.75" customHeight="1" x14ac:dyDescent="0.2">
      <c r="A750" s="300"/>
      <c r="B750" s="385" t="s">
        <v>365</v>
      </c>
      <c r="C750" s="385"/>
      <c r="D750" s="385"/>
      <c r="E750" s="385"/>
      <c r="F750" s="385"/>
      <c r="G750" s="385"/>
      <c r="H750" s="385"/>
      <c r="I750" s="385"/>
      <c r="J750" s="385"/>
      <c r="K750" s="385"/>
      <c r="L750" s="385"/>
      <c r="M750" s="385"/>
      <c r="N750" s="341">
        <v>977</v>
      </c>
      <c r="O750" s="343">
        <v>7</v>
      </c>
      <c r="P750" s="343">
        <v>2</v>
      </c>
      <c r="Q750" s="344" t="s">
        <v>364</v>
      </c>
      <c r="R750" s="345">
        <v>0</v>
      </c>
      <c r="S750" s="383"/>
      <c r="T750" s="383"/>
      <c r="U750" s="383"/>
      <c r="V750" s="383"/>
      <c r="W750" s="365">
        <v>659.94</v>
      </c>
      <c r="X750" s="359">
        <v>659.94</v>
      </c>
      <c r="Y750" s="360">
        <v>1</v>
      </c>
      <c r="Z750" s="384"/>
      <c r="AA750" s="384"/>
      <c r="AB750" s="384"/>
      <c r="AC750" s="384"/>
      <c r="AD750" s="384"/>
      <c r="AE750" s="384"/>
      <c r="AF750" s="302">
        <v>35</v>
      </c>
      <c r="AG750" s="300"/>
    </row>
    <row r="751" spans="1:33" s="299" customFormat="1" ht="21.75" customHeight="1" x14ac:dyDescent="0.2">
      <c r="A751" s="300"/>
      <c r="B751" s="385" t="s">
        <v>163</v>
      </c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41">
        <v>977</v>
      </c>
      <c r="O751" s="343">
        <v>7</v>
      </c>
      <c r="P751" s="343">
        <v>2</v>
      </c>
      <c r="Q751" s="344" t="s">
        <v>364</v>
      </c>
      <c r="R751" s="345" t="s">
        <v>162</v>
      </c>
      <c r="S751" s="383"/>
      <c r="T751" s="383"/>
      <c r="U751" s="383"/>
      <c r="V751" s="383"/>
      <c r="W751" s="365">
        <v>659.94</v>
      </c>
      <c r="X751" s="359">
        <v>659.94</v>
      </c>
      <c r="Y751" s="360">
        <v>1</v>
      </c>
      <c r="Z751" s="384"/>
      <c r="AA751" s="384"/>
      <c r="AB751" s="384"/>
      <c r="AC751" s="384"/>
      <c r="AD751" s="384"/>
      <c r="AE751" s="384"/>
      <c r="AF751" s="302">
        <v>35</v>
      </c>
      <c r="AG751" s="300"/>
    </row>
    <row r="752" spans="1:33" s="299" customFormat="1" ht="12" customHeight="1" x14ac:dyDescent="0.2">
      <c r="A752" s="300"/>
      <c r="B752" s="385" t="s">
        <v>285</v>
      </c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41">
        <v>977</v>
      </c>
      <c r="O752" s="343">
        <v>7</v>
      </c>
      <c r="P752" s="343">
        <v>2</v>
      </c>
      <c r="Q752" s="344" t="s">
        <v>364</v>
      </c>
      <c r="R752" s="345" t="s">
        <v>284</v>
      </c>
      <c r="S752" s="383"/>
      <c r="T752" s="383"/>
      <c r="U752" s="383"/>
      <c r="V752" s="383"/>
      <c r="W752" s="365">
        <v>659.94</v>
      </c>
      <c r="X752" s="359">
        <v>659.94</v>
      </c>
      <c r="Y752" s="360">
        <v>1</v>
      </c>
      <c r="Z752" s="384"/>
      <c r="AA752" s="384"/>
      <c r="AB752" s="384"/>
      <c r="AC752" s="384"/>
      <c r="AD752" s="384"/>
      <c r="AE752" s="384"/>
      <c r="AF752" s="302">
        <v>35</v>
      </c>
      <c r="AG752" s="300"/>
    </row>
    <row r="753" spans="1:33" s="299" customFormat="1" ht="21.75" customHeight="1" x14ac:dyDescent="0.2">
      <c r="A753" s="300"/>
      <c r="B753" s="385" t="s">
        <v>283</v>
      </c>
      <c r="C753" s="385"/>
      <c r="D753" s="385"/>
      <c r="E753" s="385"/>
      <c r="F753" s="385"/>
      <c r="G753" s="385"/>
      <c r="H753" s="385"/>
      <c r="I753" s="385"/>
      <c r="J753" s="385"/>
      <c r="K753" s="385"/>
      <c r="L753" s="385"/>
      <c r="M753" s="385"/>
      <c r="N753" s="341">
        <v>977</v>
      </c>
      <c r="O753" s="343">
        <v>7</v>
      </c>
      <c r="P753" s="343">
        <v>2</v>
      </c>
      <c r="Q753" s="344" t="s">
        <v>364</v>
      </c>
      <c r="R753" s="345" t="s">
        <v>281</v>
      </c>
      <c r="S753" s="383"/>
      <c r="T753" s="383"/>
      <c r="U753" s="383"/>
      <c r="V753" s="383"/>
      <c r="W753" s="365">
        <v>659.94</v>
      </c>
      <c r="X753" s="359">
        <v>659.94</v>
      </c>
      <c r="Y753" s="360">
        <v>1</v>
      </c>
      <c r="Z753" s="384"/>
      <c r="AA753" s="384"/>
      <c r="AB753" s="384"/>
      <c r="AC753" s="384"/>
      <c r="AD753" s="384"/>
      <c r="AE753" s="384"/>
      <c r="AF753" s="302">
        <v>35</v>
      </c>
      <c r="AG753" s="300"/>
    </row>
    <row r="754" spans="1:33" s="299" customFormat="1" ht="12" customHeight="1" x14ac:dyDescent="0.2">
      <c r="A754" s="300"/>
      <c r="B754" s="385" t="s">
        <v>648</v>
      </c>
      <c r="C754" s="385"/>
      <c r="D754" s="385"/>
      <c r="E754" s="385"/>
      <c r="F754" s="385"/>
      <c r="G754" s="385"/>
      <c r="H754" s="385"/>
      <c r="I754" s="385"/>
      <c r="J754" s="385"/>
      <c r="K754" s="385"/>
      <c r="L754" s="385"/>
      <c r="M754" s="385"/>
      <c r="N754" s="341">
        <v>977</v>
      </c>
      <c r="O754" s="343">
        <v>7</v>
      </c>
      <c r="P754" s="343">
        <v>2</v>
      </c>
      <c r="Q754" s="344" t="s">
        <v>650</v>
      </c>
      <c r="R754" s="345">
        <v>0</v>
      </c>
      <c r="S754" s="383"/>
      <c r="T754" s="383"/>
      <c r="U754" s="383"/>
      <c r="V754" s="383"/>
      <c r="W754" s="365">
        <v>645.17600000000004</v>
      </c>
      <c r="X754" s="359">
        <v>135</v>
      </c>
      <c r="Y754" s="360">
        <v>0.20924999999999999</v>
      </c>
      <c r="Z754" s="384"/>
      <c r="AA754" s="384"/>
      <c r="AB754" s="384"/>
      <c r="AC754" s="384"/>
      <c r="AD754" s="384"/>
      <c r="AE754" s="384"/>
      <c r="AF754" s="302">
        <v>35</v>
      </c>
      <c r="AG754" s="300"/>
    </row>
    <row r="755" spans="1:33" s="299" customFormat="1" ht="42.75" customHeight="1" x14ac:dyDescent="0.2">
      <c r="A755" s="300"/>
      <c r="B755" s="385" t="s">
        <v>163</v>
      </c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41">
        <v>977</v>
      </c>
      <c r="O755" s="343">
        <v>7</v>
      </c>
      <c r="P755" s="343">
        <v>2</v>
      </c>
      <c r="Q755" s="344" t="s">
        <v>650</v>
      </c>
      <c r="R755" s="345" t="s">
        <v>162</v>
      </c>
      <c r="S755" s="383"/>
      <c r="T755" s="383"/>
      <c r="U755" s="383"/>
      <c r="V755" s="383"/>
      <c r="W755" s="365">
        <v>645.17600000000004</v>
      </c>
      <c r="X755" s="359">
        <v>135</v>
      </c>
      <c r="Y755" s="360">
        <v>0.20924999999999999</v>
      </c>
      <c r="Z755" s="384"/>
      <c r="AA755" s="384"/>
      <c r="AB755" s="384"/>
      <c r="AC755" s="384"/>
      <c r="AD755" s="384"/>
      <c r="AE755" s="384"/>
      <c r="AF755" s="302">
        <v>35</v>
      </c>
      <c r="AG755" s="300"/>
    </row>
    <row r="756" spans="1:33" s="299" customFormat="1" ht="21.75" customHeight="1" x14ac:dyDescent="0.2">
      <c r="A756" s="300"/>
      <c r="B756" s="385" t="s">
        <v>285</v>
      </c>
      <c r="C756" s="385"/>
      <c r="D756" s="385"/>
      <c r="E756" s="385"/>
      <c r="F756" s="385"/>
      <c r="G756" s="385"/>
      <c r="H756" s="385"/>
      <c r="I756" s="385"/>
      <c r="J756" s="385"/>
      <c r="K756" s="385"/>
      <c r="L756" s="385"/>
      <c r="M756" s="385"/>
      <c r="N756" s="341">
        <v>977</v>
      </c>
      <c r="O756" s="343">
        <v>7</v>
      </c>
      <c r="P756" s="343">
        <v>2</v>
      </c>
      <c r="Q756" s="344" t="s">
        <v>650</v>
      </c>
      <c r="R756" s="345" t="s">
        <v>284</v>
      </c>
      <c r="S756" s="383"/>
      <c r="T756" s="383"/>
      <c r="U756" s="383"/>
      <c r="V756" s="383"/>
      <c r="W756" s="365">
        <v>645.17600000000004</v>
      </c>
      <c r="X756" s="359">
        <v>135</v>
      </c>
      <c r="Y756" s="360">
        <v>0.20924999999999999</v>
      </c>
      <c r="Z756" s="384"/>
      <c r="AA756" s="384"/>
      <c r="AB756" s="384"/>
      <c r="AC756" s="384"/>
      <c r="AD756" s="384"/>
      <c r="AE756" s="384"/>
      <c r="AF756" s="302">
        <v>0</v>
      </c>
      <c r="AG756" s="300"/>
    </row>
    <row r="757" spans="1:33" s="299" customFormat="1" ht="21.75" customHeight="1" x14ac:dyDescent="0.2">
      <c r="A757" s="300"/>
      <c r="B757" s="385" t="s">
        <v>283</v>
      </c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41">
        <v>977</v>
      </c>
      <c r="O757" s="343">
        <v>7</v>
      </c>
      <c r="P757" s="343">
        <v>2</v>
      </c>
      <c r="Q757" s="344" t="s">
        <v>650</v>
      </c>
      <c r="R757" s="345" t="s">
        <v>281</v>
      </c>
      <c r="S757" s="383"/>
      <c r="T757" s="383"/>
      <c r="U757" s="383"/>
      <c r="V757" s="383"/>
      <c r="W757" s="365">
        <v>645.17600000000004</v>
      </c>
      <c r="X757" s="359">
        <v>135</v>
      </c>
      <c r="Y757" s="360">
        <v>0.20924999999999999</v>
      </c>
      <c r="Z757" s="384"/>
      <c r="AA757" s="384"/>
      <c r="AB757" s="384"/>
      <c r="AC757" s="384"/>
      <c r="AD757" s="384"/>
      <c r="AE757" s="384"/>
      <c r="AF757" s="302">
        <v>0</v>
      </c>
      <c r="AG757" s="300"/>
    </row>
    <row r="758" spans="1:33" s="299" customFormat="1" ht="12" customHeight="1" x14ac:dyDescent="0.2">
      <c r="A758" s="300"/>
      <c r="B758" s="385" t="s">
        <v>522</v>
      </c>
      <c r="C758" s="385"/>
      <c r="D758" s="385"/>
      <c r="E758" s="385"/>
      <c r="F758" s="385"/>
      <c r="G758" s="385"/>
      <c r="H758" s="385"/>
      <c r="I758" s="385"/>
      <c r="J758" s="385"/>
      <c r="K758" s="385"/>
      <c r="L758" s="385"/>
      <c r="M758" s="385"/>
      <c r="N758" s="341">
        <v>977</v>
      </c>
      <c r="O758" s="343">
        <v>7</v>
      </c>
      <c r="P758" s="343">
        <v>2</v>
      </c>
      <c r="Q758" s="344" t="s">
        <v>521</v>
      </c>
      <c r="R758" s="345">
        <v>0</v>
      </c>
      <c r="S758" s="383"/>
      <c r="T758" s="383"/>
      <c r="U758" s="383"/>
      <c r="V758" s="383"/>
      <c r="W758" s="365">
        <v>1886.08</v>
      </c>
      <c r="X758" s="359">
        <v>1337.2</v>
      </c>
      <c r="Y758" s="360">
        <v>0.70898000000000005</v>
      </c>
      <c r="Z758" s="384"/>
      <c r="AA758" s="384"/>
      <c r="AB758" s="384"/>
      <c r="AC758" s="384"/>
      <c r="AD758" s="384"/>
      <c r="AE758" s="384"/>
      <c r="AF758" s="302">
        <v>0</v>
      </c>
      <c r="AG758" s="300"/>
    </row>
    <row r="759" spans="1:33" s="299" customFormat="1" ht="21.75" customHeight="1" x14ac:dyDescent="0.2">
      <c r="A759" s="300"/>
      <c r="B759" s="385" t="s">
        <v>163</v>
      </c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41">
        <v>977</v>
      </c>
      <c r="O759" s="343">
        <v>7</v>
      </c>
      <c r="P759" s="343">
        <v>2</v>
      </c>
      <c r="Q759" s="344" t="s">
        <v>521</v>
      </c>
      <c r="R759" s="345" t="s">
        <v>162</v>
      </c>
      <c r="S759" s="383"/>
      <c r="T759" s="383"/>
      <c r="U759" s="383"/>
      <c r="V759" s="383"/>
      <c r="W759" s="365">
        <v>1886.08</v>
      </c>
      <c r="X759" s="359">
        <v>1337.2</v>
      </c>
      <c r="Y759" s="360">
        <v>0.70898000000000005</v>
      </c>
      <c r="Z759" s="384"/>
      <c r="AA759" s="384"/>
      <c r="AB759" s="384"/>
      <c r="AC759" s="384"/>
      <c r="AD759" s="384"/>
      <c r="AE759" s="384"/>
      <c r="AF759" s="302">
        <v>0</v>
      </c>
      <c r="AG759" s="300"/>
    </row>
    <row r="760" spans="1:33" s="299" customFormat="1" ht="12" customHeight="1" x14ac:dyDescent="0.2">
      <c r="A760" s="300"/>
      <c r="B760" s="385" t="s">
        <v>285</v>
      </c>
      <c r="C760" s="385"/>
      <c r="D760" s="385"/>
      <c r="E760" s="385"/>
      <c r="F760" s="385"/>
      <c r="G760" s="385"/>
      <c r="H760" s="385"/>
      <c r="I760" s="385"/>
      <c r="J760" s="385"/>
      <c r="K760" s="385"/>
      <c r="L760" s="385"/>
      <c r="M760" s="385"/>
      <c r="N760" s="341">
        <v>977</v>
      </c>
      <c r="O760" s="343">
        <v>7</v>
      </c>
      <c r="P760" s="343">
        <v>2</v>
      </c>
      <c r="Q760" s="344" t="s">
        <v>521</v>
      </c>
      <c r="R760" s="345" t="s">
        <v>284</v>
      </c>
      <c r="S760" s="383"/>
      <c r="T760" s="383"/>
      <c r="U760" s="383"/>
      <c r="V760" s="383"/>
      <c r="W760" s="365">
        <v>1886.08</v>
      </c>
      <c r="X760" s="359">
        <v>1337.2</v>
      </c>
      <c r="Y760" s="360">
        <v>0.70898000000000005</v>
      </c>
      <c r="Z760" s="384"/>
      <c r="AA760" s="384"/>
      <c r="AB760" s="384"/>
      <c r="AC760" s="384"/>
      <c r="AD760" s="384"/>
      <c r="AE760" s="384"/>
      <c r="AF760" s="302">
        <v>0</v>
      </c>
      <c r="AG760" s="300"/>
    </row>
    <row r="761" spans="1:33" s="299" customFormat="1" ht="42.75" customHeight="1" x14ac:dyDescent="0.2">
      <c r="A761" s="300"/>
      <c r="B761" s="385" t="s">
        <v>283</v>
      </c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41">
        <v>977</v>
      </c>
      <c r="O761" s="343">
        <v>7</v>
      </c>
      <c r="P761" s="343">
        <v>2</v>
      </c>
      <c r="Q761" s="344" t="s">
        <v>521</v>
      </c>
      <c r="R761" s="345" t="s">
        <v>281</v>
      </c>
      <c r="S761" s="383"/>
      <c r="T761" s="383"/>
      <c r="U761" s="383"/>
      <c r="V761" s="383"/>
      <c r="W761" s="365">
        <v>1886.08</v>
      </c>
      <c r="X761" s="359">
        <v>1337.2</v>
      </c>
      <c r="Y761" s="360">
        <v>0.70898000000000005</v>
      </c>
      <c r="Z761" s="384"/>
      <c r="AA761" s="384"/>
      <c r="AB761" s="384"/>
      <c r="AC761" s="384"/>
      <c r="AD761" s="384"/>
      <c r="AE761" s="384"/>
      <c r="AF761" s="302">
        <v>0</v>
      </c>
      <c r="AG761" s="300"/>
    </row>
    <row r="762" spans="1:33" s="299" customFormat="1" ht="21.75" customHeight="1" x14ac:dyDescent="0.2">
      <c r="A762" s="300"/>
      <c r="B762" s="385" t="s">
        <v>651</v>
      </c>
      <c r="C762" s="385"/>
      <c r="D762" s="385"/>
      <c r="E762" s="385"/>
      <c r="F762" s="385"/>
      <c r="G762" s="385"/>
      <c r="H762" s="385"/>
      <c r="I762" s="385"/>
      <c r="J762" s="385"/>
      <c r="K762" s="385"/>
      <c r="L762" s="385"/>
      <c r="M762" s="385"/>
      <c r="N762" s="341">
        <v>977</v>
      </c>
      <c r="O762" s="343">
        <v>7</v>
      </c>
      <c r="P762" s="343">
        <v>2</v>
      </c>
      <c r="Q762" s="344" t="s">
        <v>652</v>
      </c>
      <c r="R762" s="345">
        <v>0</v>
      </c>
      <c r="S762" s="383"/>
      <c r="T762" s="383"/>
      <c r="U762" s="383"/>
      <c r="V762" s="383"/>
      <c r="W762" s="365">
        <v>40</v>
      </c>
      <c r="X762" s="359">
        <v>0</v>
      </c>
      <c r="Y762" s="360">
        <v>0</v>
      </c>
      <c r="Z762" s="384"/>
      <c r="AA762" s="384"/>
      <c r="AB762" s="384"/>
      <c r="AC762" s="384"/>
      <c r="AD762" s="384"/>
      <c r="AE762" s="384"/>
      <c r="AF762" s="302">
        <v>0</v>
      </c>
      <c r="AG762" s="300"/>
    </row>
    <row r="763" spans="1:33" s="299" customFormat="1" ht="21.75" customHeight="1" x14ac:dyDescent="0.2">
      <c r="A763" s="300"/>
      <c r="B763" s="385" t="s">
        <v>163</v>
      </c>
      <c r="C763" s="385"/>
      <c r="D763" s="385"/>
      <c r="E763" s="385"/>
      <c r="F763" s="385"/>
      <c r="G763" s="385"/>
      <c r="H763" s="385"/>
      <c r="I763" s="385"/>
      <c r="J763" s="385"/>
      <c r="K763" s="385"/>
      <c r="L763" s="385"/>
      <c r="M763" s="385"/>
      <c r="N763" s="341">
        <v>977</v>
      </c>
      <c r="O763" s="343">
        <v>7</v>
      </c>
      <c r="P763" s="343">
        <v>2</v>
      </c>
      <c r="Q763" s="344" t="s">
        <v>652</v>
      </c>
      <c r="R763" s="345" t="s">
        <v>162</v>
      </c>
      <c r="S763" s="383"/>
      <c r="T763" s="383"/>
      <c r="U763" s="383"/>
      <c r="V763" s="383"/>
      <c r="W763" s="365">
        <v>40</v>
      </c>
      <c r="X763" s="359">
        <v>0</v>
      </c>
      <c r="Y763" s="360">
        <v>0</v>
      </c>
      <c r="Z763" s="384"/>
      <c r="AA763" s="384"/>
      <c r="AB763" s="384"/>
      <c r="AC763" s="384"/>
      <c r="AD763" s="384"/>
      <c r="AE763" s="384"/>
      <c r="AF763" s="302">
        <v>0</v>
      </c>
      <c r="AG763" s="300"/>
    </row>
    <row r="764" spans="1:33" s="299" customFormat="1" ht="12" customHeight="1" x14ac:dyDescent="0.2">
      <c r="A764" s="300"/>
      <c r="B764" s="385" t="s">
        <v>285</v>
      </c>
      <c r="C764" s="385"/>
      <c r="D764" s="385"/>
      <c r="E764" s="385"/>
      <c r="F764" s="385"/>
      <c r="G764" s="385"/>
      <c r="H764" s="385"/>
      <c r="I764" s="385"/>
      <c r="J764" s="385"/>
      <c r="K764" s="385"/>
      <c r="L764" s="385"/>
      <c r="M764" s="385"/>
      <c r="N764" s="341">
        <v>977</v>
      </c>
      <c r="O764" s="343">
        <v>7</v>
      </c>
      <c r="P764" s="343">
        <v>2</v>
      </c>
      <c r="Q764" s="344" t="s">
        <v>652</v>
      </c>
      <c r="R764" s="345" t="s">
        <v>284</v>
      </c>
      <c r="S764" s="383"/>
      <c r="T764" s="383"/>
      <c r="U764" s="383"/>
      <c r="V764" s="383"/>
      <c r="W764" s="365">
        <v>40</v>
      </c>
      <c r="X764" s="359">
        <v>0</v>
      </c>
      <c r="Y764" s="360">
        <v>0</v>
      </c>
      <c r="Z764" s="384"/>
      <c r="AA764" s="384"/>
      <c r="AB764" s="384"/>
      <c r="AC764" s="384"/>
      <c r="AD764" s="384"/>
      <c r="AE764" s="384"/>
      <c r="AF764" s="302">
        <v>0</v>
      </c>
      <c r="AG764" s="300"/>
    </row>
    <row r="765" spans="1:33" s="299" customFormat="1" ht="21.75" customHeight="1" x14ac:dyDescent="0.2">
      <c r="A765" s="300"/>
      <c r="B765" s="385" t="s">
        <v>283</v>
      </c>
      <c r="C765" s="385"/>
      <c r="D765" s="385"/>
      <c r="E765" s="385"/>
      <c r="F765" s="385"/>
      <c r="G765" s="385"/>
      <c r="H765" s="385"/>
      <c r="I765" s="385"/>
      <c r="J765" s="385"/>
      <c r="K765" s="385"/>
      <c r="L765" s="385"/>
      <c r="M765" s="385"/>
      <c r="N765" s="341">
        <v>977</v>
      </c>
      <c r="O765" s="343">
        <v>7</v>
      </c>
      <c r="P765" s="343">
        <v>2</v>
      </c>
      <c r="Q765" s="344" t="s">
        <v>652</v>
      </c>
      <c r="R765" s="345" t="s">
        <v>281</v>
      </c>
      <c r="S765" s="383"/>
      <c r="T765" s="383"/>
      <c r="U765" s="383"/>
      <c r="V765" s="383"/>
      <c r="W765" s="365">
        <v>40</v>
      </c>
      <c r="X765" s="359">
        <v>0</v>
      </c>
      <c r="Y765" s="360">
        <v>0</v>
      </c>
      <c r="Z765" s="384"/>
      <c r="AA765" s="384"/>
      <c r="AB765" s="384"/>
      <c r="AC765" s="384"/>
      <c r="AD765" s="384"/>
      <c r="AE765" s="384"/>
      <c r="AF765" s="302">
        <v>0</v>
      </c>
      <c r="AG765" s="300"/>
    </row>
    <row r="766" spans="1:33" s="299" customFormat="1" ht="12" customHeight="1" x14ac:dyDescent="0.2">
      <c r="A766" s="300"/>
      <c r="B766" s="385" t="s">
        <v>228</v>
      </c>
      <c r="C766" s="385"/>
      <c r="D766" s="385"/>
      <c r="E766" s="385"/>
      <c r="F766" s="385"/>
      <c r="G766" s="385"/>
      <c r="H766" s="385"/>
      <c r="I766" s="385"/>
      <c r="J766" s="385"/>
      <c r="K766" s="385"/>
      <c r="L766" s="385"/>
      <c r="M766" s="385"/>
      <c r="N766" s="341">
        <v>977</v>
      </c>
      <c r="O766" s="343">
        <v>7</v>
      </c>
      <c r="P766" s="343">
        <v>2</v>
      </c>
      <c r="Q766" s="344" t="s">
        <v>227</v>
      </c>
      <c r="R766" s="345">
        <v>0</v>
      </c>
      <c r="S766" s="383"/>
      <c r="T766" s="383"/>
      <c r="U766" s="383"/>
      <c r="V766" s="383"/>
      <c r="W766" s="365">
        <v>547249.90500000003</v>
      </c>
      <c r="X766" s="359">
        <v>348372.03</v>
      </c>
      <c r="Y766" s="360">
        <v>0.63658999999999999</v>
      </c>
      <c r="Z766" s="384"/>
      <c r="AA766" s="384"/>
      <c r="AB766" s="384"/>
      <c r="AC766" s="384"/>
      <c r="AD766" s="384"/>
      <c r="AE766" s="384"/>
      <c r="AF766" s="302">
        <v>0</v>
      </c>
      <c r="AG766" s="300"/>
    </row>
    <row r="767" spans="1:33" s="299" customFormat="1" ht="42.75" customHeight="1" x14ac:dyDescent="0.2">
      <c r="A767" s="300"/>
      <c r="B767" s="385" t="s">
        <v>357</v>
      </c>
      <c r="C767" s="385"/>
      <c r="D767" s="385"/>
      <c r="E767" s="385"/>
      <c r="F767" s="385"/>
      <c r="G767" s="385"/>
      <c r="H767" s="385"/>
      <c r="I767" s="385"/>
      <c r="J767" s="385"/>
      <c r="K767" s="385"/>
      <c r="L767" s="385"/>
      <c r="M767" s="385"/>
      <c r="N767" s="341">
        <v>977</v>
      </c>
      <c r="O767" s="343">
        <v>7</v>
      </c>
      <c r="P767" s="343">
        <v>2</v>
      </c>
      <c r="Q767" s="344" t="s">
        <v>356</v>
      </c>
      <c r="R767" s="345">
        <v>0</v>
      </c>
      <c r="S767" s="383"/>
      <c r="T767" s="383"/>
      <c r="U767" s="383"/>
      <c r="V767" s="383"/>
      <c r="W767" s="365">
        <v>547249.90500000003</v>
      </c>
      <c r="X767" s="359">
        <v>348372.03</v>
      </c>
      <c r="Y767" s="360">
        <v>0.63658999999999999</v>
      </c>
      <c r="Z767" s="384"/>
      <c r="AA767" s="384"/>
      <c r="AB767" s="384"/>
      <c r="AC767" s="384"/>
      <c r="AD767" s="384"/>
      <c r="AE767" s="384"/>
      <c r="AF767" s="302">
        <v>0</v>
      </c>
      <c r="AG767" s="300"/>
    </row>
    <row r="768" spans="1:33" s="299" customFormat="1" ht="21.75" customHeight="1" x14ac:dyDescent="0.2">
      <c r="A768" s="300"/>
      <c r="B768" s="385" t="s">
        <v>174</v>
      </c>
      <c r="C768" s="385"/>
      <c r="D768" s="385"/>
      <c r="E768" s="385"/>
      <c r="F768" s="385"/>
      <c r="G768" s="385"/>
      <c r="H768" s="385"/>
      <c r="I768" s="385"/>
      <c r="J768" s="385"/>
      <c r="K768" s="385"/>
      <c r="L768" s="385"/>
      <c r="M768" s="385"/>
      <c r="N768" s="341">
        <v>977</v>
      </c>
      <c r="O768" s="343">
        <v>7</v>
      </c>
      <c r="P768" s="343">
        <v>2</v>
      </c>
      <c r="Q768" s="344" t="s">
        <v>363</v>
      </c>
      <c r="R768" s="345">
        <v>0</v>
      </c>
      <c r="S768" s="383"/>
      <c r="T768" s="383"/>
      <c r="U768" s="383"/>
      <c r="V768" s="383"/>
      <c r="W768" s="365">
        <v>21938.875</v>
      </c>
      <c r="X768" s="359">
        <v>9043.66</v>
      </c>
      <c r="Y768" s="360">
        <v>0.41221999999999998</v>
      </c>
      <c r="Z768" s="384"/>
      <c r="AA768" s="384"/>
      <c r="AB768" s="384"/>
      <c r="AC768" s="384"/>
      <c r="AD768" s="384"/>
      <c r="AE768" s="384"/>
      <c r="AF768" s="302">
        <v>99.06</v>
      </c>
      <c r="AG768" s="300"/>
    </row>
    <row r="769" spans="1:33" s="299" customFormat="1" ht="32.25" customHeight="1" x14ac:dyDescent="0.2">
      <c r="A769" s="300"/>
      <c r="B769" s="385" t="s">
        <v>163</v>
      </c>
      <c r="C769" s="385"/>
      <c r="D769" s="385"/>
      <c r="E769" s="385"/>
      <c r="F769" s="385"/>
      <c r="G769" s="385"/>
      <c r="H769" s="385"/>
      <c r="I769" s="385"/>
      <c r="J769" s="385"/>
      <c r="K769" s="385"/>
      <c r="L769" s="385"/>
      <c r="M769" s="385"/>
      <c r="N769" s="341">
        <v>977</v>
      </c>
      <c r="O769" s="343">
        <v>7</v>
      </c>
      <c r="P769" s="343">
        <v>2</v>
      </c>
      <c r="Q769" s="344" t="s">
        <v>363</v>
      </c>
      <c r="R769" s="345" t="s">
        <v>162</v>
      </c>
      <c r="S769" s="383"/>
      <c r="T769" s="383"/>
      <c r="U769" s="383"/>
      <c r="V769" s="383"/>
      <c r="W769" s="365">
        <v>21938.875</v>
      </c>
      <c r="X769" s="359">
        <v>9043.66</v>
      </c>
      <c r="Y769" s="360">
        <v>0.41221999999999998</v>
      </c>
      <c r="Z769" s="384"/>
      <c r="AA769" s="384"/>
      <c r="AB769" s="384"/>
      <c r="AC769" s="384"/>
      <c r="AD769" s="384"/>
      <c r="AE769" s="384"/>
      <c r="AF769" s="302">
        <v>99.06</v>
      </c>
      <c r="AG769" s="300"/>
    </row>
    <row r="770" spans="1:33" s="299" customFormat="1" ht="12" customHeight="1" x14ac:dyDescent="0.2">
      <c r="A770" s="300"/>
      <c r="B770" s="385" t="s">
        <v>285</v>
      </c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41">
        <v>977</v>
      </c>
      <c r="O770" s="343">
        <v>7</v>
      </c>
      <c r="P770" s="343">
        <v>2</v>
      </c>
      <c r="Q770" s="344" t="s">
        <v>363</v>
      </c>
      <c r="R770" s="345" t="s">
        <v>284</v>
      </c>
      <c r="S770" s="383"/>
      <c r="T770" s="383"/>
      <c r="U770" s="383"/>
      <c r="V770" s="383"/>
      <c r="W770" s="365">
        <v>21938.875</v>
      </c>
      <c r="X770" s="359">
        <v>9043.66</v>
      </c>
      <c r="Y770" s="360">
        <v>0.41221999999999998</v>
      </c>
      <c r="Z770" s="384"/>
      <c r="AA770" s="384"/>
      <c r="AB770" s="384"/>
      <c r="AC770" s="384"/>
      <c r="AD770" s="384"/>
      <c r="AE770" s="384"/>
      <c r="AF770" s="302">
        <v>99.06</v>
      </c>
      <c r="AG770" s="300"/>
    </row>
    <row r="771" spans="1:33" s="299" customFormat="1" ht="21.75" customHeight="1" x14ac:dyDescent="0.2">
      <c r="A771" s="300"/>
      <c r="B771" s="385" t="s">
        <v>283</v>
      </c>
      <c r="C771" s="385"/>
      <c r="D771" s="385"/>
      <c r="E771" s="385"/>
      <c r="F771" s="385"/>
      <c r="G771" s="385"/>
      <c r="H771" s="385"/>
      <c r="I771" s="385"/>
      <c r="J771" s="385"/>
      <c r="K771" s="385"/>
      <c r="L771" s="385"/>
      <c r="M771" s="385"/>
      <c r="N771" s="341">
        <v>977</v>
      </c>
      <c r="O771" s="343">
        <v>7</v>
      </c>
      <c r="P771" s="343">
        <v>2</v>
      </c>
      <c r="Q771" s="344" t="s">
        <v>363</v>
      </c>
      <c r="R771" s="345" t="s">
        <v>281</v>
      </c>
      <c r="S771" s="383"/>
      <c r="T771" s="383"/>
      <c r="U771" s="383"/>
      <c r="V771" s="383"/>
      <c r="W771" s="365">
        <v>21938.875</v>
      </c>
      <c r="X771" s="359">
        <v>9043.66</v>
      </c>
      <c r="Y771" s="360">
        <v>0.41221999999999998</v>
      </c>
      <c r="Z771" s="384"/>
      <c r="AA771" s="384"/>
      <c r="AB771" s="384"/>
      <c r="AC771" s="384"/>
      <c r="AD771" s="384"/>
      <c r="AE771" s="384"/>
      <c r="AF771" s="302">
        <v>99.06</v>
      </c>
      <c r="AG771" s="300"/>
    </row>
    <row r="772" spans="1:33" s="299" customFormat="1" ht="12" customHeight="1" x14ac:dyDescent="0.2">
      <c r="A772" s="300"/>
      <c r="B772" s="385" t="s">
        <v>362</v>
      </c>
      <c r="C772" s="385"/>
      <c r="D772" s="385"/>
      <c r="E772" s="385"/>
      <c r="F772" s="385"/>
      <c r="G772" s="385"/>
      <c r="H772" s="385"/>
      <c r="I772" s="385"/>
      <c r="J772" s="385"/>
      <c r="K772" s="385"/>
      <c r="L772" s="385"/>
      <c r="M772" s="385"/>
      <c r="N772" s="341">
        <v>977</v>
      </c>
      <c r="O772" s="343">
        <v>7</v>
      </c>
      <c r="P772" s="343">
        <v>2</v>
      </c>
      <c r="Q772" s="344" t="s">
        <v>361</v>
      </c>
      <c r="R772" s="345">
        <v>0</v>
      </c>
      <c r="S772" s="383"/>
      <c r="T772" s="383"/>
      <c r="U772" s="383"/>
      <c r="V772" s="383"/>
      <c r="W772" s="365">
        <v>1644.43</v>
      </c>
      <c r="X772" s="359">
        <v>1644.43</v>
      </c>
      <c r="Y772" s="360">
        <v>1</v>
      </c>
      <c r="Z772" s="384"/>
      <c r="AA772" s="384"/>
      <c r="AB772" s="384"/>
      <c r="AC772" s="384"/>
      <c r="AD772" s="384"/>
      <c r="AE772" s="384"/>
      <c r="AF772" s="302">
        <v>99.06</v>
      </c>
      <c r="AG772" s="300"/>
    </row>
    <row r="773" spans="1:33" s="299" customFormat="1" ht="42.75" customHeight="1" x14ac:dyDescent="0.2">
      <c r="A773" s="300"/>
      <c r="B773" s="385" t="s">
        <v>163</v>
      </c>
      <c r="C773" s="385"/>
      <c r="D773" s="385"/>
      <c r="E773" s="385"/>
      <c r="F773" s="385"/>
      <c r="G773" s="385"/>
      <c r="H773" s="385"/>
      <c r="I773" s="385"/>
      <c r="J773" s="385"/>
      <c r="K773" s="385"/>
      <c r="L773" s="385"/>
      <c r="M773" s="385"/>
      <c r="N773" s="341">
        <v>977</v>
      </c>
      <c r="O773" s="343">
        <v>7</v>
      </c>
      <c r="P773" s="343">
        <v>2</v>
      </c>
      <c r="Q773" s="344" t="s">
        <v>361</v>
      </c>
      <c r="R773" s="345" t="s">
        <v>162</v>
      </c>
      <c r="S773" s="383"/>
      <c r="T773" s="383"/>
      <c r="U773" s="383"/>
      <c r="V773" s="383"/>
      <c r="W773" s="365">
        <v>1644.43</v>
      </c>
      <c r="X773" s="359">
        <v>1644.43</v>
      </c>
      <c r="Y773" s="360">
        <v>1</v>
      </c>
      <c r="Z773" s="384"/>
      <c r="AA773" s="384"/>
      <c r="AB773" s="384"/>
      <c r="AC773" s="384"/>
      <c r="AD773" s="384"/>
      <c r="AE773" s="384"/>
      <c r="AF773" s="302">
        <v>99.06</v>
      </c>
      <c r="AG773" s="300"/>
    </row>
    <row r="774" spans="1:33" s="299" customFormat="1" ht="53.25" customHeight="1" x14ac:dyDescent="0.2">
      <c r="A774" s="300"/>
      <c r="B774" s="385" t="s">
        <v>285</v>
      </c>
      <c r="C774" s="385"/>
      <c r="D774" s="385"/>
      <c r="E774" s="385"/>
      <c r="F774" s="385"/>
      <c r="G774" s="385"/>
      <c r="H774" s="385"/>
      <c r="I774" s="385"/>
      <c r="J774" s="385"/>
      <c r="K774" s="385"/>
      <c r="L774" s="385"/>
      <c r="M774" s="385"/>
      <c r="N774" s="341">
        <v>977</v>
      </c>
      <c r="O774" s="343">
        <v>7</v>
      </c>
      <c r="P774" s="343">
        <v>2</v>
      </c>
      <c r="Q774" s="344" t="s">
        <v>361</v>
      </c>
      <c r="R774" s="345" t="s">
        <v>284</v>
      </c>
      <c r="S774" s="383"/>
      <c r="T774" s="383"/>
      <c r="U774" s="383"/>
      <c r="V774" s="383"/>
      <c r="W774" s="365">
        <v>1644.43</v>
      </c>
      <c r="X774" s="359">
        <v>1644.43</v>
      </c>
      <c r="Y774" s="360">
        <v>1</v>
      </c>
      <c r="Z774" s="384"/>
      <c r="AA774" s="384"/>
      <c r="AB774" s="384"/>
      <c r="AC774" s="384"/>
      <c r="AD774" s="384"/>
      <c r="AE774" s="384"/>
      <c r="AF774" s="302">
        <v>0</v>
      </c>
      <c r="AG774" s="300"/>
    </row>
    <row r="775" spans="1:33" s="299" customFormat="1" ht="53.25" customHeight="1" x14ac:dyDescent="0.2">
      <c r="A775" s="300"/>
      <c r="B775" s="385" t="s">
        <v>283</v>
      </c>
      <c r="C775" s="385"/>
      <c r="D775" s="385"/>
      <c r="E775" s="385"/>
      <c r="F775" s="385"/>
      <c r="G775" s="385"/>
      <c r="H775" s="385"/>
      <c r="I775" s="385"/>
      <c r="J775" s="385"/>
      <c r="K775" s="385"/>
      <c r="L775" s="385"/>
      <c r="M775" s="385"/>
      <c r="N775" s="341">
        <v>977</v>
      </c>
      <c r="O775" s="343">
        <v>7</v>
      </c>
      <c r="P775" s="343">
        <v>2</v>
      </c>
      <c r="Q775" s="344" t="s">
        <v>361</v>
      </c>
      <c r="R775" s="345" t="s">
        <v>281</v>
      </c>
      <c r="S775" s="383"/>
      <c r="T775" s="383"/>
      <c r="U775" s="383"/>
      <c r="V775" s="383"/>
      <c r="W775" s="365">
        <v>1644.43</v>
      </c>
      <c r="X775" s="359">
        <v>1644.43</v>
      </c>
      <c r="Y775" s="360">
        <v>1</v>
      </c>
      <c r="Z775" s="384"/>
      <c r="AA775" s="384"/>
      <c r="AB775" s="384"/>
      <c r="AC775" s="384"/>
      <c r="AD775" s="384"/>
      <c r="AE775" s="384"/>
      <c r="AF775" s="302">
        <v>0</v>
      </c>
      <c r="AG775" s="300"/>
    </row>
    <row r="776" spans="1:33" s="299" customFormat="1" ht="21.75" customHeight="1" x14ac:dyDescent="0.2">
      <c r="A776" s="300"/>
      <c r="B776" s="385" t="s">
        <v>520</v>
      </c>
      <c r="C776" s="385"/>
      <c r="D776" s="385"/>
      <c r="E776" s="385"/>
      <c r="F776" s="385"/>
      <c r="G776" s="385"/>
      <c r="H776" s="385"/>
      <c r="I776" s="385"/>
      <c r="J776" s="385"/>
      <c r="K776" s="385"/>
      <c r="L776" s="385"/>
      <c r="M776" s="385"/>
      <c r="N776" s="341">
        <v>977</v>
      </c>
      <c r="O776" s="343">
        <v>7</v>
      </c>
      <c r="P776" s="343">
        <v>2</v>
      </c>
      <c r="Q776" s="344" t="s">
        <v>519</v>
      </c>
      <c r="R776" s="345">
        <v>0</v>
      </c>
      <c r="S776" s="383"/>
      <c r="T776" s="383"/>
      <c r="U776" s="383"/>
      <c r="V776" s="383"/>
      <c r="W776" s="365">
        <v>3957</v>
      </c>
      <c r="X776" s="359">
        <v>2108.9899999999998</v>
      </c>
      <c r="Y776" s="360">
        <v>0.53298000000000001</v>
      </c>
      <c r="Z776" s="384"/>
      <c r="AA776" s="384"/>
      <c r="AB776" s="384"/>
      <c r="AC776" s="384"/>
      <c r="AD776" s="384"/>
      <c r="AE776" s="384"/>
      <c r="AF776" s="302">
        <v>0</v>
      </c>
      <c r="AG776" s="300"/>
    </row>
    <row r="777" spans="1:33" s="299" customFormat="1" ht="12" customHeight="1" x14ac:dyDescent="0.2">
      <c r="A777" s="300"/>
      <c r="B777" s="385" t="s">
        <v>163</v>
      </c>
      <c r="C777" s="385"/>
      <c r="D777" s="385"/>
      <c r="E777" s="385"/>
      <c r="F777" s="385"/>
      <c r="G777" s="385"/>
      <c r="H777" s="385"/>
      <c r="I777" s="385"/>
      <c r="J777" s="385"/>
      <c r="K777" s="385"/>
      <c r="L777" s="385"/>
      <c r="M777" s="385"/>
      <c r="N777" s="341">
        <v>977</v>
      </c>
      <c r="O777" s="343">
        <v>7</v>
      </c>
      <c r="P777" s="343">
        <v>2</v>
      </c>
      <c r="Q777" s="344" t="s">
        <v>519</v>
      </c>
      <c r="R777" s="345" t="s">
        <v>162</v>
      </c>
      <c r="S777" s="383"/>
      <c r="T777" s="383"/>
      <c r="U777" s="383"/>
      <c r="V777" s="383"/>
      <c r="W777" s="365">
        <v>3957</v>
      </c>
      <c r="X777" s="359">
        <v>2108.9899999999998</v>
      </c>
      <c r="Y777" s="360">
        <v>0.53298000000000001</v>
      </c>
      <c r="Z777" s="384"/>
      <c r="AA777" s="384"/>
      <c r="AB777" s="384"/>
      <c r="AC777" s="384"/>
      <c r="AD777" s="384"/>
      <c r="AE777" s="384"/>
      <c r="AF777" s="302">
        <v>0</v>
      </c>
      <c r="AG777" s="300"/>
    </row>
    <row r="778" spans="1:33" s="299" customFormat="1" ht="42.75" customHeight="1" x14ac:dyDescent="0.2">
      <c r="A778" s="300"/>
      <c r="B778" s="385" t="s">
        <v>285</v>
      </c>
      <c r="C778" s="385"/>
      <c r="D778" s="385"/>
      <c r="E778" s="385"/>
      <c r="F778" s="385"/>
      <c r="G778" s="385"/>
      <c r="H778" s="385"/>
      <c r="I778" s="385"/>
      <c r="J778" s="385"/>
      <c r="K778" s="385"/>
      <c r="L778" s="385"/>
      <c r="M778" s="385"/>
      <c r="N778" s="341">
        <v>977</v>
      </c>
      <c r="O778" s="343">
        <v>7</v>
      </c>
      <c r="P778" s="343">
        <v>2</v>
      </c>
      <c r="Q778" s="344" t="s">
        <v>519</v>
      </c>
      <c r="R778" s="345" t="s">
        <v>284</v>
      </c>
      <c r="S778" s="383"/>
      <c r="T778" s="383"/>
      <c r="U778" s="383"/>
      <c r="V778" s="383"/>
      <c r="W778" s="365">
        <v>3957</v>
      </c>
      <c r="X778" s="359">
        <v>2108.9899999999998</v>
      </c>
      <c r="Y778" s="360">
        <v>0.53298000000000001</v>
      </c>
      <c r="Z778" s="384"/>
      <c r="AA778" s="384"/>
      <c r="AB778" s="384"/>
      <c r="AC778" s="384"/>
      <c r="AD778" s="384"/>
      <c r="AE778" s="384"/>
      <c r="AF778" s="302">
        <v>0</v>
      </c>
      <c r="AG778" s="300"/>
    </row>
    <row r="779" spans="1:33" s="299" customFormat="1" ht="12" customHeight="1" x14ac:dyDescent="0.2">
      <c r="A779" s="300"/>
      <c r="B779" s="385" t="s">
        <v>283</v>
      </c>
      <c r="C779" s="385"/>
      <c r="D779" s="385"/>
      <c r="E779" s="385"/>
      <c r="F779" s="385"/>
      <c r="G779" s="385"/>
      <c r="H779" s="385"/>
      <c r="I779" s="385"/>
      <c r="J779" s="385"/>
      <c r="K779" s="385"/>
      <c r="L779" s="385"/>
      <c r="M779" s="385"/>
      <c r="N779" s="341">
        <v>977</v>
      </c>
      <c r="O779" s="343">
        <v>7</v>
      </c>
      <c r="P779" s="343">
        <v>2</v>
      </c>
      <c r="Q779" s="344" t="s">
        <v>519</v>
      </c>
      <c r="R779" s="345" t="s">
        <v>281</v>
      </c>
      <c r="S779" s="383"/>
      <c r="T779" s="383"/>
      <c r="U779" s="383"/>
      <c r="V779" s="383"/>
      <c r="W779" s="365">
        <v>3957</v>
      </c>
      <c r="X779" s="359">
        <v>2108.9899999999998</v>
      </c>
      <c r="Y779" s="360">
        <v>0.53298000000000001</v>
      </c>
      <c r="Z779" s="384"/>
      <c r="AA779" s="384"/>
      <c r="AB779" s="384"/>
      <c r="AC779" s="384"/>
      <c r="AD779" s="384"/>
      <c r="AE779" s="384"/>
      <c r="AF779" s="302">
        <v>300</v>
      </c>
      <c r="AG779" s="300"/>
    </row>
    <row r="780" spans="1:33" s="299" customFormat="1" ht="12" customHeight="1" x14ac:dyDescent="0.2">
      <c r="A780" s="300"/>
      <c r="B780" s="385" t="s">
        <v>562</v>
      </c>
      <c r="C780" s="385"/>
      <c r="D780" s="385"/>
      <c r="E780" s="385"/>
      <c r="F780" s="385"/>
      <c r="G780" s="385"/>
      <c r="H780" s="385"/>
      <c r="I780" s="385"/>
      <c r="J780" s="385"/>
      <c r="K780" s="385"/>
      <c r="L780" s="385"/>
      <c r="M780" s="385"/>
      <c r="N780" s="341">
        <v>977</v>
      </c>
      <c r="O780" s="343">
        <v>7</v>
      </c>
      <c r="P780" s="343">
        <v>2</v>
      </c>
      <c r="Q780" s="344" t="s">
        <v>563</v>
      </c>
      <c r="R780" s="345">
        <v>0</v>
      </c>
      <c r="S780" s="383"/>
      <c r="T780" s="383"/>
      <c r="U780" s="383"/>
      <c r="V780" s="383"/>
      <c r="W780" s="365">
        <v>2414</v>
      </c>
      <c r="X780" s="359">
        <v>911.32</v>
      </c>
      <c r="Y780" s="360">
        <v>0.37751000000000001</v>
      </c>
      <c r="Z780" s="384"/>
      <c r="AA780" s="384"/>
      <c r="AB780" s="384"/>
      <c r="AC780" s="384"/>
      <c r="AD780" s="384"/>
      <c r="AE780" s="384"/>
      <c r="AF780" s="302">
        <v>300</v>
      </c>
      <c r="AG780" s="300"/>
    </row>
    <row r="781" spans="1:33" s="299" customFormat="1" ht="21.75" customHeight="1" x14ac:dyDescent="0.2">
      <c r="A781" s="300"/>
      <c r="B781" s="385" t="s">
        <v>163</v>
      </c>
      <c r="C781" s="385"/>
      <c r="D781" s="385"/>
      <c r="E781" s="385"/>
      <c r="F781" s="385"/>
      <c r="G781" s="385"/>
      <c r="H781" s="385"/>
      <c r="I781" s="385"/>
      <c r="J781" s="385"/>
      <c r="K781" s="385"/>
      <c r="L781" s="385"/>
      <c r="M781" s="385"/>
      <c r="N781" s="341">
        <v>977</v>
      </c>
      <c r="O781" s="343">
        <v>7</v>
      </c>
      <c r="P781" s="343">
        <v>2</v>
      </c>
      <c r="Q781" s="344" t="s">
        <v>563</v>
      </c>
      <c r="R781" s="345" t="s">
        <v>162</v>
      </c>
      <c r="S781" s="383"/>
      <c r="T781" s="383"/>
      <c r="U781" s="383"/>
      <c r="V781" s="383"/>
      <c r="W781" s="365">
        <v>2414</v>
      </c>
      <c r="X781" s="359">
        <v>911.32</v>
      </c>
      <c r="Y781" s="360">
        <v>0.37751000000000001</v>
      </c>
      <c r="Z781" s="384"/>
      <c r="AA781" s="384"/>
      <c r="AB781" s="384"/>
      <c r="AC781" s="384"/>
      <c r="AD781" s="384"/>
      <c r="AE781" s="384"/>
      <c r="AF781" s="302">
        <v>300</v>
      </c>
      <c r="AG781" s="300"/>
    </row>
    <row r="782" spans="1:33" s="299" customFormat="1" ht="12" customHeight="1" x14ac:dyDescent="0.2">
      <c r="A782" s="300"/>
      <c r="B782" s="385" t="s">
        <v>285</v>
      </c>
      <c r="C782" s="385"/>
      <c r="D782" s="385"/>
      <c r="E782" s="385"/>
      <c r="F782" s="385"/>
      <c r="G782" s="385"/>
      <c r="H782" s="385"/>
      <c r="I782" s="385"/>
      <c r="J782" s="385"/>
      <c r="K782" s="385"/>
      <c r="L782" s="385"/>
      <c r="M782" s="385"/>
      <c r="N782" s="341">
        <v>977</v>
      </c>
      <c r="O782" s="343">
        <v>7</v>
      </c>
      <c r="P782" s="343">
        <v>2</v>
      </c>
      <c r="Q782" s="344" t="s">
        <v>563</v>
      </c>
      <c r="R782" s="345" t="s">
        <v>284</v>
      </c>
      <c r="S782" s="383"/>
      <c r="T782" s="383"/>
      <c r="U782" s="383"/>
      <c r="V782" s="383"/>
      <c r="W782" s="365">
        <v>2414</v>
      </c>
      <c r="X782" s="359">
        <v>911.32</v>
      </c>
      <c r="Y782" s="360">
        <v>0.37751000000000001</v>
      </c>
      <c r="Z782" s="384"/>
      <c r="AA782" s="384"/>
      <c r="AB782" s="384"/>
      <c r="AC782" s="384"/>
      <c r="AD782" s="384"/>
      <c r="AE782" s="384"/>
      <c r="AF782" s="302">
        <v>300</v>
      </c>
      <c r="AG782" s="300"/>
    </row>
    <row r="783" spans="1:33" s="299" customFormat="1" ht="42.75" customHeight="1" x14ac:dyDescent="0.2">
      <c r="A783" s="300"/>
      <c r="B783" s="385" t="s">
        <v>283</v>
      </c>
      <c r="C783" s="385"/>
      <c r="D783" s="385"/>
      <c r="E783" s="385"/>
      <c r="F783" s="385"/>
      <c r="G783" s="385"/>
      <c r="H783" s="385"/>
      <c r="I783" s="385"/>
      <c r="J783" s="385"/>
      <c r="K783" s="385"/>
      <c r="L783" s="385"/>
      <c r="M783" s="385"/>
      <c r="N783" s="341">
        <v>977</v>
      </c>
      <c r="O783" s="343">
        <v>7</v>
      </c>
      <c r="P783" s="343">
        <v>2</v>
      </c>
      <c r="Q783" s="344" t="s">
        <v>563</v>
      </c>
      <c r="R783" s="345" t="s">
        <v>281</v>
      </c>
      <c r="S783" s="383"/>
      <c r="T783" s="383"/>
      <c r="U783" s="383"/>
      <c r="V783" s="383"/>
      <c r="W783" s="365">
        <v>2414</v>
      </c>
      <c r="X783" s="359">
        <v>911.32</v>
      </c>
      <c r="Y783" s="360">
        <v>0.37751000000000001</v>
      </c>
      <c r="Z783" s="384"/>
      <c r="AA783" s="384"/>
      <c r="AB783" s="384"/>
      <c r="AC783" s="384"/>
      <c r="AD783" s="384"/>
      <c r="AE783" s="384"/>
      <c r="AF783" s="302">
        <v>300</v>
      </c>
      <c r="AG783" s="300"/>
    </row>
    <row r="784" spans="1:33" s="299" customFormat="1" ht="12" customHeight="1" x14ac:dyDescent="0.2">
      <c r="A784" s="300"/>
      <c r="B784" s="385" t="s">
        <v>360</v>
      </c>
      <c r="C784" s="385"/>
      <c r="D784" s="385"/>
      <c r="E784" s="385"/>
      <c r="F784" s="385"/>
      <c r="G784" s="385"/>
      <c r="H784" s="385"/>
      <c r="I784" s="385"/>
      <c r="J784" s="385"/>
      <c r="K784" s="385"/>
      <c r="L784" s="385"/>
      <c r="M784" s="385"/>
      <c r="N784" s="341">
        <v>977</v>
      </c>
      <c r="O784" s="343">
        <v>7</v>
      </c>
      <c r="P784" s="343">
        <v>2</v>
      </c>
      <c r="Q784" s="344" t="s">
        <v>359</v>
      </c>
      <c r="R784" s="345">
        <v>0</v>
      </c>
      <c r="S784" s="383"/>
      <c r="T784" s="383"/>
      <c r="U784" s="383"/>
      <c r="V784" s="383"/>
      <c r="W784" s="365">
        <v>516519</v>
      </c>
      <c r="X784" s="359">
        <v>334663.63</v>
      </c>
      <c r="Y784" s="360">
        <v>0.64792000000000005</v>
      </c>
      <c r="Z784" s="384"/>
      <c r="AA784" s="384"/>
      <c r="AB784" s="384"/>
      <c r="AC784" s="384"/>
      <c r="AD784" s="384"/>
      <c r="AE784" s="384"/>
      <c r="AF784" s="302">
        <v>1442.54</v>
      </c>
      <c r="AG784" s="300"/>
    </row>
    <row r="785" spans="1:33" s="299" customFormat="1" ht="21.75" customHeight="1" x14ac:dyDescent="0.2">
      <c r="A785" s="300"/>
      <c r="B785" s="385" t="s">
        <v>163</v>
      </c>
      <c r="C785" s="385"/>
      <c r="D785" s="385"/>
      <c r="E785" s="385"/>
      <c r="F785" s="385"/>
      <c r="G785" s="385"/>
      <c r="H785" s="385"/>
      <c r="I785" s="385"/>
      <c r="J785" s="385"/>
      <c r="K785" s="385"/>
      <c r="L785" s="385"/>
      <c r="M785" s="385"/>
      <c r="N785" s="341">
        <v>977</v>
      </c>
      <c r="O785" s="343">
        <v>7</v>
      </c>
      <c r="P785" s="343">
        <v>2</v>
      </c>
      <c r="Q785" s="344" t="s">
        <v>359</v>
      </c>
      <c r="R785" s="345" t="s">
        <v>162</v>
      </c>
      <c r="S785" s="383"/>
      <c r="T785" s="383"/>
      <c r="U785" s="383"/>
      <c r="V785" s="383"/>
      <c r="W785" s="365">
        <v>516519</v>
      </c>
      <c r="X785" s="359">
        <v>334663.63</v>
      </c>
      <c r="Y785" s="360">
        <v>0.64792000000000005</v>
      </c>
      <c r="Z785" s="384"/>
      <c r="AA785" s="384"/>
      <c r="AB785" s="384"/>
      <c r="AC785" s="384"/>
      <c r="AD785" s="384"/>
      <c r="AE785" s="384"/>
      <c r="AF785" s="302">
        <v>0.4</v>
      </c>
      <c r="AG785" s="300"/>
    </row>
    <row r="786" spans="1:33" s="299" customFormat="1" ht="21.75" customHeight="1" x14ac:dyDescent="0.2">
      <c r="A786" s="300"/>
      <c r="B786" s="385" t="s">
        <v>285</v>
      </c>
      <c r="C786" s="385"/>
      <c r="D786" s="385"/>
      <c r="E786" s="385"/>
      <c r="F786" s="385"/>
      <c r="G786" s="385"/>
      <c r="H786" s="385"/>
      <c r="I786" s="385"/>
      <c r="J786" s="385"/>
      <c r="K786" s="385"/>
      <c r="L786" s="385"/>
      <c r="M786" s="385"/>
      <c r="N786" s="341">
        <v>977</v>
      </c>
      <c r="O786" s="343">
        <v>7</v>
      </c>
      <c r="P786" s="343">
        <v>2</v>
      </c>
      <c r="Q786" s="344" t="s">
        <v>359</v>
      </c>
      <c r="R786" s="345" t="s">
        <v>284</v>
      </c>
      <c r="S786" s="383"/>
      <c r="T786" s="383"/>
      <c r="U786" s="383"/>
      <c r="V786" s="383"/>
      <c r="W786" s="365">
        <v>516519</v>
      </c>
      <c r="X786" s="359">
        <v>334663.63</v>
      </c>
      <c r="Y786" s="360">
        <v>0.64792000000000005</v>
      </c>
      <c r="Z786" s="384"/>
      <c r="AA786" s="384"/>
      <c r="AB786" s="384"/>
      <c r="AC786" s="384"/>
      <c r="AD786" s="384"/>
      <c r="AE786" s="384"/>
      <c r="AF786" s="302">
        <v>0.4</v>
      </c>
      <c r="AG786" s="300"/>
    </row>
    <row r="787" spans="1:33" s="299" customFormat="1" ht="21.75" customHeight="1" x14ac:dyDescent="0.2">
      <c r="A787" s="300"/>
      <c r="B787" s="385" t="s">
        <v>283</v>
      </c>
      <c r="C787" s="385"/>
      <c r="D787" s="385"/>
      <c r="E787" s="385"/>
      <c r="F787" s="385"/>
      <c r="G787" s="385"/>
      <c r="H787" s="385"/>
      <c r="I787" s="385"/>
      <c r="J787" s="385"/>
      <c r="K787" s="385"/>
      <c r="L787" s="385"/>
      <c r="M787" s="385"/>
      <c r="N787" s="341">
        <v>977</v>
      </c>
      <c r="O787" s="343">
        <v>7</v>
      </c>
      <c r="P787" s="343">
        <v>2</v>
      </c>
      <c r="Q787" s="344" t="s">
        <v>359</v>
      </c>
      <c r="R787" s="345" t="s">
        <v>281</v>
      </c>
      <c r="S787" s="383"/>
      <c r="T787" s="383"/>
      <c r="U787" s="383"/>
      <c r="V787" s="383"/>
      <c r="W787" s="365">
        <v>516519</v>
      </c>
      <c r="X787" s="359">
        <v>334663.63</v>
      </c>
      <c r="Y787" s="360">
        <v>0.64792000000000005</v>
      </c>
      <c r="Z787" s="384"/>
      <c r="AA787" s="384"/>
      <c r="AB787" s="384"/>
      <c r="AC787" s="384"/>
      <c r="AD787" s="384"/>
      <c r="AE787" s="384"/>
      <c r="AF787" s="302">
        <v>0.4</v>
      </c>
      <c r="AG787" s="300"/>
    </row>
    <row r="788" spans="1:33" s="299" customFormat="1" ht="21.75" customHeight="1" x14ac:dyDescent="0.2">
      <c r="A788" s="300"/>
      <c r="B788" s="385" t="s">
        <v>334</v>
      </c>
      <c r="C788" s="385"/>
      <c r="D788" s="385"/>
      <c r="E788" s="385"/>
      <c r="F788" s="385"/>
      <c r="G788" s="385"/>
      <c r="H788" s="385"/>
      <c r="I788" s="385"/>
      <c r="J788" s="385"/>
      <c r="K788" s="385"/>
      <c r="L788" s="385"/>
      <c r="M788" s="385"/>
      <c r="N788" s="341">
        <v>977</v>
      </c>
      <c r="O788" s="343">
        <v>7</v>
      </c>
      <c r="P788" s="343">
        <v>2</v>
      </c>
      <c r="Q788" s="344" t="s">
        <v>358</v>
      </c>
      <c r="R788" s="345">
        <v>0</v>
      </c>
      <c r="S788" s="383"/>
      <c r="T788" s="383"/>
      <c r="U788" s="383"/>
      <c r="V788" s="383"/>
      <c r="W788" s="365">
        <v>776.6</v>
      </c>
      <c r="X788" s="359">
        <v>0</v>
      </c>
      <c r="Y788" s="360">
        <v>0</v>
      </c>
      <c r="Z788" s="384"/>
      <c r="AA788" s="384"/>
      <c r="AB788" s="384"/>
      <c r="AC788" s="384"/>
      <c r="AD788" s="384"/>
      <c r="AE788" s="384"/>
      <c r="AF788" s="302">
        <v>0.4</v>
      </c>
      <c r="AG788" s="300"/>
    </row>
    <row r="789" spans="1:33" s="299" customFormat="1" ht="12" customHeight="1" x14ac:dyDescent="0.2">
      <c r="A789" s="300"/>
      <c r="B789" s="385" t="s">
        <v>163</v>
      </c>
      <c r="C789" s="385"/>
      <c r="D789" s="385"/>
      <c r="E789" s="385"/>
      <c r="F789" s="385"/>
      <c r="G789" s="385"/>
      <c r="H789" s="385"/>
      <c r="I789" s="385"/>
      <c r="J789" s="385"/>
      <c r="K789" s="385"/>
      <c r="L789" s="385"/>
      <c r="M789" s="385"/>
      <c r="N789" s="341">
        <v>977</v>
      </c>
      <c r="O789" s="343">
        <v>7</v>
      </c>
      <c r="P789" s="343">
        <v>2</v>
      </c>
      <c r="Q789" s="344" t="s">
        <v>358</v>
      </c>
      <c r="R789" s="345" t="s">
        <v>162</v>
      </c>
      <c r="S789" s="383"/>
      <c r="T789" s="383"/>
      <c r="U789" s="383"/>
      <c r="V789" s="383"/>
      <c r="W789" s="365">
        <v>776.6</v>
      </c>
      <c r="X789" s="359">
        <v>0</v>
      </c>
      <c r="Y789" s="360">
        <v>0</v>
      </c>
      <c r="Z789" s="384"/>
      <c r="AA789" s="384"/>
      <c r="AB789" s="384"/>
      <c r="AC789" s="384"/>
      <c r="AD789" s="384"/>
      <c r="AE789" s="384"/>
      <c r="AF789" s="302">
        <v>0.4</v>
      </c>
      <c r="AG789" s="300"/>
    </row>
    <row r="790" spans="1:33" s="299" customFormat="1" ht="42.75" customHeight="1" x14ac:dyDescent="0.2">
      <c r="A790" s="300"/>
      <c r="B790" s="385" t="s">
        <v>285</v>
      </c>
      <c r="C790" s="385"/>
      <c r="D790" s="385"/>
      <c r="E790" s="385"/>
      <c r="F790" s="385"/>
      <c r="G790" s="385"/>
      <c r="H790" s="385"/>
      <c r="I790" s="385"/>
      <c r="J790" s="385"/>
      <c r="K790" s="385"/>
      <c r="L790" s="385"/>
      <c r="M790" s="385"/>
      <c r="N790" s="341">
        <v>977</v>
      </c>
      <c r="O790" s="343">
        <v>7</v>
      </c>
      <c r="P790" s="343">
        <v>2</v>
      </c>
      <c r="Q790" s="344" t="s">
        <v>358</v>
      </c>
      <c r="R790" s="345" t="s">
        <v>284</v>
      </c>
      <c r="S790" s="383"/>
      <c r="T790" s="383"/>
      <c r="U790" s="383"/>
      <c r="V790" s="383"/>
      <c r="W790" s="365">
        <v>776.6</v>
      </c>
      <c r="X790" s="359">
        <v>0</v>
      </c>
      <c r="Y790" s="360">
        <v>0</v>
      </c>
      <c r="Z790" s="384"/>
      <c r="AA790" s="384"/>
      <c r="AB790" s="384"/>
      <c r="AC790" s="384"/>
      <c r="AD790" s="384"/>
      <c r="AE790" s="384"/>
      <c r="AF790" s="302">
        <v>0.4</v>
      </c>
      <c r="AG790" s="300"/>
    </row>
    <row r="791" spans="1:33" s="299" customFormat="1" ht="21.75" customHeight="1" x14ac:dyDescent="0.2">
      <c r="A791" s="300"/>
      <c r="B791" s="385" t="s">
        <v>283</v>
      </c>
      <c r="C791" s="385"/>
      <c r="D791" s="385"/>
      <c r="E791" s="385"/>
      <c r="F791" s="385"/>
      <c r="G791" s="385"/>
      <c r="H791" s="385"/>
      <c r="I791" s="385"/>
      <c r="J791" s="385"/>
      <c r="K791" s="385"/>
      <c r="L791" s="385"/>
      <c r="M791" s="385"/>
      <c r="N791" s="341">
        <v>977</v>
      </c>
      <c r="O791" s="343">
        <v>7</v>
      </c>
      <c r="P791" s="343">
        <v>2</v>
      </c>
      <c r="Q791" s="344" t="s">
        <v>358</v>
      </c>
      <c r="R791" s="345" t="s">
        <v>281</v>
      </c>
      <c r="S791" s="383"/>
      <c r="T791" s="383"/>
      <c r="U791" s="383"/>
      <c r="V791" s="383"/>
      <c r="W791" s="365">
        <v>776.6</v>
      </c>
      <c r="X791" s="359">
        <v>0</v>
      </c>
      <c r="Y791" s="360">
        <v>0</v>
      </c>
      <c r="Z791" s="384"/>
      <c r="AA791" s="384"/>
      <c r="AB791" s="384"/>
      <c r="AC791" s="384"/>
      <c r="AD791" s="384"/>
      <c r="AE791" s="384"/>
      <c r="AF791" s="302">
        <v>1442.14</v>
      </c>
      <c r="AG791" s="300"/>
    </row>
    <row r="792" spans="1:33" s="299" customFormat="1" ht="21.75" customHeight="1" x14ac:dyDescent="0.2">
      <c r="A792" s="300"/>
      <c r="B792" s="385" t="s">
        <v>228</v>
      </c>
      <c r="C792" s="385"/>
      <c r="D792" s="385"/>
      <c r="E792" s="385"/>
      <c r="F792" s="385"/>
      <c r="G792" s="385"/>
      <c r="H792" s="385"/>
      <c r="I792" s="385"/>
      <c r="J792" s="385"/>
      <c r="K792" s="385"/>
      <c r="L792" s="385"/>
      <c r="M792" s="385"/>
      <c r="N792" s="341">
        <v>977</v>
      </c>
      <c r="O792" s="343">
        <v>7</v>
      </c>
      <c r="P792" s="343">
        <v>2</v>
      </c>
      <c r="Q792" s="344" t="s">
        <v>227</v>
      </c>
      <c r="R792" s="345">
        <v>0</v>
      </c>
      <c r="S792" s="383"/>
      <c r="T792" s="383"/>
      <c r="U792" s="383"/>
      <c r="V792" s="383"/>
      <c r="W792" s="365">
        <v>66921.364000000001</v>
      </c>
      <c r="X792" s="359">
        <v>46835.24</v>
      </c>
      <c r="Y792" s="360">
        <v>0.69984999999999997</v>
      </c>
      <c r="Z792" s="384"/>
      <c r="AA792" s="384"/>
      <c r="AB792" s="384"/>
      <c r="AC792" s="384"/>
      <c r="AD792" s="384"/>
      <c r="AE792" s="384"/>
      <c r="AF792" s="302">
        <v>1442.14</v>
      </c>
      <c r="AG792" s="300"/>
    </row>
    <row r="793" spans="1:33" s="299" customFormat="1" ht="21.75" customHeight="1" x14ac:dyDescent="0.2">
      <c r="A793" s="300"/>
      <c r="B793" s="385" t="s">
        <v>357</v>
      </c>
      <c r="C793" s="385"/>
      <c r="D793" s="385"/>
      <c r="E793" s="385"/>
      <c r="F793" s="385"/>
      <c r="G793" s="385"/>
      <c r="H793" s="385"/>
      <c r="I793" s="385"/>
      <c r="J793" s="385"/>
      <c r="K793" s="385"/>
      <c r="L793" s="385"/>
      <c r="M793" s="385"/>
      <c r="N793" s="341">
        <v>977</v>
      </c>
      <c r="O793" s="343">
        <v>7</v>
      </c>
      <c r="P793" s="343">
        <v>2</v>
      </c>
      <c r="Q793" s="344" t="s">
        <v>356</v>
      </c>
      <c r="R793" s="345">
        <v>0</v>
      </c>
      <c r="S793" s="383"/>
      <c r="T793" s="383"/>
      <c r="U793" s="383"/>
      <c r="V793" s="383"/>
      <c r="W793" s="365">
        <v>66921.364000000001</v>
      </c>
      <c r="X793" s="359">
        <v>46835.24</v>
      </c>
      <c r="Y793" s="360">
        <v>0.69984999999999997</v>
      </c>
      <c r="Z793" s="384"/>
      <c r="AA793" s="384"/>
      <c r="AB793" s="384"/>
      <c r="AC793" s="384"/>
      <c r="AD793" s="384"/>
      <c r="AE793" s="384"/>
      <c r="AF793" s="302">
        <v>1442.14</v>
      </c>
      <c r="AG793" s="300"/>
    </row>
    <row r="794" spans="1:33" s="299" customFormat="1" ht="21.75" customHeight="1" x14ac:dyDescent="0.2">
      <c r="A794" s="300"/>
      <c r="B794" s="385" t="s">
        <v>653</v>
      </c>
      <c r="C794" s="385"/>
      <c r="D794" s="385"/>
      <c r="E794" s="385"/>
      <c r="F794" s="385"/>
      <c r="G794" s="385"/>
      <c r="H794" s="385"/>
      <c r="I794" s="385"/>
      <c r="J794" s="385"/>
      <c r="K794" s="385"/>
      <c r="L794" s="385"/>
      <c r="M794" s="385"/>
      <c r="N794" s="341">
        <v>977</v>
      </c>
      <c r="O794" s="343">
        <v>7</v>
      </c>
      <c r="P794" s="343">
        <v>2</v>
      </c>
      <c r="Q794" s="344" t="s">
        <v>518</v>
      </c>
      <c r="R794" s="345">
        <v>0</v>
      </c>
      <c r="S794" s="383"/>
      <c r="T794" s="383"/>
      <c r="U794" s="383"/>
      <c r="V794" s="383"/>
      <c r="W794" s="365">
        <v>42916.364000000001</v>
      </c>
      <c r="X794" s="359">
        <v>33402.839999999997</v>
      </c>
      <c r="Y794" s="360">
        <v>0.77832000000000001</v>
      </c>
      <c r="Z794" s="384"/>
      <c r="AA794" s="384"/>
      <c r="AB794" s="384"/>
      <c r="AC794" s="384"/>
      <c r="AD794" s="384"/>
      <c r="AE794" s="384"/>
      <c r="AF794" s="302">
        <v>1442.14</v>
      </c>
      <c r="AG794" s="300"/>
    </row>
    <row r="795" spans="1:33" s="299" customFormat="1" ht="12" customHeight="1" x14ac:dyDescent="0.2">
      <c r="A795" s="300"/>
      <c r="B795" s="385" t="s">
        <v>163</v>
      </c>
      <c r="C795" s="385"/>
      <c r="D795" s="385"/>
      <c r="E795" s="385"/>
      <c r="F795" s="385"/>
      <c r="G795" s="385"/>
      <c r="H795" s="385"/>
      <c r="I795" s="385"/>
      <c r="J795" s="385"/>
      <c r="K795" s="385"/>
      <c r="L795" s="385"/>
      <c r="M795" s="385"/>
      <c r="N795" s="341">
        <v>977</v>
      </c>
      <c r="O795" s="343">
        <v>7</v>
      </c>
      <c r="P795" s="343">
        <v>2</v>
      </c>
      <c r="Q795" s="344" t="s">
        <v>518</v>
      </c>
      <c r="R795" s="345" t="s">
        <v>162</v>
      </c>
      <c r="S795" s="383"/>
      <c r="T795" s="383"/>
      <c r="U795" s="383"/>
      <c r="V795" s="383"/>
      <c r="W795" s="365">
        <v>42916.364000000001</v>
      </c>
      <c r="X795" s="359">
        <v>33402.839999999997</v>
      </c>
      <c r="Y795" s="360">
        <v>0.77832000000000001</v>
      </c>
      <c r="Z795" s="384"/>
      <c r="AA795" s="384"/>
      <c r="AB795" s="384"/>
      <c r="AC795" s="384"/>
      <c r="AD795" s="384"/>
      <c r="AE795" s="384"/>
      <c r="AF795" s="302">
        <v>1442.14</v>
      </c>
      <c r="AG795" s="300"/>
    </row>
    <row r="796" spans="1:33" s="299" customFormat="1" ht="42.75" customHeight="1" x14ac:dyDescent="0.2">
      <c r="A796" s="300"/>
      <c r="B796" s="385" t="s">
        <v>285</v>
      </c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41">
        <v>977</v>
      </c>
      <c r="O796" s="343">
        <v>7</v>
      </c>
      <c r="P796" s="343">
        <v>2</v>
      </c>
      <c r="Q796" s="344" t="s">
        <v>518</v>
      </c>
      <c r="R796" s="345" t="s">
        <v>284</v>
      </c>
      <c r="S796" s="383"/>
      <c r="T796" s="383"/>
      <c r="U796" s="383"/>
      <c r="V796" s="383"/>
      <c r="W796" s="365">
        <v>42916.364000000001</v>
      </c>
      <c r="X796" s="359">
        <v>33402.839999999997</v>
      </c>
      <c r="Y796" s="360">
        <v>0.77832000000000001</v>
      </c>
      <c r="Z796" s="384"/>
      <c r="AA796" s="384"/>
      <c r="AB796" s="384"/>
      <c r="AC796" s="384"/>
      <c r="AD796" s="384"/>
      <c r="AE796" s="384"/>
      <c r="AF796" s="302">
        <v>1442.14</v>
      </c>
      <c r="AG796" s="300"/>
    </row>
    <row r="797" spans="1:33" s="299" customFormat="1" ht="12" customHeight="1" x14ac:dyDescent="0.2">
      <c r="A797" s="300"/>
      <c r="B797" s="385" t="s">
        <v>288</v>
      </c>
      <c r="C797" s="385"/>
      <c r="D797" s="385"/>
      <c r="E797" s="385"/>
      <c r="F797" s="385"/>
      <c r="G797" s="385"/>
      <c r="H797" s="385"/>
      <c r="I797" s="385"/>
      <c r="J797" s="385"/>
      <c r="K797" s="385"/>
      <c r="L797" s="385"/>
      <c r="M797" s="385"/>
      <c r="N797" s="341">
        <v>977</v>
      </c>
      <c r="O797" s="343">
        <v>7</v>
      </c>
      <c r="P797" s="343">
        <v>2</v>
      </c>
      <c r="Q797" s="344" t="s">
        <v>518</v>
      </c>
      <c r="R797" s="345" t="s">
        <v>287</v>
      </c>
      <c r="S797" s="383"/>
      <c r="T797" s="383"/>
      <c r="U797" s="383"/>
      <c r="V797" s="383"/>
      <c r="W797" s="365">
        <v>42916.364000000001</v>
      </c>
      <c r="X797" s="359">
        <v>33402.839999999997</v>
      </c>
      <c r="Y797" s="360">
        <v>0.77832000000000001</v>
      </c>
      <c r="Z797" s="384"/>
      <c r="AA797" s="384"/>
      <c r="AB797" s="384"/>
      <c r="AC797" s="384"/>
      <c r="AD797" s="384"/>
      <c r="AE797" s="384"/>
      <c r="AF797" s="302">
        <v>0</v>
      </c>
      <c r="AG797" s="300"/>
    </row>
    <row r="798" spans="1:33" s="299" customFormat="1" ht="21.75" customHeight="1" x14ac:dyDescent="0.2">
      <c r="A798" s="300"/>
      <c r="B798" s="385" t="s">
        <v>517</v>
      </c>
      <c r="C798" s="385"/>
      <c r="D798" s="385"/>
      <c r="E798" s="385"/>
      <c r="F798" s="385"/>
      <c r="G798" s="385"/>
      <c r="H798" s="385"/>
      <c r="I798" s="385"/>
      <c r="J798" s="385"/>
      <c r="K798" s="385"/>
      <c r="L798" s="385"/>
      <c r="M798" s="385"/>
      <c r="N798" s="341">
        <v>977</v>
      </c>
      <c r="O798" s="343">
        <v>7</v>
      </c>
      <c r="P798" s="343">
        <v>2</v>
      </c>
      <c r="Q798" s="344" t="s">
        <v>516</v>
      </c>
      <c r="R798" s="345">
        <v>0</v>
      </c>
      <c r="S798" s="383"/>
      <c r="T798" s="383"/>
      <c r="U798" s="383"/>
      <c r="V798" s="383"/>
      <c r="W798" s="365">
        <v>24005</v>
      </c>
      <c r="X798" s="359">
        <v>13432.4</v>
      </c>
      <c r="Y798" s="360">
        <v>0.55957000000000001</v>
      </c>
      <c r="Z798" s="384"/>
      <c r="AA798" s="384"/>
      <c r="AB798" s="384"/>
      <c r="AC798" s="384"/>
      <c r="AD798" s="384"/>
      <c r="AE798" s="384"/>
      <c r="AF798" s="302">
        <v>0</v>
      </c>
      <c r="AG798" s="300"/>
    </row>
    <row r="799" spans="1:33" s="299" customFormat="1" ht="21.75" customHeight="1" x14ac:dyDescent="0.2">
      <c r="A799" s="300"/>
      <c r="B799" s="385" t="s">
        <v>163</v>
      </c>
      <c r="C799" s="385"/>
      <c r="D799" s="385"/>
      <c r="E799" s="385"/>
      <c r="F799" s="385"/>
      <c r="G799" s="385"/>
      <c r="H799" s="385"/>
      <c r="I799" s="385"/>
      <c r="J799" s="385"/>
      <c r="K799" s="385"/>
      <c r="L799" s="385"/>
      <c r="M799" s="385"/>
      <c r="N799" s="341">
        <v>977</v>
      </c>
      <c r="O799" s="343">
        <v>7</v>
      </c>
      <c r="P799" s="343">
        <v>2</v>
      </c>
      <c r="Q799" s="344" t="s">
        <v>516</v>
      </c>
      <c r="R799" s="345" t="s">
        <v>162</v>
      </c>
      <c r="S799" s="383"/>
      <c r="T799" s="383"/>
      <c r="U799" s="383"/>
      <c r="V799" s="383"/>
      <c r="W799" s="365">
        <v>24005</v>
      </c>
      <c r="X799" s="359">
        <v>13432.4</v>
      </c>
      <c r="Y799" s="360">
        <v>0.55957000000000001</v>
      </c>
      <c r="Z799" s="384"/>
      <c r="AA799" s="384"/>
      <c r="AB799" s="384"/>
      <c r="AC799" s="384"/>
      <c r="AD799" s="384"/>
      <c r="AE799" s="384"/>
      <c r="AF799" s="302">
        <v>0</v>
      </c>
      <c r="AG799" s="300"/>
    </row>
    <row r="800" spans="1:33" s="299" customFormat="1" ht="21.75" customHeight="1" x14ac:dyDescent="0.2">
      <c r="A800" s="300"/>
      <c r="B800" s="385" t="s">
        <v>285</v>
      </c>
      <c r="C800" s="385"/>
      <c r="D800" s="385"/>
      <c r="E800" s="385"/>
      <c r="F800" s="385"/>
      <c r="G800" s="385"/>
      <c r="H800" s="385"/>
      <c r="I800" s="385"/>
      <c r="J800" s="385"/>
      <c r="K800" s="385"/>
      <c r="L800" s="385"/>
      <c r="M800" s="385"/>
      <c r="N800" s="341">
        <v>977</v>
      </c>
      <c r="O800" s="343">
        <v>7</v>
      </c>
      <c r="P800" s="343">
        <v>2</v>
      </c>
      <c r="Q800" s="344" t="s">
        <v>516</v>
      </c>
      <c r="R800" s="345" t="s">
        <v>284</v>
      </c>
      <c r="S800" s="383"/>
      <c r="T800" s="383"/>
      <c r="U800" s="383"/>
      <c r="V800" s="383"/>
      <c r="W800" s="365">
        <v>24005</v>
      </c>
      <c r="X800" s="359">
        <v>13432.4</v>
      </c>
      <c r="Y800" s="360">
        <v>0.55957000000000001</v>
      </c>
      <c r="Z800" s="384"/>
      <c r="AA800" s="384"/>
      <c r="AB800" s="384"/>
      <c r="AC800" s="384"/>
      <c r="AD800" s="384"/>
      <c r="AE800" s="384"/>
      <c r="AF800" s="302">
        <v>0</v>
      </c>
      <c r="AG800" s="300"/>
    </row>
    <row r="801" spans="1:33" s="299" customFormat="1" ht="21.75" customHeight="1" x14ac:dyDescent="0.2">
      <c r="A801" s="300"/>
      <c r="B801" s="385" t="s">
        <v>288</v>
      </c>
      <c r="C801" s="385"/>
      <c r="D801" s="385"/>
      <c r="E801" s="385"/>
      <c r="F801" s="385"/>
      <c r="G801" s="385"/>
      <c r="H801" s="385"/>
      <c r="I801" s="385"/>
      <c r="J801" s="385"/>
      <c r="K801" s="385"/>
      <c r="L801" s="385"/>
      <c r="M801" s="385"/>
      <c r="N801" s="341">
        <v>977</v>
      </c>
      <c r="O801" s="343">
        <v>7</v>
      </c>
      <c r="P801" s="343">
        <v>2</v>
      </c>
      <c r="Q801" s="344" t="s">
        <v>516</v>
      </c>
      <c r="R801" s="345" t="s">
        <v>287</v>
      </c>
      <c r="S801" s="383"/>
      <c r="T801" s="383"/>
      <c r="U801" s="383"/>
      <c r="V801" s="383"/>
      <c r="W801" s="365">
        <v>24005</v>
      </c>
      <c r="X801" s="359">
        <v>13432.4</v>
      </c>
      <c r="Y801" s="360">
        <v>0.55957000000000001</v>
      </c>
      <c r="Z801" s="384"/>
      <c r="AA801" s="384"/>
      <c r="AB801" s="384"/>
      <c r="AC801" s="384"/>
      <c r="AD801" s="384"/>
      <c r="AE801" s="384"/>
      <c r="AF801" s="302">
        <v>0</v>
      </c>
      <c r="AG801" s="300"/>
    </row>
    <row r="802" spans="1:33" s="299" customFormat="1" ht="12" customHeight="1" x14ac:dyDescent="0.2">
      <c r="A802" s="300"/>
      <c r="B802" s="385" t="s">
        <v>228</v>
      </c>
      <c r="C802" s="385"/>
      <c r="D802" s="385"/>
      <c r="E802" s="385"/>
      <c r="F802" s="385"/>
      <c r="G802" s="385"/>
      <c r="H802" s="385"/>
      <c r="I802" s="385"/>
      <c r="J802" s="385"/>
      <c r="K802" s="385"/>
      <c r="L802" s="385"/>
      <c r="M802" s="385"/>
      <c r="N802" s="341">
        <v>977</v>
      </c>
      <c r="O802" s="343">
        <v>7</v>
      </c>
      <c r="P802" s="343">
        <v>2</v>
      </c>
      <c r="Q802" s="344" t="s">
        <v>227</v>
      </c>
      <c r="R802" s="345">
        <v>0</v>
      </c>
      <c r="S802" s="383"/>
      <c r="T802" s="383"/>
      <c r="U802" s="383"/>
      <c r="V802" s="383"/>
      <c r="W802" s="365">
        <v>3483.95</v>
      </c>
      <c r="X802" s="359">
        <v>2037.87</v>
      </c>
      <c r="Y802" s="360">
        <v>0.58492999999999995</v>
      </c>
      <c r="Z802" s="384"/>
      <c r="AA802" s="384"/>
      <c r="AB802" s="384"/>
      <c r="AC802" s="384"/>
      <c r="AD802" s="384"/>
      <c r="AE802" s="384"/>
      <c r="AF802" s="302">
        <v>0</v>
      </c>
      <c r="AG802" s="300"/>
    </row>
    <row r="803" spans="1:33" s="299" customFormat="1" ht="42.75" customHeight="1" x14ac:dyDescent="0.2">
      <c r="A803" s="300"/>
      <c r="B803" s="385" t="s">
        <v>357</v>
      </c>
      <c r="C803" s="385"/>
      <c r="D803" s="385"/>
      <c r="E803" s="385"/>
      <c r="F803" s="385"/>
      <c r="G803" s="385"/>
      <c r="H803" s="385"/>
      <c r="I803" s="385"/>
      <c r="J803" s="385"/>
      <c r="K803" s="385"/>
      <c r="L803" s="385"/>
      <c r="M803" s="385"/>
      <c r="N803" s="341">
        <v>977</v>
      </c>
      <c r="O803" s="343">
        <v>7</v>
      </c>
      <c r="P803" s="343">
        <v>2</v>
      </c>
      <c r="Q803" s="344" t="s">
        <v>356</v>
      </c>
      <c r="R803" s="345">
        <v>0</v>
      </c>
      <c r="S803" s="383"/>
      <c r="T803" s="383"/>
      <c r="U803" s="383"/>
      <c r="V803" s="383"/>
      <c r="W803" s="365">
        <v>3483.95</v>
      </c>
      <c r="X803" s="359">
        <v>2037.87</v>
      </c>
      <c r="Y803" s="360">
        <v>0.58492999999999995</v>
      </c>
      <c r="Z803" s="384"/>
      <c r="AA803" s="384"/>
      <c r="AB803" s="384"/>
      <c r="AC803" s="384"/>
      <c r="AD803" s="384"/>
      <c r="AE803" s="384"/>
      <c r="AF803" s="302">
        <v>0</v>
      </c>
      <c r="AG803" s="300"/>
    </row>
    <row r="804" spans="1:33" s="299" customFormat="1" ht="21.75" customHeight="1" x14ac:dyDescent="0.2">
      <c r="A804" s="300"/>
      <c r="B804" s="385" t="s">
        <v>654</v>
      </c>
      <c r="C804" s="385"/>
      <c r="D804" s="385"/>
      <c r="E804" s="385"/>
      <c r="F804" s="385"/>
      <c r="G804" s="385"/>
      <c r="H804" s="385"/>
      <c r="I804" s="385"/>
      <c r="J804" s="385"/>
      <c r="K804" s="385"/>
      <c r="L804" s="385"/>
      <c r="M804" s="385"/>
      <c r="N804" s="341">
        <v>977</v>
      </c>
      <c r="O804" s="343">
        <v>7</v>
      </c>
      <c r="P804" s="343">
        <v>2</v>
      </c>
      <c r="Q804" s="344" t="s">
        <v>655</v>
      </c>
      <c r="R804" s="345">
        <v>0</v>
      </c>
      <c r="S804" s="383"/>
      <c r="T804" s="383"/>
      <c r="U804" s="383"/>
      <c r="V804" s="383"/>
      <c r="W804" s="365">
        <v>3483.95</v>
      </c>
      <c r="X804" s="359">
        <v>2037.87</v>
      </c>
      <c r="Y804" s="360">
        <v>0.58492999999999995</v>
      </c>
      <c r="Z804" s="384"/>
      <c r="AA804" s="384"/>
      <c r="AB804" s="384"/>
      <c r="AC804" s="384"/>
      <c r="AD804" s="384"/>
      <c r="AE804" s="384"/>
      <c r="AF804" s="302">
        <v>0</v>
      </c>
      <c r="AG804" s="300"/>
    </row>
    <row r="805" spans="1:33" s="299" customFormat="1" ht="21.75" customHeight="1" x14ac:dyDescent="0.2">
      <c r="A805" s="300"/>
      <c r="B805" s="385" t="s">
        <v>163</v>
      </c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41">
        <v>977</v>
      </c>
      <c r="O805" s="343">
        <v>7</v>
      </c>
      <c r="P805" s="343">
        <v>2</v>
      </c>
      <c r="Q805" s="344" t="s">
        <v>655</v>
      </c>
      <c r="R805" s="345" t="s">
        <v>162</v>
      </c>
      <c r="S805" s="383"/>
      <c r="T805" s="383"/>
      <c r="U805" s="383"/>
      <c r="V805" s="383"/>
      <c r="W805" s="365">
        <v>3483.95</v>
      </c>
      <c r="X805" s="359">
        <v>2037.87</v>
      </c>
      <c r="Y805" s="360">
        <v>0.58492999999999995</v>
      </c>
      <c r="Z805" s="384"/>
      <c r="AA805" s="384"/>
      <c r="AB805" s="384"/>
      <c r="AC805" s="384"/>
      <c r="AD805" s="384"/>
      <c r="AE805" s="384"/>
      <c r="AF805" s="302">
        <v>0</v>
      </c>
      <c r="AG805" s="300"/>
    </row>
    <row r="806" spans="1:33" s="299" customFormat="1" ht="21.75" customHeight="1" x14ac:dyDescent="0.2">
      <c r="A806" s="300"/>
      <c r="B806" s="385" t="s">
        <v>285</v>
      </c>
      <c r="C806" s="385"/>
      <c r="D806" s="385"/>
      <c r="E806" s="385"/>
      <c r="F806" s="385"/>
      <c r="G806" s="385"/>
      <c r="H806" s="385"/>
      <c r="I806" s="385"/>
      <c r="J806" s="385"/>
      <c r="K806" s="385"/>
      <c r="L806" s="385"/>
      <c r="M806" s="385"/>
      <c r="N806" s="341">
        <v>977</v>
      </c>
      <c r="O806" s="343">
        <v>7</v>
      </c>
      <c r="P806" s="343">
        <v>2</v>
      </c>
      <c r="Q806" s="344" t="s">
        <v>655</v>
      </c>
      <c r="R806" s="345" t="s">
        <v>284</v>
      </c>
      <c r="S806" s="383"/>
      <c r="T806" s="383"/>
      <c r="U806" s="383"/>
      <c r="V806" s="383"/>
      <c r="W806" s="365">
        <v>3483.95</v>
      </c>
      <c r="X806" s="359">
        <v>2037.87</v>
      </c>
      <c r="Y806" s="360">
        <v>0.58492999999999995</v>
      </c>
      <c r="Z806" s="384"/>
      <c r="AA806" s="384"/>
      <c r="AB806" s="384"/>
      <c r="AC806" s="384"/>
      <c r="AD806" s="384"/>
      <c r="AE806" s="384"/>
      <c r="AF806" s="302">
        <v>0</v>
      </c>
      <c r="AG806" s="300"/>
    </row>
    <row r="807" spans="1:33" s="299" customFormat="1" ht="21.75" customHeight="1" x14ac:dyDescent="0.2">
      <c r="A807" s="300"/>
      <c r="B807" s="385" t="s">
        <v>288</v>
      </c>
      <c r="C807" s="385"/>
      <c r="D807" s="385"/>
      <c r="E807" s="385"/>
      <c r="F807" s="385"/>
      <c r="G807" s="385"/>
      <c r="H807" s="385"/>
      <c r="I807" s="385"/>
      <c r="J807" s="385"/>
      <c r="K807" s="385"/>
      <c r="L807" s="385"/>
      <c r="M807" s="385"/>
      <c r="N807" s="341">
        <v>977</v>
      </c>
      <c r="O807" s="343">
        <v>7</v>
      </c>
      <c r="P807" s="343">
        <v>2</v>
      </c>
      <c r="Q807" s="344" t="s">
        <v>655</v>
      </c>
      <c r="R807" s="345" t="s">
        <v>287</v>
      </c>
      <c r="S807" s="383"/>
      <c r="T807" s="383"/>
      <c r="U807" s="383"/>
      <c r="V807" s="383"/>
      <c r="W807" s="365">
        <v>3483.95</v>
      </c>
      <c r="X807" s="359">
        <v>2037.87</v>
      </c>
      <c r="Y807" s="360">
        <v>0.58492999999999995</v>
      </c>
      <c r="Z807" s="384"/>
      <c r="AA807" s="384"/>
      <c r="AB807" s="384"/>
      <c r="AC807" s="384"/>
      <c r="AD807" s="384"/>
      <c r="AE807" s="384"/>
      <c r="AF807" s="302">
        <v>0</v>
      </c>
      <c r="AG807" s="300"/>
    </row>
    <row r="808" spans="1:33" s="299" customFormat="1" ht="12" customHeight="1" x14ac:dyDescent="0.2">
      <c r="A808" s="300"/>
      <c r="B808" s="385" t="s">
        <v>228</v>
      </c>
      <c r="C808" s="385"/>
      <c r="D808" s="385"/>
      <c r="E808" s="385"/>
      <c r="F808" s="385"/>
      <c r="G808" s="385"/>
      <c r="H808" s="385"/>
      <c r="I808" s="385"/>
      <c r="J808" s="385"/>
      <c r="K808" s="385"/>
      <c r="L808" s="385"/>
      <c r="M808" s="385"/>
      <c r="N808" s="341">
        <v>977</v>
      </c>
      <c r="O808" s="343">
        <v>7</v>
      </c>
      <c r="P808" s="343">
        <v>2</v>
      </c>
      <c r="Q808" s="344" t="s">
        <v>227</v>
      </c>
      <c r="R808" s="345">
        <v>0</v>
      </c>
      <c r="S808" s="383"/>
      <c r="T808" s="383"/>
      <c r="U808" s="383"/>
      <c r="V808" s="383"/>
      <c r="W808" s="365">
        <v>72</v>
      </c>
      <c r="X808" s="359">
        <v>35</v>
      </c>
      <c r="Y808" s="360">
        <v>0.48610999999999999</v>
      </c>
      <c r="Z808" s="384"/>
      <c r="AA808" s="384"/>
      <c r="AB808" s="384"/>
      <c r="AC808" s="384"/>
      <c r="AD808" s="384"/>
      <c r="AE808" s="384"/>
      <c r="AF808" s="302">
        <v>0</v>
      </c>
      <c r="AG808" s="300"/>
    </row>
    <row r="809" spans="1:33" s="299" customFormat="1" ht="42.75" customHeight="1" x14ac:dyDescent="0.2">
      <c r="A809" s="300"/>
      <c r="B809" s="385" t="s">
        <v>355</v>
      </c>
      <c r="C809" s="385"/>
      <c r="D809" s="385"/>
      <c r="E809" s="385"/>
      <c r="F809" s="385"/>
      <c r="G809" s="385"/>
      <c r="H809" s="385"/>
      <c r="I809" s="385"/>
      <c r="J809" s="385"/>
      <c r="K809" s="385"/>
      <c r="L809" s="385"/>
      <c r="M809" s="385"/>
      <c r="N809" s="341">
        <v>977</v>
      </c>
      <c r="O809" s="343">
        <v>7</v>
      </c>
      <c r="P809" s="343">
        <v>2</v>
      </c>
      <c r="Q809" s="344" t="s">
        <v>354</v>
      </c>
      <c r="R809" s="345">
        <v>0</v>
      </c>
      <c r="S809" s="383"/>
      <c r="T809" s="383"/>
      <c r="U809" s="383"/>
      <c r="V809" s="383"/>
      <c r="W809" s="365">
        <v>72</v>
      </c>
      <c r="X809" s="359">
        <v>35</v>
      </c>
      <c r="Y809" s="360">
        <v>0.48610999999999999</v>
      </c>
      <c r="Z809" s="384"/>
      <c r="AA809" s="384"/>
      <c r="AB809" s="384"/>
      <c r="AC809" s="384"/>
      <c r="AD809" s="384"/>
      <c r="AE809" s="384"/>
      <c r="AF809" s="302">
        <v>0</v>
      </c>
      <c r="AG809" s="300"/>
    </row>
    <row r="810" spans="1:33" s="299" customFormat="1" ht="12" customHeight="1" x14ac:dyDescent="0.2">
      <c r="A810" s="300"/>
      <c r="B810" s="385" t="s">
        <v>347</v>
      </c>
      <c r="C810" s="385"/>
      <c r="D810" s="385"/>
      <c r="E810" s="385"/>
      <c r="F810" s="385"/>
      <c r="G810" s="385"/>
      <c r="H810" s="385"/>
      <c r="I810" s="385"/>
      <c r="J810" s="385"/>
      <c r="K810" s="385"/>
      <c r="L810" s="385"/>
      <c r="M810" s="385"/>
      <c r="N810" s="341">
        <v>977</v>
      </c>
      <c r="O810" s="343">
        <v>7</v>
      </c>
      <c r="P810" s="343">
        <v>2</v>
      </c>
      <c r="Q810" s="344" t="s">
        <v>353</v>
      </c>
      <c r="R810" s="345">
        <v>0</v>
      </c>
      <c r="S810" s="383"/>
      <c r="T810" s="383"/>
      <c r="U810" s="383"/>
      <c r="V810" s="383"/>
      <c r="W810" s="365">
        <v>72</v>
      </c>
      <c r="X810" s="359">
        <v>35</v>
      </c>
      <c r="Y810" s="360">
        <v>0.48610999999999999</v>
      </c>
      <c r="Z810" s="384"/>
      <c r="AA810" s="384"/>
      <c r="AB810" s="384"/>
      <c r="AC810" s="384"/>
      <c r="AD810" s="384"/>
      <c r="AE810" s="384"/>
      <c r="AF810" s="302">
        <v>8898.7800000000007</v>
      </c>
      <c r="AG810" s="300"/>
    </row>
    <row r="811" spans="1:33" s="299" customFormat="1" ht="21.75" customHeight="1" x14ac:dyDescent="0.2">
      <c r="A811" s="300"/>
      <c r="B811" s="385" t="s">
        <v>163</v>
      </c>
      <c r="C811" s="385"/>
      <c r="D811" s="385"/>
      <c r="E811" s="385"/>
      <c r="F811" s="385"/>
      <c r="G811" s="385"/>
      <c r="H811" s="385"/>
      <c r="I811" s="385"/>
      <c r="J811" s="385"/>
      <c r="K811" s="385"/>
      <c r="L811" s="385"/>
      <c r="M811" s="385"/>
      <c r="N811" s="341">
        <v>977</v>
      </c>
      <c r="O811" s="343">
        <v>7</v>
      </c>
      <c r="P811" s="343">
        <v>2</v>
      </c>
      <c r="Q811" s="344" t="s">
        <v>353</v>
      </c>
      <c r="R811" s="345" t="s">
        <v>162</v>
      </c>
      <c r="S811" s="383"/>
      <c r="T811" s="383"/>
      <c r="U811" s="383"/>
      <c r="V811" s="383"/>
      <c r="W811" s="365">
        <v>72</v>
      </c>
      <c r="X811" s="359">
        <v>35</v>
      </c>
      <c r="Y811" s="360">
        <v>0.48610999999999999</v>
      </c>
      <c r="Z811" s="384"/>
      <c r="AA811" s="384"/>
      <c r="AB811" s="384"/>
      <c r="AC811" s="384"/>
      <c r="AD811" s="384"/>
      <c r="AE811" s="384"/>
      <c r="AF811" s="302">
        <v>361.69</v>
      </c>
      <c r="AG811" s="300"/>
    </row>
    <row r="812" spans="1:33" s="299" customFormat="1" ht="21.75" customHeight="1" x14ac:dyDescent="0.2">
      <c r="A812" s="300"/>
      <c r="B812" s="385" t="s">
        <v>285</v>
      </c>
      <c r="C812" s="385"/>
      <c r="D812" s="385"/>
      <c r="E812" s="385"/>
      <c r="F812" s="385"/>
      <c r="G812" s="385"/>
      <c r="H812" s="385"/>
      <c r="I812" s="385"/>
      <c r="J812" s="385"/>
      <c r="K812" s="385"/>
      <c r="L812" s="385"/>
      <c r="M812" s="385"/>
      <c r="N812" s="341">
        <v>977</v>
      </c>
      <c r="O812" s="343">
        <v>7</v>
      </c>
      <c r="P812" s="343">
        <v>2</v>
      </c>
      <c r="Q812" s="344" t="s">
        <v>353</v>
      </c>
      <c r="R812" s="345" t="s">
        <v>284</v>
      </c>
      <c r="S812" s="383"/>
      <c r="T812" s="383"/>
      <c r="U812" s="383"/>
      <c r="V812" s="383"/>
      <c r="W812" s="365">
        <v>72</v>
      </c>
      <c r="X812" s="359">
        <v>35</v>
      </c>
      <c r="Y812" s="360">
        <v>0.48610999999999999</v>
      </c>
      <c r="Z812" s="384"/>
      <c r="AA812" s="384"/>
      <c r="AB812" s="384"/>
      <c r="AC812" s="384"/>
      <c r="AD812" s="384"/>
      <c r="AE812" s="384"/>
      <c r="AF812" s="302">
        <v>361.69</v>
      </c>
      <c r="AG812" s="300"/>
    </row>
    <row r="813" spans="1:33" s="299" customFormat="1" ht="21.75" customHeight="1" x14ac:dyDescent="0.2">
      <c r="A813" s="300"/>
      <c r="B813" s="385" t="s">
        <v>283</v>
      </c>
      <c r="C813" s="385"/>
      <c r="D813" s="385"/>
      <c r="E813" s="385"/>
      <c r="F813" s="385"/>
      <c r="G813" s="385"/>
      <c r="H813" s="385"/>
      <c r="I813" s="385"/>
      <c r="J813" s="385"/>
      <c r="K813" s="385"/>
      <c r="L813" s="385"/>
      <c r="M813" s="385"/>
      <c r="N813" s="341">
        <v>977</v>
      </c>
      <c r="O813" s="343">
        <v>7</v>
      </c>
      <c r="P813" s="343">
        <v>2</v>
      </c>
      <c r="Q813" s="344" t="s">
        <v>353</v>
      </c>
      <c r="R813" s="345" t="s">
        <v>281</v>
      </c>
      <c r="S813" s="383"/>
      <c r="T813" s="383"/>
      <c r="U813" s="383"/>
      <c r="V813" s="383"/>
      <c r="W813" s="365">
        <v>72</v>
      </c>
      <c r="X813" s="359">
        <v>35</v>
      </c>
      <c r="Y813" s="360">
        <v>0.48610999999999999</v>
      </c>
      <c r="Z813" s="384"/>
      <c r="AA813" s="384"/>
      <c r="AB813" s="384"/>
      <c r="AC813" s="384"/>
      <c r="AD813" s="384"/>
      <c r="AE813" s="384"/>
      <c r="AF813" s="302">
        <v>338.4</v>
      </c>
      <c r="AG813" s="300"/>
    </row>
    <row r="814" spans="1:33" s="299" customFormat="1" ht="53.25" customHeight="1" x14ac:dyDescent="0.2">
      <c r="A814" s="300"/>
      <c r="B814" s="385" t="s">
        <v>228</v>
      </c>
      <c r="C814" s="385"/>
      <c r="D814" s="385"/>
      <c r="E814" s="385"/>
      <c r="F814" s="385"/>
      <c r="G814" s="385"/>
      <c r="H814" s="385"/>
      <c r="I814" s="385"/>
      <c r="J814" s="385"/>
      <c r="K814" s="385"/>
      <c r="L814" s="385"/>
      <c r="M814" s="385"/>
      <c r="N814" s="341">
        <v>977</v>
      </c>
      <c r="O814" s="343">
        <v>7</v>
      </c>
      <c r="P814" s="343">
        <v>2</v>
      </c>
      <c r="Q814" s="344" t="s">
        <v>227</v>
      </c>
      <c r="R814" s="345">
        <v>0</v>
      </c>
      <c r="S814" s="383"/>
      <c r="T814" s="383"/>
      <c r="U814" s="383"/>
      <c r="V814" s="383"/>
      <c r="W814" s="365">
        <v>40</v>
      </c>
      <c r="X814" s="359">
        <v>0</v>
      </c>
      <c r="Y814" s="360">
        <v>0</v>
      </c>
      <c r="Z814" s="384"/>
      <c r="AA814" s="384"/>
      <c r="AB814" s="384"/>
      <c r="AC814" s="384"/>
      <c r="AD814" s="384"/>
      <c r="AE814" s="384"/>
      <c r="AF814" s="302">
        <v>0</v>
      </c>
      <c r="AG814" s="300"/>
    </row>
    <row r="815" spans="1:33" s="299" customFormat="1" ht="12" customHeight="1" x14ac:dyDescent="0.2">
      <c r="A815" s="300"/>
      <c r="B815" s="385" t="s">
        <v>352</v>
      </c>
      <c r="C815" s="385"/>
      <c r="D815" s="385"/>
      <c r="E815" s="385"/>
      <c r="F815" s="385"/>
      <c r="G815" s="385"/>
      <c r="H815" s="385"/>
      <c r="I815" s="385"/>
      <c r="J815" s="385"/>
      <c r="K815" s="385"/>
      <c r="L815" s="385"/>
      <c r="M815" s="385"/>
      <c r="N815" s="341">
        <v>977</v>
      </c>
      <c r="O815" s="343">
        <v>7</v>
      </c>
      <c r="P815" s="343">
        <v>2</v>
      </c>
      <c r="Q815" s="344" t="s">
        <v>351</v>
      </c>
      <c r="R815" s="345">
        <v>0</v>
      </c>
      <c r="S815" s="383"/>
      <c r="T815" s="383"/>
      <c r="U815" s="383"/>
      <c r="V815" s="383"/>
      <c r="W815" s="365">
        <v>40</v>
      </c>
      <c r="X815" s="359">
        <v>0</v>
      </c>
      <c r="Y815" s="360">
        <v>0</v>
      </c>
      <c r="Z815" s="384"/>
      <c r="AA815" s="384"/>
      <c r="AB815" s="384"/>
      <c r="AC815" s="384"/>
      <c r="AD815" s="384"/>
      <c r="AE815" s="384"/>
      <c r="AF815" s="302">
        <v>0</v>
      </c>
      <c r="AG815" s="300"/>
    </row>
    <row r="816" spans="1:33" s="299" customFormat="1" ht="21.75" customHeight="1" x14ac:dyDescent="0.2">
      <c r="A816" s="300"/>
      <c r="B816" s="385" t="s">
        <v>347</v>
      </c>
      <c r="C816" s="385"/>
      <c r="D816" s="385"/>
      <c r="E816" s="385"/>
      <c r="F816" s="385"/>
      <c r="G816" s="385"/>
      <c r="H816" s="385"/>
      <c r="I816" s="385"/>
      <c r="J816" s="385"/>
      <c r="K816" s="385"/>
      <c r="L816" s="385"/>
      <c r="M816" s="385"/>
      <c r="N816" s="341">
        <v>977</v>
      </c>
      <c r="O816" s="343">
        <v>7</v>
      </c>
      <c r="P816" s="343">
        <v>2</v>
      </c>
      <c r="Q816" s="344" t="s">
        <v>350</v>
      </c>
      <c r="R816" s="345">
        <v>0</v>
      </c>
      <c r="S816" s="383"/>
      <c r="T816" s="383"/>
      <c r="U816" s="383"/>
      <c r="V816" s="383"/>
      <c r="W816" s="365">
        <v>40</v>
      </c>
      <c r="X816" s="359">
        <v>0</v>
      </c>
      <c r="Y816" s="360">
        <v>0</v>
      </c>
      <c r="Z816" s="384"/>
      <c r="AA816" s="384"/>
      <c r="AB816" s="384"/>
      <c r="AC816" s="384"/>
      <c r="AD816" s="384"/>
      <c r="AE816" s="384"/>
      <c r="AF816" s="302">
        <v>0</v>
      </c>
      <c r="AG816" s="300"/>
    </row>
    <row r="817" spans="1:33" s="299" customFormat="1" ht="21.75" customHeight="1" x14ac:dyDescent="0.2">
      <c r="A817" s="300"/>
      <c r="B817" s="385" t="s">
        <v>163</v>
      </c>
      <c r="C817" s="385"/>
      <c r="D817" s="385"/>
      <c r="E817" s="385"/>
      <c r="F817" s="385"/>
      <c r="G817" s="385"/>
      <c r="H817" s="385"/>
      <c r="I817" s="385"/>
      <c r="J817" s="385"/>
      <c r="K817" s="385"/>
      <c r="L817" s="385"/>
      <c r="M817" s="385"/>
      <c r="N817" s="341">
        <v>977</v>
      </c>
      <c r="O817" s="343">
        <v>7</v>
      </c>
      <c r="P817" s="343">
        <v>2</v>
      </c>
      <c r="Q817" s="344" t="s">
        <v>350</v>
      </c>
      <c r="R817" s="345" t="s">
        <v>162</v>
      </c>
      <c r="S817" s="383"/>
      <c r="T817" s="383"/>
      <c r="U817" s="383"/>
      <c r="V817" s="383"/>
      <c r="W817" s="365">
        <v>40</v>
      </c>
      <c r="X817" s="359">
        <v>0</v>
      </c>
      <c r="Y817" s="360">
        <v>0</v>
      </c>
      <c r="Z817" s="384"/>
      <c r="AA817" s="384"/>
      <c r="AB817" s="384"/>
      <c r="AC817" s="384"/>
      <c r="AD817" s="384"/>
      <c r="AE817" s="384"/>
      <c r="AF817" s="302">
        <v>0</v>
      </c>
      <c r="AG817" s="300"/>
    </row>
    <row r="818" spans="1:33" s="299" customFormat="1" ht="32.25" customHeight="1" x14ac:dyDescent="0.2">
      <c r="A818" s="300"/>
      <c r="B818" s="385" t="s">
        <v>285</v>
      </c>
      <c r="C818" s="385"/>
      <c r="D818" s="385"/>
      <c r="E818" s="385"/>
      <c r="F818" s="385"/>
      <c r="G818" s="385"/>
      <c r="H818" s="385"/>
      <c r="I818" s="385"/>
      <c r="J818" s="385"/>
      <c r="K818" s="385"/>
      <c r="L818" s="385"/>
      <c r="M818" s="385"/>
      <c r="N818" s="341">
        <v>977</v>
      </c>
      <c r="O818" s="343">
        <v>7</v>
      </c>
      <c r="P818" s="343">
        <v>2</v>
      </c>
      <c r="Q818" s="344" t="s">
        <v>350</v>
      </c>
      <c r="R818" s="345" t="s">
        <v>284</v>
      </c>
      <c r="S818" s="383"/>
      <c r="T818" s="383"/>
      <c r="U818" s="383"/>
      <c r="V818" s="383"/>
      <c r="W818" s="365">
        <v>40</v>
      </c>
      <c r="X818" s="359">
        <v>0</v>
      </c>
      <c r="Y818" s="360">
        <v>0</v>
      </c>
      <c r="Z818" s="384"/>
      <c r="AA818" s="384"/>
      <c r="AB818" s="384"/>
      <c r="AC818" s="384"/>
      <c r="AD818" s="384"/>
      <c r="AE818" s="384"/>
      <c r="AF818" s="302">
        <v>0</v>
      </c>
      <c r="AG818" s="300"/>
    </row>
    <row r="819" spans="1:33" s="299" customFormat="1" ht="21.75" customHeight="1" x14ac:dyDescent="0.2">
      <c r="A819" s="300"/>
      <c r="B819" s="385" t="s">
        <v>283</v>
      </c>
      <c r="C819" s="385"/>
      <c r="D819" s="385"/>
      <c r="E819" s="385"/>
      <c r="F819" s="385"/>
      <c r="G819" s="385"/>
      <c r="H819" s="385"/>
      <c r="I819" s="385"/>
      <c r="J819" s="385"/>
      <c r="K819" s="385"/>
      <c r="L819" s="385"/>
      <c r="M819" s="385"/>
      <c r="N819" s="341">
        <v>977</v>
      </c>
      <c r="O819" s="343">
        <v>7</v>
      </c>
      <c r="P819" s="343">
        <v>2</v>
      </c>
      <c r="Q819" s="344" t="s">
        <v>350</v>
      </c>
      <c r="R819" s="345" t="s">
        <v>281</v>
      </c>
      <c r="S819" s="383"/>
      <c r="T819" s="383"/>
      <c r="U819" s="383"/>
      <c r="V819" s="383"/>
      <c r="W819" s="365">
        <v>40</v>
      </c>
      <c r="X819" s="359">
        <v>0</v>
      </c>
      <c r="Y819" s="360">
        <v>0</v>
      </c>
      <c r="Z819" s="384"/>
      <c r="AA819" s="384"/>
      <c r="AB819" s="384"/>
      <c r="AC819" s="384"/>
      <c r="AD819" s="384"/>
      <c r="AE819" s="384"/>
      <c r="AF819" s="302">
        <v>333.82</v>
      </c>
      <c r="AG819" s="300"/>
    </row>
    <row r="820" spans="1:33" s="299" customFormat="1" ht="21.75" customHeight="1" x14ac:dyDescent="0.2">
      <c r="A820" s="300"/>
      <c r="B820" s="385" t="s">
        <v>228</v>
      </c>
      <c r="C820" s="385"/>
      <c r="D820" s="385"/>
      <c r="E820" s="385"/>
      <c r="F820" s="385"/>
      <c r="G820" s="385"/>
      <c r="H820" s="385"/>
      <c r="I820" s="385"/>
      <c r="J820" s="385"/>
      <c r="K820" s="385"/>
      <c r="L820" s="385"/>
      <c r="M820" s="385"/>
      <c r="N820" s="341">
        <v>977</v>
      </c>
      <c r="O820" s="343">
        <v>7</v>
      </c>
      <c r="P820" s="343">
        <v>2</v>
      </c>
      <c r="Q820" s="344" t="s">
        <v>227</v>
      </c>
      <c r="R820" s="345">
        <v>0</v>
      </c>
      <c r="S820" s="383"/>
      <c r="T820" s="383"/>
      <c r="U820" s="383"/>
      <c r="V820" s="383"/>
      <c r="W820" s="365">
        <v>169.7</v>
      </c>
      <c r="X820" s="359">
        <v>0</v>
      </c>
      <c r="Y820" s="360">
        <v>0</v>
      </c>
      <c r="Z820" s="384"/>
      <c r="AA820" s="384"/>
      <c r="AB820" s="384"/>
      <c r="AC820" s="384"/>
      <c r="AD820" s="384"/>
      <c r="AE820" s="384"/>
      <c r="AF820" s="302">
        <v>333.82</v>
      </c>
      <c r="AG820" s="300"/>
    </row>
    <row r="821" spans="1:33" s="299" customFormat="1" ht="21.75" customHeight="1" x14ac:dyDescent="0.2">
      <c r="A821" s="300"/>
      <c r="B821" s="385" t="s">
        <v>349</v>
      </c>
      <c r="C821" s="385"/>
      <c r="D821" s="385"/>
      <c r="E821" s="385"/>
      <c r="F821" s="385"/>
      <c r="G821" s="385"/>
      <c r="H821" s="385"/>
      <c r="I821" s="385"/>
      <c r="J821" s="385"/>
      <c r="K821" s="385"/>
      <c r="L821" s="385"/>
      <c r="M821" s="385"/>
      <c r="N821" s="341">
        <v>977</v>
      </c>
      <c r="O821" s="343">
        <v>7</v>
      </c>
      <c r="P821" s="343">
        <v>2</v>
      </c>
      <c r="Q821" s="344" t="s">
        <v>348</v>
      </c>
      <c r="R821" s="345">
        <v>0</v>
      </c>
      <c r="S821" s="383"/>
      <c r="T821" s="383"/>
      <c r="U821" s="383"/>
      <c r="V821" s="383"/>
      <c r="W821" s="365">
        <v>169.7</v>
      </c>
      <c r="X821" s="359">
        <v>0</v>
      </c>
      <c r="Y821" s="360">
        <v>0</v>
      </c>
      <c r="Z821" s="384"/>
      <c r="AA821" s="384"/>
      <c r="AB821" s="384"/>
      <c r="AC821" s="384"/>
      <c r="AD821" s="384"/>
      <c r="AE821" s="384"/>
      <c r="AF821" s="302">
        <v>144.16999999999999</v>
      </c>
      <c r="AG821" s="300"/>
    </row>
    <row r="822" spans="1:33" s="299" customFormat="1" ht="12" customHeight="1" x14ac:dyDescent="0.2">
      <c r="A822" s="300"/>
      <c r="B822" s="385" t="s">
        <v>347</v>
      </c>
      <c r="C822" s="385"/>
      <c r="D822" s="385"/>
      <c r="E822" s="385"/>
      <c r="F822" s="385"/>
      <c r="G822" s="385"/>
      <c r="H822" s="385"/>
      <c r="I822" s="385"/>
      <c r="J822" s="385"/>
      <c r="K822" s="385"/>
      <c r="L822" s="385"/>
      <c r="M822" s="385"/>
      <c r="N822" s="341">
        <v>977</v>
      </c>
      <c r="O822" s="343">
        <v>7</v>
      </c>
      <c r="P822" s="343">
        <v>2</v>
      </c>
      <c r="Q822" s="344" t="s">
        <v>346</v>
      </c>
      <c r="R822" s="345">
        <v>0</v>
      </c>
      <c r="S822" s="383"/>
      <c r="T822" s="383"/>
      <c r="U822" s="383"/>
      <c r="V822" s="383"/>
      <c r="W822" s="365">
        <v>169.7</v>
      </c>
      <c r="X822" s="359">
        <v>0</v>
      </c>
      <c r="Y822" s="360">
        <v>0</v>
      </c>
      <c r="Z822" s="384"/>
      <c r="AA822" s="384"/>
      <c r="AB822" s="384"/>
      <c r="AC822" s="384"/>
      <c r="AD822" s="384"/>
      <c r="AE822" s="384"/>
      <c r="AF822" s="302">
        <v>189.65</v>
      </c>
      <c r="AG822" s="300"/>
    </row>
    <row r="823" spans="1:33" s="299" customFormat="1" ht="12" customHeight="1" x14ac:dyDescent="0.2">
      <c r="A823" s="300"/>
      <c r="B823" s="385" t="s">
        <v>163</v>
      </c>
      <c r="C823" s="385"/>
      <c r="D823" s="385"/>
      <c r="E823" s="385"/>
      <c r="F823" s="385"/>
      <c r="G823" s="385"/>
      <c r="H823" s="385"/>
      <c r="I823" s="385"/>
      <c r="J823" s="385"/>
      <c r="K823" s="385"/>
      <c r="L823" s="385"/>
      <c r="M823" s="385"/>
      <c r="N823" s="341">
        <v>977</v>
      </c>
      <c r="O823" s="343">
        <v>7</v>
      </c>
      <c r="P823" s="343">
        <v>2</v>
      </c>
      <c r="Q823" s="344" t="s">
        <v>346</v>
      </c>
      <c r="R823" s="345" t="s">
        <v>162</v>
      </c>
      <c r="S823" s="383"/>
      <c r="T823" s="383"/>
      <c r="U823" s="383"/>
      <c r="V823" s="383"/>
      <c r="W823" s="365">
        <v>169.7</v>
      </c>
      <c r="X823" s="359">
        <v>0</v>
      </c>
      <c r="Y823" s="360">
        <v>0</v>
      </c>
      <c r="Z823" s="384"/>
      <c r="AA823" s="384"/>
      <c r="AB823" s="384"/>
      <c r="AC823" s="384"/>
      <c r="AD823" s="384"/>
      <c r="AE823" s="384"/>
      <c r="AF823" s="302">
        <v>4.58</v>
      </c>
      <c r="AG823" s="300"/>
    </row>
    <row r="824" spans="1:33" s="299" customFormat="1" ht="12" customHeight="1" x14ac:dyDescent="0.2">
      <c r="A824" s="300"/>
      <c r="B824" s="385" t="s">
        <v>285</v>
      </c>
      <c r="C824" s="385"/>
      <c r="D824" s="385"/>
      <c r="E824" s="385"/>
      <c r="F824" s="385"/>
      <c r="G824" s="385"/>
      <c r="H824" s="385"/>
      <c r="I824" s="385"/>
      <c r="J824" s="385"/>
      <c r="K824" s="385"/>
      <c r="L824" s="385"/>
      <c r="M824" s="385"/>
      <c r="N824" s="341">
        <v>977</v>
      </c>
      <c r="O824" s="343">
        <v>7</v>
      </c>
      <c r="P824" s="343">
        <v>2</v>
      </c>
      <c r="Q824" s="344" t="s">
        <v>346</v>
      </c>
      <c r="R824" s="345" t="s">
        <v>284</v>
      </c>
      <c r="S824" s="383"/>
      <c r="T824" s="383"/>
      <c r="U824" s="383"/>
      <c r="V824" s="383"/>
      <c r="W824" s="365">
        <v>169.7</v>
      </c>
      <c r="X824" s="359">
        <v>0</v>
      </c>
      <c r="Y824" s="360">
        <v>0</v>
      </c>
      <c r="Z824" s="384"/>
      <c r="AA824" s="384"/>
      <c r="AB824" s="384"/>
      <c r="AC824" s="384"/>
      <c r="AD824" s="384"/>
      <c r="AE824" s="384"/>
      <c r="AF824" s="302">
        <v>4.58</v>
      </c>
      <c r="AG824" s="300"/>
    </row>
    <row r="825" spans="1:33" s="299" customFormat="1" ht="21.75" customHeight="1" x14ac:dyDescent="0.2">
      <c r="A825" s="300"/>
      <c r="B825" s="385" t="s">
        <v>283</v>
      </c>
      <c r="C825" s="385"/>
      <c r="D825" s="385"/>
      <c r="E825" s="385"/>
      <c r="F825" s="385"/>
      <c r="G825" s="385"/>
      <c r="H825" s="385"/>
      <c r="I825" s="385"/>
      <c r="J825" s="385"/>
      <c r="K825" s="385"/>
      <c r="L825" s="385"/>
      <c r="M825" s="385"/>
      <c r="N825" s="341">
        <v>977</v>
      </c>
      <c r="O825" s="343">
        <v>7</v>
      </c>
      <c r="P825" s="343">
        <v>2</v>
      </c>
      <c r="Q825" s="344" t="s">
        <v>346</v>
      </c>
      <c r="R825" s="345" t="s">
        <v>281</v>
      </c>
      <c r="S825" s="383"/>
      <c r="T825" s="383"/>
      <c r="U825" s="383"/>
      <c r="V825" s="383"/>
      <c r="W825" s="365">
        <v>169.7</v>
      </c>
      <c r="X825" s="359">
        <v>0</v>
      </c>
      <c r="Y825" s="360">
        <v>0</v>
      </c>
      <c r="Z825" s="384"/>
      <c r="AA825" s="384"/>
      <c r="AB825" s="384"/>
      <c r="AC825" s="384"/>
      <c r="AD825" s="384"/>
      <c r="AE825" s="384"/>
      <c r="AF825" s="302">
        <v>1.24</v>
      </c>
      <c r="AG825" s="300"/>
    </row>
    <row r="826" spans="1:33" s="299" customFormat="1" ht="12" customHeight="1" x14ac:dyDescent="0.2">
      <c r="A826" s="300"/>
      <c r="B826" s="385" t="s">
        <v>228</v>
      </c>
      <c r="C826" s="385"/>
      <c r="D826" s="385"/>
      <c r="E826" s="385"/>
      <c r="F826" s="385"/>
      <c r="G826" s="385"/>
      <c r="H826" s="385"/>
      <c r="I826" s="385"/>
      <c r="J826" s="385"/>
      <c r="K826" s="385"/>
      <c r="L826" s="385"/>
      <c r="M826" s="385"/>
      <c r="N826" s="341">
        <v>977</v>
      </c>
      <c r="O826" s="343">
        <v>7</v>
      </c>
      <c r="P826" s="343">
        <v>2</v>
      </c>
      <c r="Q826" s="344" t="s">
        <v>227</v>
      </c>
      <c r="R826" s="345">
        <v>0</v>
      </c>
      <c r="S826" s="383"/>
      <c r="T826" s="383"/>
      <c r="U826" s="383"/>
      <c r="V826" s="383"/>
      <c r="W826" s="365">
        <v>205</v>
      </c>
      <c r="X826" s="359">
        <v>197.64</v>
      </c>
      <c r="Y826" s="360">
        <v>0.96408000000000005</v>
      </c>
      <c r="Z826" s="384"/>
      <c r="AA826" s="384"/>
      <c r="AB826" s="384"/>
      <c r="AC826" s="384"/>
      <c r="AD826" s="384"/>
      <c r="AE826" s="384"/>
      <c r="AF826" s="302">
        <v>1.43</v>
      </c>
      <c r="AG826" s="300"/>
    </row>
    <row r="827" spans="1:33" s="299" customFormat="1" ht="12" customHeight="1" x14ac:dyDescent="0.2">
      <c r="A827" s="300"/>
      <c r="B827" s="385" t="s">
        <v>345</v>
      </c>
      <c r="C827" s="385"/>
      <c r="D827" s="385"/>
      <c r="E827" s="385"/>
      <c r="F827" s="385"/>
      <c r="G827" s="385"/>
      <c r="H827" s="385"/>
      <c r="I827" s="385"/>
      <c r="J827" s="385"/>
      <c r="K827" s="385"/>
      <c r="L827" s="385"/>
      <c r="M827" s="385"/>
      <c r="N827" s="341">
        <v>977</v>
      </c>
      <c r="O827" s="343">
        <v>7</v>
      </c>
      <c r="P827" s="343">
        <v>2</v>
      </c>
      <c r="Q827" s="344" t="s">
        <v>344</v>
      </c>
      <c r="R827" s="345">
        <v>0</v>
      </c>
      <c r="S827" s="383"/>
      <c r="T827" s="383"/>
      <c r="U827" s="383"/>
      <c r="V827" s="383"/>
      <c r="W827" s="365">
        <v>205</v>
      </c>
      <c r="X827" s="359">
        <v>197.64</v>
      </c>
      <c r="Y827" s="360">
        <v>0.96408000000000005</v>
      </c>
      <c r="Z827" s="384"/>
      <c r="AA827" s="384"/>
      <c r="AB827" s="384"/>
      <c r="AC827" s="384"/>
      <c r="AD827" s="384"/>
      <c r="AE827" s="384"/>
      <c r="AF827" s="302">
        <v>1.91</v>
      </c>
      <c r="AG827" s="300"/>
    </row>
    <row r="828" spans="1:33" s="299" customFormat="1" ht="21.75" customHeight="1" x14ac:dyDescent="0.2">
      <c r="A828" s="300"/>
      <c r="B828" s="385" t="s">
        <v>343</v>
      </c>
      <c r="C828" s="385"/>
      <c r="D828" s="385"/>
      <c r="E828" s="385"/>
      <c r="F828" s="385"/>
      <c r="G828" s="385"/>
      <c r="H828" s="385"/>
      <c r="I828" s="385"/>
      <c r="J828" s="385"/>
      <c r="K828" s="385"/>
      <c r="L828" s="385"/>
      <c r="M828" s="385"/>
      <c r="N828" s="341">
        <v>977</v>
      </c>
      <c r="O828" s="343">
        <v>7</v>
      </c>
      <c r="P828" s="343">
        <v>2</v>
      </c>
      <c r="Q828" s="344" t="s">
        <v>342</v>
      </c>
      <c r="R828" s="345">
        <v>0</v>
      </c>
      <c r="S828" s="383"/>
      <c r="T828" s="383"/>
      <c r="U828" s="383"/>
      <c r="V828" s="383"/>
      <c r="W828" s="365">
        <v>205</v>
      </c>
      <c r="X828" s="359">
        <v>197.64</v>
      </c>
      <c r="Y828" s="360">
        <v>0.96408000000000005</v>
      </c>
      <c r="Z828" s="384"/>
      <c r="AA828" s="384"/>
      <c r="AB828" s="384"/>
      <c r="AC828" s="384"/>
      <c r="AD828" s="384"/>
      <c r="AE828" s="384"/>
      <c r="AF828" s="302">
        <v>23.29</v>
      </c>
      <c r="AG828" s="300"/>
    </row>
    <row r="829" spans="1:33" s="299" customFormat="1" ht="21.75" customHeight="1" x14ac:dyDescent="0.2">
      <c r="A829" s="300"/>
      <c r="B829" s="385" t="s">
        <v>163</v>
      </c>
      <c r="C829" s="385"/>
      <c r="D829" s="385"/>
      <c r="E829" s="385"/>
      <c r="F829" s="385"/>
      <c r="G829" s="385"/>
      <c r="H829" s="385"/>
      <c r="I829" s="385"/>
      <c r="J829" s="385"/>
      <c r="K829" s="385"/>
      <c r="L829" s="385"/>
      <c r="M829" s="385"/>
      <c r="N829" s="341">
        <v>977</v>
      </c>
      <c r="O829" s="343">
        <v>7</v>
      </c>
      <c r="P829" s="343">
        <v>2</v>
      </c>
      <c r="Q829" s="344" t="s">
        <v>342</v>
      </c>
      <c r="R829" s="345" t="s">
        <v>162</v>
      </c>
      <c r="S829" s="383"/>
      <c r="T829" s="383"/>
      <c r="U829" s="383"/>
      <c r="V829" s="383"/>
      <c r="W829" s="365">
        <v>205</v>
      </c>
      <c r="X829" s="359">
        <v>197.64</v>
      </c>
      <c r="Y829" s="360">
        <v>0.96408000000000005</v>
      </c>
      <c r="Z829" s="384"/>
      <c r="AA829" s="384"/>
      <c r="AB829" s="384"/>
      <c r="AC829" s="384"/>
      <c r="AD829" s="384"/>
      <c r="AE829" s="384"/>
      <c r="AF829" s="302">
        <v>23.29</v>
      </c>
      <c r="AG829" s="300"/>
    </row>
    <row r="830" spans="1:33" s="299" customFormat="1" ht="21.75" customHeight="1" x14ac:dyDescent="0.2">
      <c r="A830" s="300"/>
      <c r="B830" s="385" t="s">
        <v>285</v>
      </c>
      <c r="C830" s="385"/>
      <c r="D830" s="385"/>
      <c r="E830" s="385"/>
      <c r="F830" s="385"/>
      <c r="G830" s="385"/>
      <c r="H830" s="385"/>
      <c r="I830" s="385"/>
      <c r="J830" s="385"/>
      <c r="K830" s="385"/>
      <c r="L830" s="385"/>
      <c r="M830" s="385"/>
      <c r="N830" s="341">
        <v>977</v>
      </c>
      <c r="O830" s="343">
        <v>7</v>
      </c>
      <c r="P830" s="343">
        <v>2</v>
      </c>
      <c r="Q830" s="344" t="s">
        <v>342</v>
      </c>
      <c r="R830" s="345" t="s">
        <v>284</v>
      </c>
      <c r="S830" s="383"/>
      <c r="T830" s="383"/>
      <c r="U830" s="383"/>
      <c r="V830" s="383"/>
      <c r="W830" s="365">
        <v>205</v>
      </c>
      <c r="X830" s="359">
        <v>197.64</v>
      </c>
      <c r="Y830" s="360">
        <v>0.96408000000000005</v>
      </c>
      <c r="Z830" s="384"/>
      <c r="AA830" s="384"/>
      <c r="AB830" s="384"/>
      <c r="AC830" s="384"/>
      <c r="AD830" s="384"/>
      <c r="AE830" s="384"/>
      <c r="AF830" s="302">
        <v>23.29</v>
      </c>
      <c r="AG830" s="300"/>
    </row>
    <row r="831" spans="1:33" s="299" customFormat="1" ht="12" customHeight="1" x14ac:dyDescent="0.2">
      <c r="A831" s="300"/>
      <c r="B831" s="385" t="s">
        <v>283</v>
      </c>
      <c r="C831" s="385"/>
      <c r="D831" s="385"/>
      <c r="E831" s="385"/>
      <c r="F831" s="385"/>
      <c r="G831" s="385"/>
      <c r="H831" s="385"/>
      <c r="I831" s="385"/>
      <c r="J831" s="385"/>
      <c r="K831" s="385"/>
      <c r="L831" s="385"/>
      <c r="M831" s="385"/>
      <c r="N831" s="341">
        <v>977</v>
      </c>
      <c r="O831" s="343">
        <v>7</v>
      </c>
      <c r="P831" s="343">
        <v>2</v>
      </c>
      <c r="Q831" s="344" t="s">
        <v>342</v>
      </c>
      <c r="R831" s="345" t="s">
        <v>281</v>
      </c>
      <c r="S831" s="383"/>
      <c r="T831" s="383"/>
      <c r="U831" s="383"/>
      <c r="V831" s="383"/>
      <c r="W831" s="365">
        <v>205</v>
      </c>
      <c r="X831" s="359">
        <v>197.64</v>
      </c>
      <c r="Y831" s="360">
        <v>0.96408000000000005</v>
      </c>
      <c r="Z831" s="384"/>
      <c r="AA831" s="384"/>
      <c r="AB831" s="384"/>
      <c r="AC831" s="384"/>
      <c r="AD831" s="384"/>
      <c r="AE831" s="384"/>
      <c r="AF831" s="302">
        <v>23.29</v>
      </c>
      <c r="AG831" s="300"/>
    </row>
    <row r="832" spans="1:33" s="299" customFormat="1" ht="21.75" customHeight="1" x14ac:dyDescent="0.2">
      <c r="A832" s="300"/>
      <c r="B832" s="385" t="s">
        <v>622</v>
      </c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41">
        <v>977</v>
      </c>
      <c r="O832" s="343">
        <v>7</v>
      </c>
      <c r="P832" s="343">
        <v>2</v>
      </c>
      <c r="Q832" s="344" t="s">
        <v>286</v>
      </c>
      <c r="R832" s="345">
        <v>0</v>
      </c>
      <c r="S832" s="383"/>
      <c r="T832" s="383"/>
      <c r="U832" s="383"/>
      <c r="V832" s="383"/>
      <c r="W832" s="365">
        <v>348</v>
      </c>
      <c r="X832" s="359">
        <v>0</v>
      </c>
      <c r="Y832" s="360">
        <v>0</v>
      </c>
      <c r="Z832" s="384"/>
      <c r="AA832" s="384"/>
      <c r="AB832" s="384"/>
      <c r="AC832" s="384"/>
      <c r="AD832" s="384"/>
      <c r="AE832" s="384"/>
      <c r="AF832" s="302">
        <v>8487.09</v>
      </c>
      <c r="AG832" s="300"/>
    </row>
    <row r="833" spans="1:33" s="299" customFormat="1" ht="21.75" customHeight="1" x14ac:dyDescent="0.2">
      <c r="A833" s="300"/>
      <c r="B833" s="385" t="s">
        <v>623</v>
      </c>
      <c r="C833" s="385"/>
      <c r="D833" s="385"/>
      <c r="E833" s="385"/>
      <c r="F833" s="385"/>
      <c r="G833" s="385"/>
      <c r="H833" s="385"/>
      <c r="I833" s="385"/>
      <c r="J833" s="385"/>
      <c r="K833" s="385"/>
      <c r="L833" s="385"/>
      <c r="M833" s="385"/>
      <c r="N833" s="341">
        <v>977</v>
      </c>
      <c r="O833" s="343">
        <v>7</v>
      </c>
      <c r="P833" s="343">
        <v>2</v>
      </c>
      <c r="Q833" s="344" t="s">
        <v>282</v>
      </c>
      <c r="R833" s="345">
        <v>0</v>
      </c>
      <c r="S833" s="383"/>
      <c r="T833" s="383"/>
      <c r="U833" s="383"/>
      <c r="V833" s="383"/>
      <c r="W833" s="365">
        <v>348</v>
      </c>
      <c r="X833" s="359">
        <v>0</v>
      </c>
      <c r="Y833" s="360">
        <v>0</v>
      </c>
      <c r="Z833" s="384"/>
      <c r="AA833" s="384"/>
      <c r="AB833" s="384"/>
      <c r="AC833" s="384"/>
      <c r="AD833" s="384"/>
      <c r="AE833" s="384"/>
      <c r="AF833" s="302">
        <v>8487.09</v>
      </c>
      <c r="AG833" s="300"/>
    </row>
    <row r="834" spans="1:33" s="299" customFormat="1" ht="21.75" customHeight="1" x14ac:dyDescent="0.2">
      <c r="A834" s="300"/>
      <c r="B834" s="385" t="s">
        <v>163</v>
      </c>
      <c r="C834" s="385"/>
      <c r="D834" s="385"/>
      <c r="E834" s="385"/>
      <c r="F834" s="385"/>
      <c r="G834" s="385"/>
      <c r="H834" s="385"/>
      <c r="I834" s="385"/>
      <c r="J834" s="385"/>
      <c r="K834" s="385"/>
      <c r="L834" s="385"/>
      <c r="M834" s="385"/>
      <c r="N834" s="341">
        <v>977</v>
      </c>
      <c r="O834" s="343">
        <v>7</v>
      </c>
      <c r="P834" s="343">
        <v>2</v>
      </c>
      <c r="Q834" s="344" t="s">
        <v>282</v>
      </c>
      <c r="R834" s="345" t="s">
        <v>162</v>
      </c>
      <c r="S834" s="383"/>
      <c r="T834" s="383"/>
      <c r="U834" s="383"/>
      <c r="V834" s="383"/>
      <c r="W834" s="365">
        <v>348</v>
      </c>
      <c r="X834" s="359">
        <v>0</v>
      </c>
      <c r="Y834" s="360">
        <v>0</v>
      </c>
      <c r="Z834" s="384"/>
      <c r="AA834" s="384"/>
      <c r="AB834" s="384"/>
      <c r="AC834" s="384"/>
      <c r="AD834" s="384"/>
      <c r="AE834" s="384"/>
      <c r="AF834" s="302">
        <v>8355.1200000000008</v>
      </c>
      <c r="AG834" s="300"/>
    </row>
    <row r="835" spans="1:33" s="299" customFormat="1" ht="53.25" customHeight="1" x14ac:dyDescent="0.2">
      <c r="A835" s="300"/>
      <c r="B835" s="385" t="s">
        <v>285</v>
      </c>
      <c r="C835" s="385"/>
      <c r="D835" s="385"/>
      <c r="E835" s="385"/>
      <c r="F835" s="385"/>
      <c r="G835" s="385"/>
      <c r="H835" s="385"/>
      <c r="I835" s="385"/>
      <c r="J835" s="385"/>
      <c r="K835" s="385"/>
      <c r="L835" s="385"/>
      <c r="M835" s="385"/>
      <c r="N835" s="341">
        <v>977</v>
      </c>
      <c r="O835" s="343">
        <v>7</v>
      </c>
      <c r="P835" s="343">
        <v>2</v>
      </c>
      <c r="Q835" s="344" t="s">
        <v>282</v>
      </c>
      <c r="R835" s="345" t="s">
        <v>284</v>
      </c>
      <c r="S835" s="383"/>
      <c r="T835" s="383"/>
      <c r="U835" s="383"/>
      <c r="V835" s="383"/>
      <c r="W835" s="365">
        <v>348</v>
      </c>
      <c r="X835" s="359">
        <v>0</v>
      </c>
      <c r="Y835" s="360">
        <v>0</v>
      </c>
      <c r="Z835" s="384"/>
      <c r="AA835" s="384"/>
      <c r="AB835" s="384"/>
      <c r="AC835" s="384"/>
      <c r="AD835" s="384"/>
      <c r="AE835" s="384"/>
      <c r="AF835" s="302">
        <v>8355.1200000000008</v>
      </c>
      <c r="AG835" s="300"/>
    </row>
    <row r="836" spans="1:33" s="299" customFormat="1" ht="12" customHeight="1" x14ac:dyDescent="0.2">
      <c r="A836" s="300"/>
      <c r="B836" s="385" t="s">
        <v>283</v>
      </c>
      <c r="C836" s="385"/>
      <c r="D836" s="385"/>
      <c r="E836" s="385"/>
      <c r="F836" s="385"/>
      <c r="G836" s="385"/>
      <c r="H836" s="385"/>
      <c r="I836" s="385"/>
      <c r="J836" s="385"/>
      <c r="K836" s="385"/>
      <c r="L836" s="385"/>
      <c r="M836" s="385"/>
      <c r="N836" s="341">
        <v>977</v>
      </c>
      <c r="O836" s="343">
        <v>7</v>
      </c>
      <c r="P836" s="343">
        <v>2</v>
      </c>
      <c r="Q836" s="344" t="s">
        <v>282</v>
      </c>
      <c r="R836" s="345" t="s">
        <v>281</v>
      </c>
      <c r="S836" s="383"/>
      <c r="T836" s="383"/>
      <c r="U836" s="383"/>
      <c r="V836" s="383"/>
      <c r="W836" s="365">
        <v>348</v>
      </c>
      <c r="X836" s="359">
        <v>0</v>
      </c>
      <c r="Y836" s="360">
        <v>0</v>
      </c>
      <c r="Z836" s="384"/>
      <c r="AA836" s="384"/>
      <c r="AB836" s="384"/>
      <c r="AC836" s="384"/>
      <c r="AD836" s="384"/>
      <c r="AE836" s="384"/>
      <c r="AF836" s="302">
        <v>8166.06</v>
      </c>
      <c r="AG836" s="300"/>
    </row>
    <row r="837" spans="1:33" s="299" customFormat="1" ht="12" customHeight="1" x14ac:dyDescent="0.2">
      <c r="A837" s="300"/>
      <c r="B837" s="385" t="s">
        <v>430</v>
      </c>
      <c r="C837" s="385"/>
      <c r="D837" s="385"/>
      <c r="E837" s="385"/>
      <c r="F837" s="385"/>
      <c r="G837" s="385"/>
      <c r="H837" s="385"/>
      <c r="I837" s="385"/>
      <c r="J837" s="385"/>
      <c r="K837" s="385"/>
      <c r="L837" s="385"/>
      <c r="M837" s="385"/>
      <c r="N837" s="341">
        <v>977</v>
      </c>
      <c r="O837" s="343">
        <v>7</v>
      </c>
      <c r="P837" s="343">
        <v>2</v>
      </c>
      <c r="Q837" s="344" t="s">
        <v>431</v>
      </c>
      <c r="R837" s="345">
        <v>0</v>
      </c>
      <c r="S837" s="383"/>
      <c r="T837" s="383"/>
      <c r="U837" s="383"/>
      <c r="V837" s="383"/>
      <c r="W837" s="365">
        <v>1349.9290000000001</v>
      </c>
      <c r="X837" s="359">
        <v>586.1</v>
      </c>
      <c r="Y837" s="360">
        <v>0.43417</v>
      </c>
      <c r="Z837" s="384"/>
      <c r="AA837" s="384"/>
      <c r="AB837" s="384"/>
      <c r="AC837" s="384"/>
      <c r="AD837" s="384"/>
      <c r="AE837" s="384"/>
      <c r="AF837" s="302">
        <v>6284.04</v>
      </c>
      <c r="AG837" s="300"/>
    </row>
    <row r="838" spans="1:33" s="299" customFormat="1" ht="32.25" customHeight="1" x14ac:dyDescent="0.2">
      <c r="A838" s="300"/>
      <c r="B838" s="385" t="s">
        <v>430</v>
      </c>
      <c r="C838" s="385"/>
      <c r="D838" s="385"/>
      <c r="E838" s="385"/>
      <c r="F838" s="385"/>
      <c r="G838" s="385"/>
      <c r="H838" s="385"/>
      <c r="I838" s="385"/>
      <c r="J838" s="385"/>
      <c r="K838" s="385"/>
      <c r="L838" s="385"/>
      <c r="M838" s="385"/>
      <c r="N838" s="341">
        <v>977</v>
      </c>
      <c r="O838" s="343">
        <v>7</v>
      </c>
      <c r="P838" s="343">
        <v>2</v>
      </c>
      <c r="Q838" s="344" t="s">
        <v>429</v>
      </c>
      <c r="R838" s="345">
        <v>0</v>
      </c>
      <c r="S838" s="383"/>
      <c r="T838" s="383"/>
      <c r="U838" s="383"/>
      <c r="V838" s="383"/>
      <c r="W838" s="365">
        <v>409.43200000000002</v>
      </c>
      <c r="X838" s="359">
        <v>409.43</v>
      </c>
      <c r="Y838" s="360">
        <v>1</v>
      </c>
      <c r="Z838" s="384"/>
      <c r="AA838" s="384"/>
      <c r="AB838" s="384"/>
      <c r="AC838" s="384"/>
      <c r="AD838" s="384"/>
      <c r="AE838" s="384"/>
      <c r="AF838" s="302">
        <v>1882.02</v>
      </c>
      <c r="AG838" s="300"/>
    </row>
    <row r="839" spans="1:33" s="299" customFormat="1" ht="21.75" customHeight="1" x14ac:dyDescent="0.2">
      <c r="A839" s="300"/>
      <c r="B839" s="385" t="s">
        <v>163</v>
      </c>
      <c r="C839" s="385"/>
      <c r="D839" s="385"/>
      <c r="E839" s="385"/>
      <c r="F839" s="385"/>
      <c r="G839" s="385"/>
      <c r="H839" s="385"/>
      <c r="I839" s="385"/>
      <c r="J839" s="385"/>
      <c r="K839" s="385"/>
      <c r="L839" s="385"/>
      <c r="M839" s="385"/>
      <c r="N839" s="341">
        <v>977</v>
      </c>
      <c r="O839" s="343">
        <v>7</v>
      </c>
      <c r="P839" s="343">
        <v>2</v>
      </c>
      <c r="Q839" s="344" t="s">
        <v>429</v>
      </c>
      <c r="R839" s="345" t="s">
        <v>162</v>
      </c>
      <c r="S839" s="383"/>
      <c r="T839" s="383"/>
      <c r="U839" s="383"/>
      <c r="V839" s="383"/>
      <c r="W839" s="365">
        <v>409.43200000000002</v>
      </c>
      <c r="X839" s="359">
        <v>409.43</v>
      </c>
      <c r="Y839" s="360">
        <v>1</v>
      </c>
      <c r="Z839" s="384"/>
      <c r="AA839" s="384"/>
      <c r="AB839" s="384"/>
      <c r="AC839" s="384"/>
      <c r="AD839" s="384"/>
      <c r="AE839" s="384"/>
      <c r="AF839" s="302">
        <v>189.06</v>
      </c>
      <c r="AG839" s="300"/>
    </row>
    <row r="840" spans="1:33" s="299" customFormat="1" ht="32.25" customHeight="1" x14ac:dyDescent="0.2">
      <c r="A840" s="300"/>
      <c r="B840" s="385" t="s">
        <v>285</v>
      </c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85"/>
      <c r="N840" s="341">
        <v>977</v>
      </c>
      <c r="O840" s="343">
        <v>7</v>
      </c>
      <c r="P840" s="343">
        <v>2</v>
      </c>
      <c r="Q840" s="344" t="s">
        <v>429</v>
      </c>
      <c r="R840" s="345" t="s">
        <v>284</v>
      </c>
      <c r="S840" s="383"/>
      <c r="T840" s="383"/>
      <c r="U840" s="383"/>
      <c r="V840" s="383"/>
      <c r="W840" s="365">
        <v>409.43200000000002</v>
      </c>
      <c r="X840" s="359">
        <v>409.43</v>
      </c>
      <c r="Y840" s="360">
        <v>1</v>
      </c>
      <c r="Z840" s="384"/>
      <c r="AA840" s="384"/>
      <c r="AB840" s="384"/>
      <c r="AC840" s="384"/>
      <c r="AD840" s="384"/>
      <c r="AE840" s="384"/>
      <c r="AF840" s="302">
        <v>145.21</v>
      </c>
      <c r="AG840" s="300"/>
    </row>
    <row r="841" spans="1:33" s="299" customFormat="1" ht="32.25" customHeight="1" x14ac:dyDescent="0.2">
      <c r="A841" s="300"/>
      <c r="B841" s="385" t="s">
        <v>283</v>
      </c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41">
        <v>977</v>
      </c>
      <c r="O841" s="343">
        <v>7</v>
      </c>
      <c r="P841" s="343">
        <v>2</v>
      </c>
      <c r="Q841" s="344" t="s">
        <v>429</v>
      </c>
      <c r="R841" s="345" t="s">
        <v>281</v>
      </c>
      <c r="S841" s="383"/>
      <c r="T841" s="383"/>
      <c r="U841" s="383"/>
      <c r="V841" s="383"/>
      <c r="W841" s="365">
        <v>409.43200000000002</v>
      </c>
      <c r="X841" s="359">
        <v>409.43</v>
      </c>
      <c r="Y841" s="360">
        <v>1</v>
      </c>
      <c r="Z841" s="384"/>
      <c r="AA841" s="384"/>
      <c r="AB841" s="384"/>
      <c r="AC841" s="384"/>
      <c r="AD841" s="384"/>
      <c r="AE841" s="384"/>
      <c r="AF841" s="302">
        <v>43.85</v>
      </c>
      <c r="AG841" s="300"/>
    </row>
    <row r="842" spans="1:33" s="299" customFormat="1" ht="21.75" customHeight="1" x14ac:dyDescent="0.2">
      <c r="A842" s="300"/>
      <c r="B842" s="385" t="s">
        <v>753</v>
      </c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41">
        <v>977</v>
      </c>
      <c r="O842" s="343">
        <v>7</v>
      </c>
      <c r="P842" s="343">
        <v>2</v>
      </c>
      <c r="Q842" s="344" t="s">
        <v>754</v>
      </c>
      <c r="R842" s="345">
        <v>0</v>
      </c>
      <c r="S842" s="383"/>
      <c r="T842" s="383"/>
      <c r="U842" s="383"/>
      <c r="V842" s="383"/>
      <c r="W842" s="365">
        <v>940.49699999999996</v>
      </c>
      <c r="X842" s="359">
        <v>176.67</v>
      </c>
      <c r="Y842" s="360">
        <v>0.18784999999999999</v>
      </c>
      <c r="Z842" s="384"/>
      <c r="AA842" s="384"/>
      <c r="AB842" s="384"/>
      <c r="AC842" s="384"/>
      <c r="AD842" s="384"/>
      <c r="AE842" s="384"/>
      <c r="AF842" s="302">
        <v>131.97</v>
      </c>
      <c r="AG842" s="300"/>
    </row>
    <row r="843" spans="1:33" s="299" customFormat="1" ht="21.75" customHeight="1" x14ac:dyDescent="0.2">
      <c r="A843" s="300"/>
      <c r="B843" s="385" t="s">
        <v>163</v>
      </c>
      <c r="C843" s="385"/>
      <c r="D843" s="385"/>
      <c r="E843" s="385"/>
      <c r="F843" s="385"/>
      <c r="G843" s="385"/>
      <c r="H843" s="385"/>
      <c r="I843" s="385"/>
      <c r="J843" s="385"/>
      <c r="K843" s="385"/>
      <c r="L843" s="385"/>
      <c r="M843" s="385"/>
      <c r="N843" s="341">
        <v>977</v>
      </c>
      <c r="O843" s="343">
        <v>7</v>
      </c>
      <c r="P843" s="343">
        <v>2</v>
      </c>
      <c r="Q843" s="344" t="s">
        <v>754</v>
      </c>
      <c r="R843" s="345" t="s">
        <v>162</v>
      </c>
      <c r="S843" s="383"/>
      <c r="T843" s="383"/>
      <c r="U843" s="383"/>
      <c r="V843" s="383"/>
      <c r="W843" s="365">
        <v>940.49699999999996</v>
      </c>
      <c r="X843" s="359">
        <v>176.67</v>
      </c>
      <c r="Y843" s="360">
        <v>0.18784999999999999</v>
      </c>
      <c r="Z843" s="384"/>
      <c r="AA843" s="384"/>
      <c r="AB843" s="384"/>
      <c r="AC843" s="384"/>
      <c r="AD843" s="384"/>
      <c r="AE843" s="384"/>
      <c r="AF843" s="302">
        <v>131.97</v>
      </c>
      <c r="AG843" s="300"/>
    </row>
    <row r="844" spans="1:33" s="299" customFormat="1" ht="21.75" customHeight="1" x14ac:dyDescent="0.2">
      <c r="A844" s="300"/>
      <c r="B844" s="385" t="s">
        <v>285</v>
      </c>
      <c r="C844" s="385"/>
      <c r="D844" s="385"/>
      <c r="E844" s="385"/>
      <c r="F844" s="385"/>
      <c r="G844" s="385"/>
      <c r="H844" s="385"/>
      <c r="I844" s="385"/>
      <c r="J844" s="385"/>
      <c r="K844" s="385"/>
      <c r="L844" s="385"/>
      <c r="M844" s="385"/>
      <c r="N844" s="341">
        <v>977</v>
      </c>
      <c r="O844" s="343">
        <v>7</v>
      </c>
      <c r="P844" s="343">
        <v>2</v>
      </c>
      <c r="Q844" s="344" t="s">
        <v>754</v>
      </c>
      <c r="R844" s="345" t="s">
        <v>284</v>
      </c>
      <c r="S844" s="383"/>
      <c r="T844" s="383"/>
      <c r="U844" s="383"/>
      <c r="V844" s="383"/>
      <c r="W844" s="365">
        <v>940.49699999999996</v>
      </c>
      <c r="X844" s="359">
        <v>176.67</v>
      </c>
      <c r="Y844" s="360">
        <v>0.18784999999999999</v>
      </c>
      <c r="Z844" s="384"/>
      <c r="AA844" s="384"/>
      <c r="AB844" s="384"/>
      <c r="AC844" s="384"/>
      <c r="AD844" s="384"/>
      <c r="AE844" s="384"/>
      <c r="AF844" s="302">
        <v>131.97</v>
      </c>
      <c r="AG844" s="300"/>
    </row>
    <row r="845" spans="1:33" s="299" customFormat="1" ht="12" customHeight="1" x14ac:dyDescent="0.2">
      <c r="A845" s="300"/>
      <c r="B845" s="385" t="s">
        <v>283</v>
      </c>
      <c r="C845" s="385"/>
      <c r="D845" s="385"/>
      <c r="E845" s="385"/>
      <c r="F845" s="385"/>
      <c r="G845" s="385"/>
      <c r="H845" s="385"/>
      <c r="I845" s="385"/>
      <c r="J845" s="385"/>
      <c r="K845" s="385"/>
      <c r="L845" s="385"/>
      <c r="M845" s="385"/>
      <c r="N845" s="341">
        <v>977</v>
      </c>
      <c r="O845" s="343">
        <v>7</v>
      </c>
      <c r="P845" s="343">
        <v>2</v>
      </c>
      <c r="Q845" s="344" t="s">
        <v>754</v>
      </c>
      <c r="R845" s="345" t="s">
        <v>281</v>
      </c>
      <c r="S845" s="383"/>
      <c r="T845" s="383"/>
      <c r="U845" s="383"/>
      <c r="V845" s="383"/>
      <c r="W845" s="365">
        <v>940.49699999999996</v>
      </c>
      <c r="X845" s="359">
        <v>176.67</v>
      </c>
      <c r="Y845" s="360">
        <v>0.18784999999999999</v>
      </c>
      <c r="Z845" s="384"/>
      <c r="AA845" s="384"/>
      <c r="AB845" s="384"/>
      <c r="AC845" s="384"/>
      <c r="AD845" s="384"/>
      <c r="AE845" s="384"/>
      <c r="AF845" s="302">
        <v>131.97</v>
      </c>
      <c r="AG845" s="300"/>
    </row>
    <row r="846" spans="1:33" s="299" customFormat="1" ht="12" customHeight="1" x14ac:dyDescent="0.2">
      <c r="A846" s="300"/>
      <c r="B846" s="385" t="s">
        <v>341</v>
      </c>
      <c r="C846" s="385"/>
      <c r="D846" s="385"/>
      <c r="E846" s="385"/>
      <c r="F846" s="385"/>
      <c r="G846" s="385"/>
      <c r="H846" s="385"/>
      <c r="I846" s="385"/>
      <c r="J846" s="385"/>
      <c r="K846" s="385"/>
      <c r="L846" s="385"/>
      <c r="M846" s="385"/>
      <c r="N846" s="341">
        <v>977</v>
      </c>
      <c r="O846" s="343">
        <v>7</v>
      </c>
      <c r="P846" s="343">
        <v>3</v>
      </c>
      <c r="Q846" s="344">
        <v>0</v>
      </c>
      <c r="R846" s="345">
        <v>0</v>
      </c>
      <c r="S846" s="383"/>
      <c r="T846" s="383"/>
      <c r="U846" s="383"/>
      <c r="V846" s="383"/>
      <c r="W846" s="365">
        <v>6680.5510000000004</v>
      </c>
      <c r="X846" s="359">
        <v>3450.41</v>
      </c>
      <c r="Y846" s="360">
        <v>0.51648000000000005</v>
      </c>
      <c r="Z846" s="384"/>
      <c r="AA846" s="384"/>
      <c r="AB846" s="384"/>
      <c r="AC846" s="384"/>
      <c r="AD846" s="384"/>
      <c r="AE846" s="384"/>
      <c r="AF846" s="302">
        <v>50</v>
      </c>
      <c r="AG846" s="300"/>
    </row>
    <row r="847" spans="1:33" s="299" customFormat="1" ht="12" customHeight="1" x14ac:dyDescent="0.2">
      <c r="A847" s="300"/>
      <c r="B847" s="385" t="s">
        <v>228</v>
      </c>
      <c r="C847" s="385"/>
      <c r="D847" s="385"/>
      <c r="E847" s="385"/>
      <c r="F847" s="385"/>
      <c r="G847" s="385"/>
      <c r="H847" s="385"/>
      <c r="I847" s="385"/>
      <c r="J847" s="385"/>
      <c r="K847" s="385"/>
      <c r="L847" s="385"/>
      <c r="M847" s="385"/>
      <c r="N847" s="341">
        <v>977</v>
      </c>
      <c r="O847" s="343">
        <v>7</v>
      </c>
      <c r="P847" s="343">
        <v>3</v>
      </c>
      <c r="Q847" s="344" t="s">
        <v>227</v>
      </c>
      <c r="R847" s="345">
        <v>0</v>
      </c>
      <c r="S847" s="383"/>
      <c r="T847" s="383"/>
      <c r="U847" s="383"/>
      <c r="V847" s="383"/>
      <c r="W847" s="365">
        <v>482.25099999999998</v>
      </c>
      <c r="X847" s="359">
        <v>183.62</v>
      </c>
      <c r="Y847" s="360">
        <v>0.38074999999999998</v>
      </c>
      <c r="Z847" s="384"/>
      <c r="AA847" s="384"/>
      <c r="AB847" s="384"/>
      <c r="AC847" s="384"/>
      <c r="AD847" s="384"/>
      <c r="AE847" s="384"/>
      <c r="AF847" s="302">
        <v>50</v>
      </c>
      <c r="AG847" s="300"/>
    </row>
    <row r="848" spans="1:33" s="299" customFormat="1" ht="21.75" customHeight="1" x14ac:dyDescent="0.2">
      <c r="A848" s="300"/>
      <c r="B848" s="385" t="s">
        <v>330</v>
      </c>
      <c r="C848" s="385"/>
      <c r="D848" s="385"/>
      <c r="E848" s="385"/>
      <c r="F848" s="385"/>
      <c r="G848" s="385"/>
      <c r="H848" s="385"/>
      <c r="I848" s="385"/>
      <c r="J848" s="385"/>
      <c r="K848" s="385"/>
      <c r="L848" s="385"/>
      <c r="M848" s="385"/>
      <c r="N848" s="341">
        <v>977</v>
      </c>
      <c r="O848" s="343">
        <v>7</v>
      </c>
      <c r="P848" s="343">
        <v>3</v>
      </c>
      <c r="Q848" s="344" t="s">
        <v>329</v>
      </c>
      <c r="R848" s="345">
        <v>0</v>
      </c>
      <c r="S848" s="383"/>
      <c r="T848" s="383"/>
      <c r="U848" s="383"/>
      <c r="V848" s="383"/>
      <c r="W848" s="365">
        <v>482.25099999999998</v>
      </c>
      <c r="X848" s="359">
        <v>183.62</v>
      </c>
      <c r="Y848" s="360">
        <v>0.38074999999999998</v>
      </c>
      <c r="Z848" s="384"/>
      <c r="AA848" s="384"/>
      <c r="AB848" s="384"/>
      <c r="AC848" s="384"/>
      <c r="AD848" s="384"/>
      <c r="AE848" s="384"/>
      <c r="AF848" s="302">
        <v>50</v>
      </c>
      <c r="AG848" s="300"/>
    </row>
    <row r="849" spans="1:33" s="299" customFormat="1" ht="21.75" customHeight="1" x14ac:dyDescent="0.2">
      <c r="A849" s="300"/>
      <c r="B849" s="385" t="s">
        <v>332</v>
      </c>
      <c r="C849" s="385"/>
      <c r="D849" s="385"/>
      <c r="E849" s="385"/>
      <c r="F849" s="385"/>
      <c r="G849" s="385"/>
      <c r="H849" s="385"/>
      <c r="I849" s="385"/>
      <c r="J849" s="385"/>
      <c r="K849" s="385"/>
      <c r="L849" s="385"/>
      <c r="M849" s="385"/>
      <c r="N849" s="341">
        <v>977</v>
      </c>
      <c r="O849" s="343">
        <v>7</v>
      </c>
      <c r="P849" s="343">
        <v>3</v>
      </c>
      <c r="Q849" s="344" t="s">
        <v>331</v>
      </c>
      <c r="R849" s="345">
        <v>0</v>
      </c>
      <c r="S849" s="383"/>
      <c r="T849" s="383"/>
      <c r="U849" s="383"/>
      <c r="V849" s="383"/>
      <c r="W849" s="365">
        <v>349</v>
      </c>
      <c r="X849" s="359">
        <v>50.37</v>
      </c>
      <c r="Y849" s="360">
        <v>0.14432</v>
      </c>
      <c r="Z849" s="384"/>
      <c r="AA849" s="384"/>
      <c r="AB849" s="384"/>
      <c r="AC849" s="384"/>
      <c r="AD849" s="384"/>
      <c r="AE849" s="384"/>
      <c r="AF849" s="302">
        <v>50</v>
      </c>
      <c r="AG849" s="300"/>
    </row>
    <row r="850" spans="1:33" s="299" customFormat="1" ht="12" customHeight="1" x14ac:dyDescent="0.2">
      <c r="A850" s="300"/>
      <c r="B850" s="385" t="s">
        <v>163</v>
      </c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41">
        <v>977</v>
      </c>
      <c r="O850" s="343">
        <v>7</v>
      </c>
      <c r="P850" s="343">
        <v>3</v>
      </c>
      <c r="Q850" s="344" t="s">
        <v>331</v>
      </c>
      <c r="R850" s="345" t="s">
        <v>162</v>
      </c>
      <c r="S850" s="383"/>
      <c r="T850" s="383"/>
      <c r="U850" s="383"/>
      <c r="V850" s="383"/>
      <c r="W850" s="365">
        <v>349</v>
      </c>
      <c r="X850" s="359">
        <v>50.37</v>
      </c>
      <c r="Y850" s="360">
        <v>0.14432</v>
      </c>
      <c r="Z850" s="384"/>
      <c r="AA850" s="384"/>
      <c r="AB850" s="384"/>
      <c r="AC850" s="384"/>
      <c r="AD850" s="384"/>
      <c r="AE850" s="384"/>
      <c r="AF850" s="302">
        <v>50</v>
      </c>
      <c r="AG850" s="300"/>
    </row>
    <row r="851" spans="1:33" s="299" customFormat="1" ht="12" customHeight="1" x14ac:dyDescent="0.2">
      <c r="A851" s="300"/>
      <c r="B851" s="385" t="s">
        <v>161</v>
      </c>
      <c r="C851" s="385"/>
      <c r="D851" s="385"/>
      <c r="E851" s="385"/>
      <c r="F851" s="385"/>
      <c r="G851" s="385"/>
      <c r="H851" s="385"/>
      <c r="I851" s="385"/>
      <c r="J851" s="385"/>
      <c r="K851" s="385"/>
      <c r="L851" s="385"/>
      <c r="M851" s="385"/>
      <c r="N851" s="341">
        <v>977</v>
      </c>
      <c r="O851" s="343">
        <v>7</v>
      </c>
      <c r="P851" s="343">
        <v>3</v>
      </c>
      <c r="Q851" s="344" t="s">
        <v>331</v>
      </c>
      <c r="R851" s="345" t="s">
        <v>160</v>
      </c>
      <c r="S851" s="383"/>
      <c r="T851" s="383"/>
      <c r="U851" s="383"/>
      <c r="V851" s="383"/>
      <c r="W851" s="365">
        <v>349</v>
      </c>
      <c r="X851" s="359">
        <v>50.37</v>
      </c>
      <c r="Y851" s="360">
        <v>0.14432</v>
      </c>
      <c r="Z851" s="384"/>
      <c r="AA851" s="384"/>
      <c r="AB851" s="384"/>
      <c r="AC851" s="384"/>
      <c r="AD851" s="384"/>
      <c r="AE851" s="384"/>
      <c r="AF851" s="302">
        <v>2119.1999999999998</v>
      </c>
      <c r="AG851" s="300"/>
    </row>
    <row r="852" spans="1:33" s="299" customFormat="1" ht="12" customHeight="1" x14ac:dyDescent="0.2">
      <c r="A852" s="300"/>
      <c r="B852" s="385" t="s">
        <v>159</v>
      </c>
      <c r="C852" s="385"/>
      <c r="D852" s="385"/>
      <c r="E852" s="385"/>
      <c r="F852" s="385"/>
      <c r="G852" s="385"/>
      <c r="H852" s="385"/>
      <c r="I852" s="385"/>
      <c r="J852" s="385"/>
      <c r="K852" s="385"/>
      <c r="L852" s="385"/>
      <c r="M852" s="385"/>
      <c r="N852" s="341">
        <v>977</v>
      </c>
      <c r="O852" s="343">
        <v>7</v>
      </c>
      <c r="P852" s="343">
        <v>3</v>
      </c>
      <c r="Q852" s="344" t="s">
        <v>331</v>
      </c>
      <c r="R852" s="345" t="s">
        <v>157</v>
      </c>
      <c r="S852" s="383"/>
      <c r="T852" s="383"/>
      <c r="U852" s="383"/>
      <c r="V852" s="383"/>
      <c r="W852" s="365">
        <v>349</v>
      </c>
      <c r="X852" s="359">
        <v>50.37</v>
      </c>
      <c r="Y852" s="360">
        <v>0.14432</v>
      </c>
      <c r="Z852" s="384"/>
      <c r="AA852" s="384"/>
      <c r="AB852" s="384"/>
      <c r="AC852" s="384"/>
      <c r="AD852" s="384"/>
      <c r="AE852" s="384"/>
      <c r="AF852" s="302">
        <v>2119.1999999999998</v>
      </c>
      <c r="AG852" s="300"/>
    </row>
    <row r="853" spans="1:33" s="299" customFormat="1" ht="21.75" customHeight="1" x14ac:dyDescent="0.2">
      <c r="A853" s="300"/>
      <c r="B853" s="385" t="s">
        <v>759</v>
      </c>
      <c r="C853" s="385"/>
      <c r="D853" s="385"/>
      <c r="E853" s="385"/>
      <c r="F853" s="385"/>
      <c r="G853" s="385"/>
      <c r="H853" s="385"/>
      <c r="I853" s="385"/>
      <c r="J853" s="385"/>
      <c r="K853" s="385"/>
      <c r="L853" s="385"/>
      <c r="M853" s="385"/>
      <c r="N853" s="341">
        <v>977</v>
      </c>
      <c r="O853" s="343">
        <v>7</v>
      </c>
      <c r="P853" s="343">
        <v>3</v>
      </c>
      <c r="Q853" s="344" t="s">
        <v>760</v>
      </c>
      <c r="R853" s="345">
        <v>0</v>
      </c>
      <c r="S853" s="383"/>
      <c r="T853" s="383"/>
      <c r="U853" s="383"/>
      <c r="V853" s="383"/>
      <c r="W853" s="365">
        <v>133.251</v>
      </c>
      <c r="X853" s="359">
        <v>133.25</v>
      </c>
      <c r="Y853" s="360">
        <v>1</v>
      </c>
      <c r="Z853" s="384"/>
      <c r="AA853" s="384"/>
      <c r="AB853" s="384"/>
      <c r="AC853" s="384"/>
      <c r="AD853" s="384"/>
      <c r="AE853" s="384"/>
      <c r="AF853" s="302">
        <v>2119.1999999999998</v>
      </c>
      <c r="AG853" s="300"/>
    </row>
    <row r="854" spans="1:33" s="299" customFormat="1" ht="21.75" customHeight="1" x14ac:dyDescent="0.2">
      <c r="A854" s="300"/>
      <c r="B854" s="385" t="s">
        <v>163</v>
      </c>
      <c r="C854" s="385"/>
      <c r="D854" s="385"/>
      <c r="E854" s="385"/>
      <c r="F854" s="385"/>
      <c r="G854" s="385"/>
      <c r="H854" s="385"/>
      <c r="I854" s="385"/>
      <c r="J854" s="385"/>
      <c r="K854" s="385"/>
      <c r="L854" s="385"/>
      <c r="M854" s="385"/>
      <c r="N854" s="341">
        <v>977</v>
      </c>
      <c r="O854" s="343">
        <v>7</v>
      </c>
      <c r="P854" s="343">
        <v>3</v>
      </c>
      <c r="Q854" s="344" t="s">
        <v>760</v>
      </c>
      <c r="R854" s="345" t="s">
        <v>162</v>
      </c>
      <c r="S854" s="383"/>
      <c r="T854" s="383"/>
      <c r="U854" s="383"/>
      <c r="V854" s="383"/>
      <c r="W854" s="365">
        <v>133.251</v>
      </c>
      <c r="X854" s="359">
        <v>133.25</v>
      </c>
      <c r="Y854" s="360">
        <v>1</v>
      </c>
      <c r="Z854" s="384"/>
      <c r="AA854" s="384"/>
      <c r="AB854" s="384"/>
      <c r="AC854" s="384"/>
      <c r="AD854" s="384"/>
      <c r="AE854" s="384"/>
      <c r="AF854" s="302">
        <v>2119.1999999999998</v>
      </c>
      <c r="AG854" s="300"/>
    </row>
    <row r="855" spans="1:33" s="299" customFormat="1" ht="32.25" customHeight="1" x14ac:dyDescent="0.2">
      <c r="A855" s="300"/>
      <c r="B855" s="385" t="s">
        <v>161</v>
      </c>
      <c r="C855" s="385"/>
      <c r="D855" s="385"/>
      <c r="E855" s="385"/>
      <c r="F855" s="385"/>
      <c r="G855" s="385"/>
      <c r="H855" s="385"/>
      <c r="I855" s="385"/>
      <c r="J855" s="385"/>
      <c r="K855" s="385"/>
      <c r="L855" s="385"/>
      <c r="M855" s="385"/>
      <c r="N855" s="341">
        <v>977</v>
      </c>
      <c r="O855" s="343">
        <v>7</v>
      </c>
      <c r="P855" s="343">
        <v>3</v>
      </c>
      <c r="Q855" s="344" t="s">
        <v>760</v>
      </c>
      <c r="R855" s="345" t="s">
        <v>160</v>
      </c>
      <c r="S855" s="383"/>
      <c r="T855" s="383"/>
      <c r="U855" s="383"/>
      <c r="V855" s="383"/>
      <c r="W855" s="365">
        <v>133.251</v>
      </c>
      <c r="X855" s="359">
        <v>133.25</v>
      </c>
      <c r="Y855" s="360">
        <v>1</v>
      </c>
      <c r="Z855" s="384"/>
      <c r="AA855" s="384"/>
      <c r="AB855" s="384"/>
      <c r="AC855" s="384"/>
      <c r="AD855" s="384"/>
      <c r="AE855" s="384"/>
      <c r="AF855" s="302">
        <v>2119.1999999999998</v>
      </c>
      <c r="AG855" s="300"/>
    </row>
    <row r="856" spans="1:33" s="299" customFormat="1" ht="12" customHeight="1" x14ac:dyDescent="0.2">
      <c r="A856" s="300"/>
      <c r="B856" s="385" t="s">
        <v>159</v>
      </c>
      <c r="C856" s="385"/>
      <c r="D856" s="385"/>
      <c r="E856" s="385"/>
      <c r="F856" s="385"/>
      <c r="G856" s="385"/>
      <c r="H856" s="385"/>
      <c r="I856" s="385"/>
      <c r="J856" s="385"/>
      <c r="K856" s="385"/>
      <c r="L856" s="385"/>
      <c r="M856" s="385"/>
      <c r="N856" s="341">
        <v>977</v>
      </c>
      <c r="O856" s="343">
        <v>7</v>
      </c>
      <c r="P856" s="343">
        <v>3</v>
      </c>
      <c r="Q856" s="344" t="s">
        <v>760</v>
      </c>
      <c r="R856" s="345" t="s">
        <v>157</v>
      </c>
      <c r="S856" s="383"/>
      <c r="T856" s="383"/>
      <c r="U856" s="383"/>
      <c r="V856" s="383"/>
      <c r="W856" s="365">
        <v>133.251</v>
      </c>
      <c r="X856" s="359">
        <v>133.25</v>
      </c>
      <c r="Y856" s="360">
        <v>1</v>
      </c>
      <c r="Z856" s="384"/>
      <c r="AA856" s="384"/>
      <c r="AB856" s="384"/>
      <c r="AC856" s="384"/>
      <c r="AD856" s="384"/>
      <c r="AE856" s="384"/>
      <c r="AF856" s="302">
        <v>2119.1999999999998</v>
      </c>
      <c r="AG856" s="300"/>
    </row>
    <row r="857" spans="1:33" s="299" customFormat="1" ht="21.75" customHeight="1" x14ac:dyDescent="0.2">
      <c r="A857" s="300"/>
      <c r="B857" s="385" t="s">
        <v>228</v>
      </c>
      <c r="C857" s="385"/>
      <c r="D857" s="385"/>
      <c r="E857" s="385"/>
      <c r="F857" s="385"/>
      <c r="G857" s="385"/>
      <c r="H857" s="385"/>
      <c r="I857" s="385"/>
      <c r="J857" s="385"/>
      <c r="K857" s="385"/>
      <c r="L857" s="385"/>
      <c r="M857" s="385"/>
      <c r="N857" s="341">
        <v>977</v>
      </c>
      <c r="O857" s="343">
        <v>7</v>
      </c>
      <c r="P857" s="343">
        <v>3</v>
      </c>
      <c r="Q857" s="344" t="s">
        <v>227</v>
      </c>
      <c r="R857" s="345">
        <v>0</v>
      </c>
      <c r="S857" s="383"/>
      <c r="T857" s="383"/>
      <c r="U857" s="383"/>
      <c r="V857" s="383"/>
      <c r="W857" s="365">
        <v>6198.3</v>
      </c>
      <c r="X857" s="359">
        <v>3266.79</v>
      </c>
      <c r="Y857" s="360">
        <v>0.52705000000000002</v>
      </c>
      <c r="Z857" s="384"/>
      <c r="AA857" s="384"/>
      <c r="AB857" s="384"/>
      <c r="AC857" s="384"/>
      <c r="AD857" s="384"/>
      <c r="AE857" s="384"/>
      <c r="AF857" s="302">
        <v>2119.1999999999998</v>
      </c>
      <c r="AG857" s="300"/>
    </row>
    <row r="858" spans="1:33" s="299" customFormat="1" ht="21.75" customHeight="1" x14ac:dyDescent="0.2">
      <c r="A858" s="300"/>
      <c r="B858" s="385" t="s">
        <v>330</v>
      </c>
      <c r="C858" s="385"/>
      <c r="D858" s="385"/>
      <c r="E858" s="385"/>
      <c r="F858" s="385"/>
      <c r="G858" s="385"/>
      <c r="H858" s="385"/>
      <c r="I858" s="385"/>
      <c r="J858" s="385"/>
      <c r="K858" s="385"/>
      <c r="L858" s="385"/>
      <c r="M858" s="385"/>
      <c r="N858" s="341">
        <v>977</v>
      </c>
      <c r="O858" s="343">
        <v>7</v>
      </c>
      <c r="P858" s="343">
        <v>3</v>
      </c>
      <c r="Q858" s="344" t="s">
        <v>329</v>
      </c>
      <c r="R858" s="345">
        <v>0</v>
      </c>
      <c r="S858" s="383"/>
      <c r="T858" s="383"/>
      <c r="U858" s="383"/>
      <c r="V858" s="383"/>
      <c r="W858" s="365">
        <v>6198.3</v>
      </c>
      <c r="X858" s="359">
        <v>3266.79</v>
      </c>
      <c r="Y858" s="360">
        <v>0.52705000000000002</v>
      </c>
      <c r="Z858" s="384"/>
      <c r="AA858" s="384"/>
      <c r="AB858" s="384"/>
      <c r="AC858" s="384"/>
      <c r="AD858" s="384"/>
      <c r="AE858" s="384"/>
      <c r="AF858" s="302">
        <v>2119.1999999999998</v>
      </c>
      <c r="AG858" s="300"/>
    </row>
    <row r="859" spans="1:33" s="299" customFormat="1" ht="12" customHeight="1" x14ac:dyDescent="0.2">
      <c r="A859" s="300"/>
      <c r="B859" s="385" t="s">
        <v>300</v>
      </c>
      <c r="C859" s="385"/>
      <c r="D859" s="385"/>
      <c r="E859" s="385"/>
      <c r="F859" s="385"/>
      <c r="G859" s="385"/>
      <c r="H859" s="385"/>
      <c r="I859" s="385"/>
      <c r="J859" s="385"/>
      <c r="K859" s="385"/>
      <c r="L859" s="385"/>
      <c r="M859" s="385"/>
      <c r="N859" s="341">
        <v>977</v>
      </c>
      <c r="O859" s="343">
        <v>7</v>
      </c>
      <c r="P859" s="343">
        <v>3</v>
      </c>
      <c r="Q859" s="344" t="s">
        <v>328</v>
      </c>
      <c r="R859" s="345">
        <v>0</v>
      </c>
      <c r="S859" s="383"/>
      <c r="T859" s="383"/>
      <c r="U859" s="383"/>
      <c r="V859" s="383"/>
      <c r="W859" s="365">
        <v>6198.3</v>
      </c>
      <c r="X859" s="359">
        <v>3266.79</v>
      </c>
      <c r="Y859" s="360">
        <v>0.52705000000000002</v>
      </c>
      <c r="Z859" s="384"/>
      <c r="AA859" s="384"/>
      <c r="AB859" s="384"/>
      <c r="AC859" s="384"/>
      <c r="AD859" s="384"/>
      <c r="AE859" s="384"/>
      <c r="AF859" s="302">
        <v>1904.43</v>
      </c>
      <c r="AG859" s="300"/>
    </row>
    <row r="860" spans="1:33" s="299" customFormat="1" ht="12" customHeight="1" x14ac:dyDescent="0.2">
      <c r="A860" s="300"/>
      <c r="B860" s="385" t="s">
        <v>163</v>
      </c>
      <c r="C860" s="385"/>
      <c r="D860" s="385"/>
      <c r="E860" s="385"/>
      <c r="F860" s="385"/>
      <c r="G860" s="385"/>
      <c r="H860" s="385"/>
      <c r="I860" s="385"/>
      <c r="J860" s="385"/>
      <c r="K860" s="385"/>
      <c r="L860" s="385"/>
      <c r="M860" s="385"/>
      <c r="N860" s="341">
        <v>977</v>
      </c>
      <c r="O860" s="343">
        <v>7</v>
      </c>
      <c r="P860" s="343">
        <v>3</v>
      </c>
      <c r="Q860" s="344" t="s">
        <v>328</v>
      </c>
      <c r="R860" s="345" t="s">
        <v>162</v>
      </c>
      <c r="S860" s="383"/>
      <c r="T860" s="383"/>
      <c r="U860" s="383"/>
      <c r="V860" s="383"/>
      <c r="W860" s="365">
        <v>6198.3</v>
      </c>
      <c r="X860" s="359">
        <v>3266.79</v>
      </c>
      <c r="Y860" s="360">
        <v>0.52705000000000002</v>
      </c>
      <c r="Z860" s="384"/>
      <c r="AA860" s="384"/>
      <c r="AB860" s="384"/>
      <c r="AC860" s="384"/>
      <c r="AD860" s="384"/>
      <c r="AE860" s="384"/>
      <c r="AF860" s="302">
        <v>1904.43</v>
      </c>
      <c r="AG860" s="300"/>
    </row>
    <row r="861" spans="1:33" s="299" customFormat="1" ht="12" customHeight="1" x14ac:dyDescent="0.2">
      <c r="A861" s="300"/>
      <c r="B861" s="385" t="s">
        <v>161</v>
      </c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41">
        <v>977</v>
      </c>
      <c r="O861" s="343">
        <v>7</v>
      </c>
      <c r="P861" s="343">
        <v>3</v>
      </c>
      <c r="Q861" s="344" t="s">
        <v>328</v>
      </c>
      <c r="R861" s="345" t="s">
        <v>160</v>
      </c>
      <c r="S861" s="383"/>
      <c r="T861" s="383"/>
      <c r="U861" s="383"/>
      <c r="V861" s="383"/>
      <c r="W861" s="365">
        <v>6198.3</v>
      </c>
      <c r="X861" s="359">
        <v>3266.79</v>
      </c>
      <c r="Y861" s="360">
        <v>0.52705000000000002</v>
      </c>
      <c r="Z861" s="384"/>
      <c r="AA861" s="384"/>
      <c r="AB861" s="384"/>
      <c r="AC861" s="384"/>
      <c r="AD861" s="384"/>
      <c r="AE861" s="384"/>
      <c r="AF861" s="302">
        <v>1904.43</v>
      </c>
      <c r="AG861" s="300"/>
    </row>
    <row r="862" spans="1:33" s="299" customFormat="1" ht="42.75" customHeight="1" x14ac:dyDescent="0.2">
      <c r="A862" s="300"/>
      <c r="B862" s="385" t="s">
        <v>159</v>
      </c>
      <c r="C862" s="385"/>
      <c r="D862" s="385"/>
      <c r="E862" s="385"/>
      <c r="F862" s="385"/>
      <c r="G862" s="385"/>
      <c r="H862" s="385"/>
      <c r="I862" s="385"/>
      <c r="J862" s="385"/>
      <c r="K862" s="385"/>
      <c r="L862" s="385"/>
      <c r="M862" s="385"/>
      <c r="N862" s="341">
        <v>977</v>
      </c>
      <c r="O862" s="343">
        <v>7</v>
      </c>
      <c r="P862" s="343">
        <v>3</v>
      </c>
      <c r="Q862" s="344" t="s">
        <v>328</v>
      </c>
      <c r="R862" s="345" t="s">
        <v>157</v>
      </c>
      <c r="S862" s="383"/>
      <c r="T862" s="383"/>
      <c r="U862" s="383"/>
      <c r="V862" s="383"/>
      <c r="W862" s="365">
        <v>6198.3</v>
      </c>
      <c r="X862" s="359">
        <v>3266.79</v>
      </c>
      <c r="Y862" s="360">
        <v>0.52705000000000002</v>
      </c>
      <c r="Z862" s="384"/>
      <c r="AA862" s="384"/>
      <c r="AB862" s="384"/>
      <c r="AC862" s="384"/>
      <c r="AD862" s="384"/>
      <c r="AE862" s="384"/>
      <c r="AF862" s="302">
        <v>80</v>
      </c>
      <c r="AG862" s="300"/>
    </row>
    <row r="863" spans="1:33" s="299" customFormat="1" ht="42.75" customHeight="1" x14ac:dyDescent="0.2">
      <c r="A863" s="300"/>
      <c r="B863" s="385" t="s">
        <v>327</v>
      </c>
      <c r="C863" s="385"/>
      <c r="D863" s="385"/>
      <c r="E863" s="385"/>
      <c r="F863" s="385"/>
      <c r="G863" s="385"/>
      <c r="H863" s="385"/>
      <c r="I863" s="385"/>
      <c r="J863" s="385"/>
      <c r="K863" s="385"/>
      <c r="L863" s="385"/>
      <c r="M863" s="385"/>
      <c r="N863" s="341">
        <v>977</v>
      </c>
      <c r="O863" s="343">
        <v>7</v>
      </c>
      <c r="P863" s="343">
        <v>7</v>
      </c>
      <c r="Q863" s="344">
        <v>0</v>
      </c>
      <c r="R863" s="345">
        <v>0</v>
      </c>
      <c r="S863" s="383"/>
      <c r="T863" s="383"/>
      <c r="U863" s="383"/>
      <c r="V863" s="383"/>
      <c r="W863" s="365">
        <v>5523.2309999999998</v>
      </c>
      <c r="X863" s="359">
        <v>3249.3</v>
      </c>
      <c r="Y863" s="360">
        <v>0.58830000000000005</v>
      </c>
      <c r="Z863" s="384"/>
      <c r="AA863" s="384"/>
      <c r="AB863" s="384"/>
      <c r="AC863" s="384"/>
      <c r="AD863" s="384"/>
      <c r="AE863" s="384"/>
      <c r="AF863" s="302">
        <v>80</v>
      </c>
      <c r="AG863" s="300"/>
    </row>
    <row r="864" spans="1:33" s="299" customFormat="1" ht="12" customHeight="1" x14ac:dyDescent="0.2">
      <c r="A864" s="300"/>
      <c r="B864" s="385" t="s">
        <v>228</v>
      </c>
      <c r="C864" s="385"/>
      <c r="D864" s="385"/>
      <c r="E864" s="385"/>
      <c r="F864" s="385"/>
      <c r="G864" s="385"/>
      <c r="H864" s="385"/>
      <c r="I864" s="385"/>
      <c r="J864" s="385"/>
      <c r="K864" s="385"/>
      <c r="L864" s="385"/>
      <c r="M864" s="385"/>
      <c r="N864" s="341">
        <v>977</v>
      </c>
      <c r="O864" s="343">
        <v>7</v>
      </c>
      <c r="P864" s="343">
        <v>7</v>
      </c>
      <c r="Q864" s="344" t="s">
        <v>227</v>
      </c>
      <c r="R864" s="345">
        <v>0</v>
      </c>
      <c r="S864" s="383"/>
      <c r="T864" s="383"/>
      <c r="U864" s="383"/>
      <c r="V864" s="383"/>
      <c r="W864" s="365">
        <v>526.23099999999999</v>
      </c>
      <c r="X864" s="359">
        <v>397.29</v>
      </c>
      <c r="Y864" s="360">
        <v>0.75497000000000003</v>
      </c>
      <c r="Z864" s="384"/>
      <c r="AA864" s="384"/>
      <c r="AB864" s="384"/>
      <c r="AC864" s="384"/>
      <c r="AD864" s="384"/>
      <c r="AE864" s="384"/>
      <c r="AF864" s="302">
        <v>80</v>
      </c>
      <c r="AG864" s="300"/>
    </row>
    <row r="865" spans="1:33" s="299" customFormat="1" ht="32.25" customHeight="1" x14ac:dyDescent="0.2">
      <c r="A865" s="300"/>
      <c r="B865" s="385" t="s">
        <v>324</v>
      </c>
      <c r="C865" s="385"/>
      <c r="D865" s="385"/>
      <c r="E865" s="385"/>
      <c r="F865" s="385"/>
      <c r="G865" s="385"/>
      <c r="H865" s="385"/>
      <c r="I865" s="385"/>
      <c r="J865" s="385"/>
      <c r="K865" s="385"/>
      <c r="L865" s="385"/>
      <c r="M865" s="385"/>
      <c r="N865" s="341">
        <v>977</v>
      </c>
      <c r="O865" s="343">
        <v>7</v>
      </c>
      <c r="P865" s="343">
        <v>7</v>
      </c>
      <c r="Q865" s="344" t="s">
        <v>323</v>
      </c>
      <c r="R865" s="345">
        <v>0</v>
      </c>
      <c r="S865" s="383"/>
      <c r="T865" s="383"/>
      <c r="U865" s="383"/>
      <c r="V865" s="383"/>
      <c r="W865" s="365">
        <v>526.23099999999999</v>
      </c>
      <c r="X865" s="359">
        <v>397.29</v>
      </c>
      <c r="Y865" s="360">
        <v>0.75497000000000003</v>
      </c>
      <c r="Z865" s="384"/>
      <c r="AA865" s="384"/>
      <c r="AB865" s="384"/>
      <c r="AC865" s="384"/>
      <c r="AD865" s="384"/>
      <c r="AE865" s="384"/>
      <c r="AF865" s="302">
        <v>80</v>
      </c>
      <c r="AG865" s="300"/>
    </row>
    <row r="866" spans="1:33" s="299" customFormat="1" ht="74.25" customHeight="1" x14ac:dyDescent="0.2">
      <c r="A866" s="300"/>
      <c r="B866" s="385" t="s">
        <v>326</v>
      </c>
      <c r="C866" s="385"/>
      <c r="D866" s="385"/>
      <c r="E866" s="385"/>
      <c r="F866" s="385"/>
      <c r="G866" s="385"/>
      <c r="H866" s="385"/>
      <c r="I866" s="385"/>
      <c r="J866" s="385"/>
      <c r="K866" s="385"/>
      <c r="L866" s="385"/>
      <c r="M866" s="385"/>
      <c r="N866" s="341">
        <v>977</v>
      </c>
      <c r="O866" s="343">
        <v>7</v>
      </c>
      <c r="P866" s="343">
        <v>7</v>
      </c>
      <c r="Q866" s="344" t="s">
        <v>325</v>
      </c>
      <c r="R866" s="345">
        <v>0</v>
      </c>
      <c r="S866" s="383"/>
      <c r="T866" s="383"/>
      <c r="U866" s="383"/>
      <c r="V866" s="383"/>
      <c r="W866" s="365">
        <v>526.23099999999999</v>
      </c>
      <c r="X866" s="359">
        <v>397.29</v>
      </c>
      <c r="Y866" s="360">
        <v>0.75497000000000003</v>
      </c>
      <c r="Z866" s="384"/>
      <c r="AA866" s="384"/>
      <c r="AB866" s="384"/>
      <c r="AC866" s="384"/>
      <c r="AD866" s="384"/>
      <c r="AE866" s="384"/>
      <c r="AF866" s="302">
        <v>80</v>
      </c>
      <c r="AG866" s="300"/>
    </row>
    <row r="867" spans="1:33" s="299" customFormat="1" ht="32.25" customHeight="1" x14ac:dyDescent="0.2">
      <c r="A867" s="300"/>
      <c r="B867" s="385" t="s">
        <v>163</v>
      </c>
      <c r="C867" s="385"/>
      <c r="D867" s="385"/>
      <c r="E867" s="385"/>
      <c r="F867" s="385"/>
      <c r="G867" s="385"/>
      <c r="H867" s="385"/>
      <c r="I867" s="385"/>
      <c r="J867" s="385"/>
      <c r="K867" s="385"/>
      <c r="L867" s="385"/>
      <c r="M867" s="385"/>
      <c r="N867" s="341">
        <v>977</v>
      </c>
      <c r="O867" s="343">
        <v>7</v>
      </c>
      <c r="P867" s="343">
        <v>7</v>
      </c>
      <c r="Q867" s="344" t="s">
        <v>325</v>
      </c>
      <c r="R867" s="345" t="s">
        <v>162</v>
      </c>
      <c r="S867" s="383"/>
      <c r="T867" s="383"/>
      <c r="U867" s="383"/>
      <c r="V867" s="383"/>
      <c r="W867" s="365">
        <v>526.23099999999999</v>
      </c>
      <c r="X867" s="359">
        <v>397.29</v>
      </c>
      <c r="Y867" s="360">
        <v>0.75497000000000003</v>
      </c>
      <c r="Z867" s="384"/>
      <c r="AA867" s="384"/>
      <c r="AB867" s="384"/>
      <c r="AC867" s="384"/>
      <c r="AD867" s="384"/>
      <c r="AE867" s="384"/>
      <c r="AF867" s="302">
        <v>0</v>
      </c>
      <c r="AG867" s="300"/>
    </row>
    <row r="868" spans="1:33" s="299" customFormat="1" ht="32.25" customHeight="1" x14ac:dyDescent="0.2">
      <c r="A868" s="300"/>
      <c r="B868" s="385" t="s">
        <v>285</v>
      </c>
      <c r="C868" s="385"/>
      <c r="D868" s="385"/>
      <c r="E868" s="385"/>
      <c r="F868" s="385"/>
      <c r="G868" s="385"/>
      <c r="H868" s="385"/>
      <c r="I868" s="385"/>
      <c r="J868" s="385"/>
      <c r="K868" s="385"/>
      <c r="L868" s="385"/>
      <c r="M868" s="385"/>
      <c r="N868" s="341">
        <v>977</v>
      </c>
      <c r="O868" s="343">
        <v>7</v>
      </c>
      <c r="P868" s="343">
        <v>7</v>
      </c>
      <c r="Q868" s="344" t="s">
        <v>325</v>
      </c>
      <c r="R868" s="345" t="s">
        <v>284</v>
      </c>
      <c r="S868" s="383"/>
      <c r="T868" s="383"/>
      <c r="U868" s="383"/>
      <c r="V868" s="383"/>
      <c r="W868" s="365">
        <v>526.23099999999999</v>
      </c>
      <c r="X868" s="359">
        <v>397.29</v>
      </c>
      <c r="Y868" s="360">
        <v>0.75497000000000003</v>
      </c>
      <c r="Z868" s="384"/>
      <c r="AA868" s="384"/>
      <c r="AB868" s="384"/>
      <c r="AC868" s="384"/>
      <c r="AD868" s="384"/>
      <c r="AE868" s="384"/>
      <c r="AF868" s="302">
        <v>0</v>
      </c>
      <c r="AG868" s="300"/>
    </row>
    <row r="869" spans="1:33" s="299" customFormat="1" ht="12" customHeight="1" x14ac:dyDescent="0.2">
      <c r="A869" s="300"/>
      <c r="B869" s="385" t="s">
        <v>283</v>
      </c>
      <c r="C869" s="385"/>
      <c r="D869" s="385"/>
      <c r="E869" s="385"/>
      <c r="F869" s="385"/>
      <c r="G869" s="385"/>
      <c r="H869" s="385"/>
      <c r="I869" s="385"/>
      <c r="J869" s="385"/>
      <c r="K869" s="385"/>
      <c r="L869" s="385"/>
      <c r="M869" s="385"/>
      <c r="N869" s="341">
        <v>977</v>
      </c>
      <c r="O869" s="343">
        <v>7</v>
      </c>
      <c r="P869" s="343">
        <v>7</v>
      </c>
      <c r="Q869" s="344" t="s">
        <v>325</v>
      </c>
      <c r="R869" s="345" t="s">
        <v>281</v>
      </c>
      <c r="S869" s="383"/>
      <c r="T869" s="383"/>
      <c r="U869" s="383"/>
      <c r="V869" s="383"/>
      <c r="W869" s="365">
        <v>526.23099999999999</v>
      </c>
      <c r="X869" s="359">
        <v>397.29</v>
      </c>
      <c r="Y869" s="360">
        <v>0.75497000000000003</v>
      </c>
      <c r="Z869" s="384"/>
      <c r="AA869" s="384"/>
      <c r="AB869" s="384"/>
      <c r="AC869" s="384"/>
      <c r="AD869" s="384"/>
      <c r="AE869" s="384"/>
      <c r="AF869" s="302">
        <v>0</v>
      </c>
      <c r="AG869" s="300"/>
    </row>
    <row r="870" spans="1:33" s="299" customFormat="1" ht="32.25" customHeight="1" x14ac:dyDescent="0.2">
      <c r="A870" s="300"/>
      <c r="B870" s="385" t="s">
        <v>228</v>
      </c>
      <c r="C870" s="385"/>
      <c r="D870" s="385"/>
      <c r="E870" s="385"/>
      <c r="F870" s="385"/>
      <c r="G870" s="385"/>
      <c r="H870" s="385"/>
      <c r="I870" s="385"/>
      <c r="J870" s="385"/>
      <c r="K870" s="385"/>
      <c r="L870" s="385"/>
      <c r="M870" s="385"/>
      <c r="N870" s="341">
        <v>977</v>
      </c>
      <c r="O870" s="343">
        <v>7</v>
      </c>
      <c r="P870" s="343">
        <v>7</v>
      </c>
      <c r="Q870" s="344" t="s">
        <v>227</v>
      </c>
      <c r="R870" s="345">
        <v>0</v>
      </c>
      <c r="S870" s="383"/>
      <c r="T870" s="383"/>
      <c r="U870" s="383"/>
      <c r="V870" s="383"/>
      <c r="W870" s="365">
        <v>4997</v>
      </c>
      <c r="X870" s="359">
        <v>2852.01</v>
      </c>
      <c r="Y870" s="360">
        <v>0.57074000000000003</v>
      </c>
      <c r="Z870" s="384"/>
      <c r="AA870" s="384"/>
      <c r="AB870" s="384"/>
      <c r="AC870" s="384"/>
      <c r="AD870" s="384"/>
      <c r="AE870" s="384"/>
      <c r="AF870" s="302">
        <v>0</v>
      </c>
      <c r="AG870" s="300"/>
    </row>
    <row r="871" spans="1:33" s="299" customFormat="1" ht="74.25" customHeight="1" x14ac:dyDescent="0.2">
      <c r="A871" s="300"/>
      <c r="B871" s="385" t="s">
        <v>324</v>
      </c>
      <c r="C871" s="385"/>
      <c r="D871" s="385"/>
      <c r="E871" s="385"/>
      <c r="F871" s="385"/>
      <c r="G871" s="385"/>
      <c r="H871" s="385"/>
      <c r="I871" s="385"/>
      <c r="J871" s="385"/>
      <c r="K871" s="385"/>
      <c r="L871" s="385"/>
      <c r="M871" s="385"/>
      <c r="N871" s="341">
        <v>977</v>
      </c>
      <c r="O871" s="343">
        <v>7</v>
      </c>
      <c r="P871" s="343">
        <v>7</v>
      </c>
      <c r="Q871" s="344" t="s">
        <v>323</v>
      </c>
      <c r="R871" s="345">
        <v>0</v>
      </c>
      <c r="S871" s="383"/>
      <c r="T871" s="383"/>
      <c r="U871" s="383"/>
      <c r="V871" s="383"/>
      <c r="W871" s="365">
        <v>4997</v>
      </c>
      <c r="X871" s="359">
        <v>2852.01</v>
      </c>
      <c r="Y871" s="360">
        <v>0.57074000000000003</v>
      </c>
      <c r="Z871" s="384"/>
      <c r="AA871" s="384"/>
      <c r="AB871" s="384"/>
      <c r="AC871" s="384"/>
      <c r="AD871" s="384"/>
      <c r="AE871" s="384"/>
      <c r="AF871" s="302">
        <v>0</v>
      </c>
      <c r="AG871" s="300"/>
    </row>
    <row r="872" spans="1:33" s="299" customFormat="1" ht="21.75" customHeight="1" x14ac:dyDescent="0.2">
      <c r="A872" s="300"/>
      <c r="B872" s="385" t="s">
        <v>322</v>
      </c>
      <c r="C872" s="385"/>
      <c r="D872" s="385"/>
      <c r="E872" s="385"/>
      <c r="F872" s="385"/>
      <c r="G872" s="385"/>
      <c r="H872" s="385"/>
      <c r="I872" s="385"/>
      <c r="J872" s="385"/>
      <c r="K872" s="385"/>
      <c r="L872" s="385"/>
      <c r="M872" s="385"/>
      <c r="N872" s="341">
        <v>977</v>
      </c>
      <c r="O872" s="343">
        <v>7</v>
      </c>
      <c r="P872" s="343">
        <v>7</v>
      </c>
      <c r="Q872" s="344" t="s">
        <v>321</v>
      </c>
      <c r="R872" s="345">
        <v>0</v>
      </c>
      <c r="S872" s="383"/>
      <c r="T872" s="383"/>
      <c r="U872" s="383"/>
      <c r="V872" s="383"/>
      <c r="W872" s="365">
        <v>4997</v>
      </c>
      <c r="X872" s="359">
        <v>2852.01</v>
      </c>
      <c r="Y872" s="360">
        <v>0.57074000000000003</v>
      </c>
      <c r="Z872" s="384"/>
      <c r="AA872" s="384"/>
      <c r="AB872" s="384"/>
      <c r="AC872" s="384"/>
      <c r="AD872" s="384"/>
      <c r="AE872" s="384"/>
      <c r="AF872" s="302">
        <v>1640.55</v>
      </c>
      <c r="AG872" s="300"/>
    </row>
    <row r="873" spans="1:33" s="299" customFormat="1" ht="21.75" customHeight="1" x14ac:dyDescent="0.2">
      <c r="A873" s="300"/>
      <c r="B873" s="385" t="s">
        <v>163</v>
      </c>
      <c r="C873" s="385"/>
      <c r="D873" s="385"/>
      <c r="E873" s="385"/>
      <c r="F873" s="385"/>
      <c r="G873" s="385"/>
      <c r="H873" s="385"/>
      <c r="I873" s="385"/>
      <c r="J873" s="385"/>
      <c r="K873" s="385"/>
      <c r="L873" s="385"/>
      <c r="M873" s="385"/>
      <c r="N873" s="341">
        <v>977</v>
      </c>
      <c r="O873" s="343">
        <v>7</v>
      </c>
      <c r="P873" s="343">
        <v>7</v>
      </c>
      <c r="Q873" s="344" t="s">
        <v>321</v>
      </c>
      <c r="R873" s="345" t="s">
        <v>162</v>
      </c>
      <c r="S873" s="383"/>
      <c r="T873" s="383"/>
      <c r="U873" s="383"/>
      <c r="V873" s="383"/>
      <c r="W873" s="365">
        <v>4997</v>
      </c>
      <c r="X873" s="359">
        <v>2852.01</v>
      </c>
      <c r="Y873" s="360">
        <v>0.57074000000000003</v>
      </c>
      <c r="Z873" s="384"/>
      <c r="AA873" s="384"/>
      <c r="AB873" s="384"/>
      <c r="AC873" s="384"/>
      <c r="AD873" s="384"/>
      <c r="AE873" s="384"/>
      <c r="AF873" s="302">
        <v>1640.55</v>
      </c>
      <c r="AG873" s="300"/>
    </row>
    <row r="874" spans="1:33" s="299" customFormat="1" ht="21.75" customHeight="1" x14ac:dyDescent="0.2">
      <c r="A874" s="300"/>
      <c r="B874" s="385" t="s">
        <v>285</v>
      </c>
      <c r="C874" s="385"/>
      <c r="D874" s="385"/>
      <c r="E874" s="385"/>
      <c r="F874" s="385"/>
      <c r="G874" s="385"/>
      <c r="H874" s="385"/>
      <c r="I874" s="385"/>
      <c r="J874" s="385"/>
      <c r="K874" s="385"/>
      <c r="L874" s="385"/>
      <c r="M874" s="385"/>
      <c r="N874" s="341">
        <v>977</v>
      </c>
      <c r="O874" s="343">
        <v>7</v>
      </c>
      <c r="P874" s="343">
        <v>7</v>
      </c>
      <c r="Q874" s="344" t="s">
        <v>321</v>
      </c>
      <c r="R874" s="345" t="s">
        <v>284</v>
      </c>
      <c r="S874" s="383"/>
      <c r="T874" s="383"/>
      <c r="U874" s="383"/>
      <c r="V874" s="383"/>
      <c r="W874" s="365">
        <v>4997</v>
      </c>
      <c r="X874" s="359">
        <v>2852.01</v>
      </c>
      <c r="Y874" s="360">
        <v>0.57074000000000003</v>
      </c>
      <c r="Z874" s="384"/>
      <c r="AA874" s="384"/>
      <c r="AB874" s="384"/>
      <c r="AC874" s="384"/>
      <c r="AD874" s="384"/>
      <c r="AE874" s="384"/>
      <c r="AF874" s="302">
        <v>61.62</v>
      </c>
      <c r="AG874" s="300"/>
    </row>
    <row r="875" spans="1:33" s="299" customFormat="1" ht="53.25" customHeight="1" x14ac:dyDescent="0.2">
      <c r="A875" s="300"/>
      <c r="B875" s="385" t="s">
        <v>283</v>
      </c>
      <c r="C875" s="385"/>
      <c r="D875" s="385"/>
      <c r="E875" s="385"/>
      <c r="F875" s="385"/>
      <c r="G875" s="385"/>
      <c r="H875" s="385"/>
      <c r="I875" s="385"/>
      <c r="J875" s="385"/>
      <c r="K875" s="385"/>
      <c r="L875" s="385"/>
      <c r="M875" s="385"/>
      <c r="N875" s="341">
        <v>977</v>
      </c>
      <c r="O875" s="343">
        <v>7</v>
      </c>
      <c r="P875" s="343">
        <v>7</v>
      </c>
      <c r="Q875" s="344" t="s">
        <v>321</v>
      </c>
      <c r="R875" s="345" t="s">
        <v>281</v>
      </c>
      <c r="S875" s="383"/>
      <c r="T875" s="383"/>
      <c r="U875" s="383"/>
      <c r="V875" s="383"/>
      <c r="W875" s="365">
        <v>4997</v>
      </c>
      <c r="X875" s="359">
        <v>2852.01</v>
      </c>
      <c r="Y875" s="360">
        <v>0.57074000000000003</v>
      </c>
      <c r="Z875" s="384"/>
      <c r="AA875" s="384"/>
      <c r="AB875" s="384"/>
      <c r="AC875" s="384"/>
      <c r="AD875" s="384"/>
      <c r="AE875" s="384"/>
      <c r="AF875" s="302">
        <v>0</v>
      </c>
      <c r="AG875" s="300"/>
    </row>
    <row r="876" spans="1:33" s="299" customFormat="1" ht="21.75" customHeight="1" x14ac:dyDescent="0.2">
      <c r="A876" s="300"/>
      <c r="B876" s="385" t="s">
        <v>319</v>
      </c>
      <c r="C876" s="385"/>
      <c r="D876" s="385"/>
      <c r="E876" s="385"/>
      <c r="F876" s="385"/>
      <c r="G876" s="385"/>
      <c r="H876" s="385"/>
      <c r="I876" s="385"/>
      <c r="J876" s="385"/>
      <c r="K876" s="385"/>
      <c r="L876" s="385"/>
      <c r="M876" s="385"/>
      <c r="N876" s="341">
        <v>977</v>
      </c>
      <c r="O876" s="343">
        <v>7</v>
      </c>
      <c r="P876" s="343">
        <v>9</v>
      </c>
      <c r="Q876" s="344">
        <v>0</v>
      </c>
      <c r="R876" s="345">
        <v>0</v>
      </c>
      <c r="S876" s="383"/>
      <c r="T876" s="383"/>
      <c r="U876" s="383"/>
      <c r="V876" s="383"/>
      <c r="W876" s="365">
        <v>24017.293000000001</v>
      </c>
      <c r="X876" s="359">
        <v>18730.27</v>
      </c>
      <c r="Y876" s="360">
        <v>0.77986999999999995</v>
      </c>
      <c r="Z876" s="384"/>
      <c r="AA876" s="384"/>
      <c r="AB876" s="384"/>
      <c r="AC876" s="384"/>
      <c r="AD876" s="384"/>
      <c r="AE876" s="384"/>
      <c r="AF876" s="302">
        <v>0</v>
      </c>
      <c r="AG876" s="300"/>
    </row>
    <row r="877" spans="1:33" s="299" customFormat="1" ht="32.25" customHeight="1" x14ac:dyDescent="0.2">
      <c r="A877" s="300"/>
      <c r="B877" s="385" t="s">
        <v>228</v>
      </c>
      <c r="C877" s="385"/>
      <c r="D877" s="385"/>
      <c r="E877" s="385"/>
      <c r="F877" s="385"/>
      <c r="G877" s="385"/>
      <c r="H877" s="385"/>
      <c r="I877" s="385"/>
      <c r="J877" s="385"/>
      <c r="K877" s="385"/>
      <c r="L877" s="385"/>
      <c r="M877" s="385"/>
      <c r="N877" s="341">
        <v>977</v>
      </c>
      <c r="O877" s="343">
        <v>7</v>
      </c>
      <c r="P877" s="343">
        <v>9</v>
      </c>
      <c r="Q877" s="344" t="s">
        <v>227</v>
      </c>
      <c r="R877" s="345">
        <v>0</v>
      </c>
      <c r="S877" s="383"/>
      <c r="T877" s="383"/>
      <c r="U877" s="383"/>
      <c r="V877" s="383"/>
      <c r="W877" s="365">
        <v>3047.2449999999999</v>
      </c>
      <c r="X877" s="359">
        <v>1741.03</v>
      </c>
      <c r="Y877" s="360">
        <v>0.57135000000000002</v>
      </c>
      <c r="Z877" s="384"/>
      <c r="AA877" s="384"/>
      <c r="AB877" s="384"/>
      <c r="AC877" s="384"/>
      <c r="AD877" s="384"/>
      <c r="AE877" s="384"/>
      <c r="AF877" s="302">
        <v>0</v>
      </c>
      <c r="AG877" s="300"/>
    </row>
    <row r="878" spans="1:33" s="299" customFormat="1" ht="21.75" customHeight="1" x14ac:dyDescent="0.2">
      <c r="A878" s="300"/>
      <c r="B878" s="385" t="s">
        <v>311</v>
      </c>
      <c r="C878" s="385"/>
      <c r="D878" s="385"/>
      <c r="E878" s="385"/>
      <c r="F878" s="385"/>
      <c r="G878" s="385"/>
      <c r="H878" s="385"/>
      <c r="I878" s="385"/>
      <c r="J878" s="385"/>
      <c r="K878" s="385"/>
      <c r="L878" s="385"/>
      <c r="M878" s="385"/>
      <c r="N878" s="341">
        <v>977</v>
      </c>
      <c r="O878" s="343">
        <v>7</v>
      </c>
      <c r="P878" s="343">
        <v>9</v>
      </c>
      <c r="Q878" s="344" t="s">
        <v>310</v>
      </c>
      <c r="R878" s="345">
        <v>0</v>
      </c>
      <c r="S878" s="383"/>
      <c r="T878" s="383"/>
      <c r="U878" s="383"/>
      <c r="V878" s="383"/>
      <c r="W878" s="365">
        <v>3047.2449999999999</v>
      </c>
      <c r="X878" s="359">
        <v>1741.03</v>
      </c>
      <c r="Y878" s="360">
        <v>0.57135000000000002</v>
      </c>
      <c r="Z878" s="384"/>
      <c r="AA878" s="384"/>
      <c r="AB878" s="384"/>
      <c r="AC878" s="384"/>
      <c r="AD878" s="384"/>
      <c r="AE878" s="384"/>
      <c r="AF878" s="302">
        <v>61.62</v>
      </c>
      <c r="AG878" s="300"/>
    </row>
    <row r="879" spans="1:33" s="299" customFormat="1" ht="21.75" customHeight="1" x14ac:dyDescent="0.2">
      <c r="A879" s="300"/>
      <c r="B879" s="385" t="s">
        <v>318</v>
      </c>
      <c r="C879" s="385"/>
      <c r="D879" s="385"/>
      <c r="E879" s="385"/>
      <c r="F879" s="385"/>
      <c r="G879" s="385"/>
      <c r="H879" s="385"/>
      <c r="I879" s="385"/>
      <c r="J879" s="385"/>
      <c r="K879" s="385"/>
      <c r="L879" s="385"/>
      <c r="M879" s="385"/>
      <c r="N879" s="341">
        <v>977</v>
      </c>
      <c r="O879" s="343">
        <v>7</v>
      </c>
      <c r="P879" s="343">
        <v>9</v>
      </c>
      <c r="Q879" s="344" t="s">
        <v>313</v>
      </c>
      <c r="R879" s="345">
        <v>0</v>
      </c>
      <c r="S879" s="383"/>
      <c r="T879" s="383"/>
      <c r="U879" s="383"/>
      <c r="V879" s="383"/>
      <c r="W879" s="365">
        <v>1865.5440000000001</v>
      </c>
      <c r="X879" s="359">
        <v>775.61</v>
      </c>
      <c r="Y879" s="360">
        <v>0.41576000000000002</v>
      </c>
      <c r="Z879" s="384"/>
      <c r="AA879" s="384"/>
      <c r="AB879" s="384"/>
      <c r="AC879" s="384"/>
      <c r="AD879" s="384"/>
      <c r="AE879" s="384"/>
      <c r="AF879" s="302">
        <v>61.62</v>
      </c>
      <c r="AG879" s="300"/>
    </row>
    <row r="880" spans="1:33" s="299" customFormat="1" ht="21.75" customHeight="1" x14ac:dyDescent="0.2">
      <c r="A880" s="300"/>
      <c r="B880" s="385" t="s">
        <v>198</v>
      </c>
      <c r="C880" s="385"/>
      <c r="D880" s="385"/>
      <c r="E880" s="385"/>
      <c r="F880" s="385"/>
      <c r="G880" s="385"/>
      <c r="H880" s="385"/>
      <c r="I880" s="385"/>
      <c r="J880" s="385"/>
      <c r="K880" s="385"/>
      <c r="L880" s="385"/>
      <c r="M880" s="385"/>
      <c r="N880" s="341">
        <v>977</v>
      </c>
      <c r="O880" s="343">
        <v>7</v>
      </c>
      <c r="P880" s="343">
        <v>9</v>
      </c>
      <c r="Q880" s="344" t="s">
        <v>313</v>
      </c>
      <c r="R880" s="345" t="s">
        <v>197</v>
      </c>
      <c r="S880" s="383"/>
      <c r="T880" s="383"/>
      <c r="U880" s="383"/>
      <c r="V880" s="383"/>
      <c r="W880" s="365">
        <v>105</v>
      </c>
      <c r="X880" s="359">
        <v>0</v>
      </c>
      <c r="Y880" s="360">
        <v>0</v>
      </c>
      <c r="Z880" s="384"/>
      <c r="AA880" s="384"/>
      <c r="AB880" s="384"/>
      <c r="AC880" s="384"/>
      <c r="AD880" s="384"/>
      <c r="AE880" s="384"/>
      <c r="AF880" s="302">
        <v>40.82</v>
      </c>
      <c r="AG880" s="300"/>
    </row>
    <row r="881" spans="1:33" s="299" customFormat="1" ht="12" customHeight="1" x14ac:dyDescent="0.2">
      <c r="A881" s="300"/>
      <c r="B881" s="385" t="s">
        <v>258</v>
      </c>
      <c r="C881" s="385"/>
      <c r="D881" s="385"/>
      <c r="E881" s="385"/>
      <c r="F881" s="385"/>
      <c r="G881" s="385"/>
      <c r="H881" s="385"/>
      <c r="I881" s="385"/>
      <c r="J881" s="385"/>
      <c r="K881" s="385"/>
      <c r="L881" s="385"/>
      <c r="M881" s="385"/>
      <c r="N881" s="341">
        <v>977</v>
      </c>
      <c r="O881" s="343">
        <v>7</v>
      </c>
      <c r="P881" s="343">
        <v>9</v>
      </c>
      <c r="Q881" s="344" t="s">
        <v>313</v>
      </c>
      <c r="R881" s="345" t="s">
        <v>257</v>
      </c>
      <c r="S881" s="383"/>
      <c r="T881" s="383"/>
      <c r="U881" s="383"/>
      <c r="V881" s="383"/>
      <c r="W881" s="365">
        <v>100</v>
      </c>
      <c r="X881" s="359">
        <v>0</v>
      </c>
      <c r="Y881" s="360">
        <v>0</v>
      </c>
      <c r="Z881" s="384"/>
      <c r="AA881" s="384"/>
      <c r="AB881" s="384"/>
      <c r="AC881" s="384"/>
      <c r="AD881" s="384"/>
      <c r="AE881" s="384"/>
      <c r="AF881" s="302">
        <v>20.8</v>
      </c>
      <c r="AG881" s="300"/>
    </row>
    <row r="882" spans="1:33" s="299" customFormat="1" ht="12" customHeight="1" x14ac:dyDescent="0.2">
      <c r="A882" s="300"/>
      <c r="B882" s="385" t="s">
        <v>317</v>
      </c>
      <c r="C882" s="385"/>
      <c r="D882" s="385"/>
      <c r="E882" s="385"/>
      <c r="F882" s="385"/>
      <c r="G882" s="385"/>
      <c r="H882" s="385"/>
      <c r="I882" s="385"/>
      <c r="J882" s="385"/>
      <c r="K882" s="385"/>
      <c r="L882" s="385"/>
      <c r="M882" s="385"/>
      <c r="N882" s="341">
        <v>977</v>
      </c>
      <c r="O882" s="343">
        <v>7</v>
      </c>
      <c r="P882" s="343">
        <v>9</v>
      </c>
      <c r="Q882" s="344" t="s">
        <v>313</v>
      </c>
      <c r="R882" s="345" t="s">
        <v>316</v>
      </c>
      <c r="S882" s="383"/>
      <c r="T882" s="383"/>
      <c r="U882" s="383"/>
      <c r="V882" s="383"/>
      <c r="W882" s="365">
        <v>100</v>
      </c>
      <c r="X882" s="359">
        <v>0</v>
      </c>
      <c r="Y882" s="360">
        <v>0</v>
      </c>
      <c r="Z882" s="384"/>
      <c r="AA882" s="384"/>
      <c r="AB882" s="384"/>
      <c r="AC882" s="384"/>
      <c r="AD882" s="384"/>
      <c r="AE882" s="384"/>
      <c r="AF882" s="302">
        <v>0</v>
      </c>
      <c r="AG882" s="300"/>
    </row>
    <row r="883" spans="1:33" s="299" customFormat="1" ht="12" customHeight="1" x14ac:dyDescent="0.2">
      <c r="A883" s="300"/>
      <c r="B883" s="385" t="s">
        <v>196</v>
      </c>
      <c r="C883" s="385"/>
      <c r="D883" s="385"/>
      <c r="E883" s="385"/>
      <c r="F883" s="385"/>
      <c r="G883" s="385"/>
      <c r="H883" s="385"/>
      <c r="I883" s="385"/>
      <c r="J883" s="385"/>
      <c r="K883" s="385"/>
      <c r="L883" s="385"/>
      <c r="M883" s="385"/>
      <c r="N883" s="341">
        <v>977</v>
      </c>
      <c r="O883" s="343">
        <v>7</v>
      </c>
      <c r="P883" s="343">
        <v>9</v>
      </c>
      <c r="Q883" s="344" t="s">
        <v>313</v>
      </c>
      <c r="R883" s="345" t="s">
        <v>195</v>
      </c>
      <c r="S883" s="383"/>
      <c r="T883" s="383"/>
      <c r="U883" s="383"/>
      <c r="V883" s="383"/>
      <c r="W883" s="365">
        <v>5</v>
      </c>
      <c r="X883" s="359">
        <v>0</v>
      </c>
      <c r="Y883" s="360">
        <v>0</v>
      </c>
      <c r="Z883" s="384"/>
      <c r="AA883" s="384"/>
      <c r="AB883" s="384"/>
      <c r="AC883" s="384"/>
      <c r="AD883" s="384"/>
      <c r="AE883" s="384"/>
      <c r="AF883" s="302">
        <v>0</v>
      </c>
      <c r="AG883" s="300"/>
    </row>
    <row r="884" spans="1:33" s="299" customFormat="1" ht="21.75" customHeight="1" x14ac:dyDescent="0.2">
      <c r="A884" s="300"/>
      <c r="B884" s="385" t="s">
        <v>213</v>
      </c>
      <c r="C884" s="385"/>
      <c r="D884" s="385"/>
      <c r="E884" s="385"/>
      <c r="F884" s="385"/>
      <c r="G884" s="385"/>
      <c r="H884" s="385"/>
      <c r="I884" s="385"/>
      <c r="J884" s="385"/>
      <c r="K884" s="385"/>
      <c r="L884" s="385"/>
      <c r="M884" s="385"/>
      <c r="N884" s="341">
        <v>977</v>
      </c>
      <c r="O884" s="343">
        <v>7</v>
      </c>
      <c r="P884" s="343">
        <v>9</v>
      </c>
      <c r="Q884" s="344" t="s">
        <v>313</v>
      </c>
      <c r="R884" s="345" t="s">
        <v>212</v>
      </c>
      <c r="S884" s="383"/>
      <c r="T884" s="383"/>
      <c r="U884" s="383"/>
      <c r="V884" s="383"/>
      <c r="W884" s="365">
        <v>5</v>
      </c>
      <c r="X884" s="359">
        <v>0</v>
      </c>
      <c r="Y884" s="360">
        <v>0</v>
      </c>
      <c r="Z884" s="384"/>
      <c r="AA884" s="384"/>
      <c r="AB884" s="384"/>
      <c r="AC884" s="384"/>
      <c r="AD884" s="384"/>
      <c r="AE884" s="384"/>
      <c r="AF884" s="302">
        <v>0</v>
      </c>
      <c r="AG884" s="300"/>
    </row>
    <row r="885" spans="1:33" s="299" customFormat="1" ht="12" customHeight="1" x14ac:dyDescent="0.2">
      <c r="A885" s="300"/>
      <c r="B885" s="385" t="s">
        <v>173</v>
      </c>
      <c r="C885" s="385"/>
      <c r="D885" s="385"/>
      <c r="E885" s="385"/>
      <c r="F885" s="385"/>
      <c r="G885" s="385"/>
      <c r="H885" s="385"/>
      <c r="I885" s="385"/>
      <c r="J885" s="385"/>
      <c r="K885" s="385"/>
      <c r="L885" s="385"/>
      <c r="M885" s="385"/>
      <c r="N885" s="341">
        <v>977</v>
      </c>
      <c r="O885" s="343">
        <v>7</v>
      </c>
      <c r="P885" s="343">
        <v>9</v>
      </c>
      <c r="Q885" s="344" t="s">
        <v>313</v>
      </c>
      <c r="R885" s="345" t="s">
        <v>172</v>
      </c>
      <c r="S885" s="383"/>
      <c r="T885" s="383"/>
      <c r="U885" s="383"/>
      <c r="V885" s="383"/>
      <c r="W885" s="365">
        <v>1728.944</v>
      </c>
      <c r="X885" s="359">
        <v>762.95</v>
      </c>
      <c r="Y885" s="360">
        <v>0.44128000000000001</v>
      </c>
      <c r="Z885" s="384"/>
      <c r="AA885" s="384"/>
      <c r="AB885" s="384"/>
      <c r="AC885" s="384"/>
      <c r="AD885" s="384"/>
      <c r="AE885" s="384"/>
      <c r="AF885" s="302">
        <v>0</v>
      </c>
      <c r="AG885" s="300"/>
    </row>
    <row r="886" spans="1:33" s="299" customFormat="1" ht="12" customHeight="1" x14ac:dyDescent="0.2">
      <c r="A886" s="300"/>
      <c r="B886" s="385" t="s">
        <v>171</v>
      </c>
      <c r="C886" s="385"/>
      <c r="D886" s="385"/>
      <c r="E886" s="385"/>
      <c r="F886" s="385"/>
      <c r="G886" s="385"/>
      <c r="H886" s="385"/>
      <c r="I886" s="385"/>
      <c r="J886" s="385"/>
      <c r="K886" s="385"/>
      <c r="L886" s="385"/>
      <c r="M886" s="385"/>
      <c r="N886" s="341">
        <v>977</v>
      </c>
      <c r="O886" s="343">
        <v>7</v>
      </c>
      <c r="P886" s="343">
        <v>9</v>
      </c>
      <c r="Q886" s="344" t="s">
        <v>313</v>
      </c>
      <c r="R886" s="345" t="s">
        <v>170</v>
      </c>
      <c r="S886" s="383"/>
      <c r="T886" s="383"/>
      <c r="U886" s="383"/>
      <c r="V886" s="383"/>
      <c r="W886" s="365">
        <v>1728.944</v>
      </c>
      <c r="X886" s="359">
        <v>762.95</v>
      </c>
      <c r="Y886" s="360">
        <v>0.44128000000000001</v>
      </c>
      <c r="Z886" s="384"/>
      <c r="AA886" s="384"/>
      <c r="AB886" s="384"/>
      <c r="AC886" s="384"/>
      <c r="AD886" s="384"/>
      <c r="AE886" s="384"/>
      <c r="AF886" s="302">
        <v>0</v>
      </c>
      <c r="AG886" s="300"/>
    </row>
    <row r="887" spans="1:33" s="299" customFormat="1" ht="21.75" customHeight="1" x14ac:dyDescent="0.2">
      <c r="A887" s="300"/>
      <c r="B887" s="385" t="s">
        <v>188</v>
      </c>
      <c r="C887" s="385"/>
      <c r="D887" s="385"/>
      <c r="E887" s="385"/>
      <c r="F887" s="385"/>
      <c r="G887" s="385"/>
      <c r="H887" s="385"/>
      <c r="I887" s="385"/>
      <c r="J887" s="385"/>
      <c r="K887" s="385"/>
      <c r="L887" s="385"/>
      <c r="M887" s="385"/>
      <c r="N887" s="341">
        <v>977</v>
      </c>
      <c r="O887" s="343">
        <v>7</v>
      </c>
      <c r="P887" s="343">
        <v>9</v>
      </c>
      <c r="Q887" s="344" t="s">
        <v>313</v>
      </c>
      <c r="R887" s="345" t="s">
        <v>187</v>
      </c>
      <c r="S887" s="383"/>
      <c r="T887" s="383"/>
      <c r="U887" s="383"/>
      <c r="V887" s="383"/>
      <c r="W887" s="365">
        <v>795</v>
      </c>
      <c r="X887" s="359">
        <v>441.12</v>
      </c>
      <c r="Y887" s="360">
        <v>0.55486999999999997</v>
      </c>
      <c r="Z887" s="384"/>
      <c r="AA887" s="384"/>
      <c r="AB887" s="384"/>
      <c r="AC887" s="384"/>
      <c r="AD887" s="384"/>
      <c r="AE887" s="384"/>
      <c r="AF887" s="302">
        <v>1564.76</v>
      </c>
      <c r="AG887" s="300"/>
    </row>
    <row r="888" spans="1:33" s="299" customFormat="1" ht="53.25" customHeight="1" x14ac:dyDescent="0.2">
      <c r="A888" s="300"/>
      <c r="B888" s="385" t="s">
        <v>169</v>
      </c>
      <c r="C888" s="385"/>
      <c r="D888" s="385"/>
      <c r="E888" s="385"/>
      <c r="F888" s="385"/>
      <c r="G888" s="385"/>
      <c r="H888" s="385"/>
      <c r="I888" s="385"/>
      <c r="J888" s="385"/>
      <c r="K888" s="385"/>
      <c r="L888" s="385"/>
      <c r="M888" s="385"/>
      <c r="N888" s="341">
        <v>977</v>
      </c>
      <c r="O888" s="343">
        <v>7</v>
      </c>
      <c r="P888" s="343">
        <v>9</v>
      </c>
      <c r="Q888" s="344" t="s">
        <v>313</v>
      </c>
      <c r="R888" s="345" t="s">
        <v>168</v>
      </c>
      <c r="S888" s="383"/>
      <c r="T888" s="383"/>
      <c r="U888" s="383"/>
      <c r="V888" s="383"/>
      <c r="W888" s="365">
        <v>933.94399999999996</v>
      </c>
      <c r="X888" s="359">
        <v>321.83</v>
      </c>
      <c r="Y888" s="360">
        <v>0.34459000000000001</v>
      </c>
      <c r="Z888" s="384"/>
      <c r="AA888" s="384"/>
      <c r="AB888" s="384"/>
      <c r="AC888" s="384"/>
      <c r="AD888" s="384"/>
      <c r="AE888" s="384"/>
      <c r="AF888" s="302">
        <v>1564.76</v>
      </c>
      <c r="AG888" s="300"/>
    </row>
    <row r="889" spans="1:33" s="299" customFormat="1" ht="21.75" customHeight="1" x14ac:dyDescent="0.2">
      <c r="A889" s="300"/>
      <c r="B889" s="385" t="s">
        <v>211</v>
      </c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41">
        <v>977</v>
      </c>
      <c r="O889" s="343">
        <v>7</v>
      </c>
      <c r="P889" s="343">
        <v>9</v>
      </c>
      <c r="Q889" s="344" t="s">
        <v>313</v>
      </c>
      <c r="R889" s="345" t="s">
        <v>210</v>
      </c>
      <c r="S889" s="383"/>
      <c r="T889" s="383"/>
      <c r="U889" s="383"/>
      <c r="V889" s="383"/>
      <c r="W889" s="365">
        <v>31.6</v>
      </c>
      <c r="X889" s="359">
        <v>12.66</v>
      </c>
      <c r="Y889" s="360">
        <v>0.40078999999999998</v>
      </c>
      <c r="Z889" s="384"/>
      <c r="AA889" s="384"/>
      <c r="AB889" s="384"/>
      <c r="AC889" s="384"/>
      <c r="AD889" s="384"/>
      <c r="AE889" s="384"/>
      <c r="AF889" s="302">
        <v>1564.76</v>
      </c>
      <c r="AG889" s="300"/>
    </row>
    <row r="890" spans="1:33" s="299" customFormat="1" ht="32.25" customHeight="1" x14ac:dyDescent="0.2">
      <c r="A890" s="300"/>
      <c r="B890" s="385" t="s">
        <v>634</v>
      </c>
      <c r="C890" s="385"/>
      <c r="D890" s="385"/>
      <c r="E890" s="385"/>
      <c r="F890" s="385"/>
      <c r="G890" s="385"/>
      <c r="H890" s="385"/>
      <c r="I890" s="385"/>
      <c r="J890" s="385"/>
      <c r="K890" s="385"/>
      <c r="L890" s="385"/>
      <c r="M890" s="385"/>
      <c r="N890" s="341">
        <v>977</v>
      </c>
      <c r="O890" s="343">
        <v>7</v>
      </c>
      <c r="P890" s="343">
        <v>9</v>
      </c>
      <c r="Q890" s="344" t="s">
        <v>313</v>
      </c>
      <c r="R890" s="345" t="s">
        <v>635</v>
      </c>
      <c r="S890" s="383"/>
      <c r="T890" s="383"/>
      <c r="U890" s="383"/>
      <c r="V890" s="383"/>
      <c r="W890" s="365">
        <v>3.508</v>
      </c>
      <c r="X890" s="359">
        <v>3.51</v>
      </c>
      <c r="Y890" s="360">
        <v>1</v>
      </c>
      <c r="Z890" s="384"/>
      <c r="AA890" s="384"/>
      <c r="AB890" s="384"/>
      <c r="AC890" s="384"/>
      <c r="AD890" s="384"/>
      <c r="AE890" s="384"/>
      <c r="AF890" s="302">
        <v>1243.68</v>
      </c>
      <c r="AG890" s="300"/>
    </row>
    <row r="891" spans="1:33" s="299" customFormat="1" ht="32.25" customHeight="1" x14ac:dyDescent="0.2">
      <c r="A891" s="300"/>
      <c r="B891" s="385" t="s">
        <v>636</v>
      </c>
      <c r="C891" s="385"/>
      <c r="D891" s="385"/>
      <c r="E891" s="385"/>
      <c r="F891" s="385"/>
      <c r="G891" s="385"/>
      <c r="H891" s="385"/>
      <c r="I891" s="385"/>
      <c r="J891" s="385"/>
      <c r="K891" s="385"/>
      <c r="L891" s="385"/>
      <c r="M891" s="385"/>
      <c r="N891" s="341">
        <v>977</v>
      </c>
      <c r="O891" s="343">
        <v>7</v>
      </c>
      <c r="P891" s="343">
        <v>9</v>
      </c>
      <c r="Q891" s="344" t="s">
        <v>313</v>
      </c>
      <c r="R891" s="345" t="s">
        <v>637</v>
      </c>
      <c r="S891" s="383"/>
      <c r="T891" s="383"/>
      <c r="U891" s="383"/>
      <c r="V891" s="383"/>
      <c r="W891" s="365">
        <v>3.508</v>
      </c>
      <c r="X891" s="359">
        <v>3.51</v>
      </c>
      <c r="Y891" s="360">
        <v>1</v>
      </c>
      <c r="Z891" s="384"/>
      <c r="AA891" s="384"/>
      <c r="AB891" s="384"/>
      <c r="AC891" s="384"/>
      <c r="AD891" s="384"/>
      <c r="AE891" s="384"/>
      <c r="AF891" s="302">
        <v>321.08</v>
      </c>
      <c r="AG891" s="300"/>
    </row>
    <row r="892" spans="1:33" s="299" customFormat="1" ht="21.75" customHeight="1" x14ac:dyDescent="0.2">
      <c r="A892" s="300"/>
      <c r="B892" s="385" t="s">
        <v>209</v>
      </c>
      <c r="C892" s="385"/>
      <c r="D892" s="385"/>
      <c r="E892" s="385"/>
      <c r="F892" s="385"/>
      <c r="G892" s="385"/>
      <c r="H892" s="385"/>
      <c r="I892" s="385"/>
      <c r="J892" s="385"/>
      <c r="K892" s="385"/>
      <c r="L892" s="385"/>
      <c r="M892" s="385"/>
      <c r="N892" s="341">
        <v>977</v>
      </c>
      <c r="O892" s="343">
        <v>7</v>
      </c>
      <c r="P892" s="343">
        <v>9</v>
      </c>
      <c r="Q892" s="344" t="s">
        <v>313</v>
      </c>
      <c r="R892" s="345" t="s">
        <v>208</v>
      </c>
      <c r="S892" s="383"/>
      <c r="T892" s="383"/>
      <c r="U892" s="383"/>
      <c r="V892" s="383"/>
      <c r="W892" s="365">
        <v>28.091999999999999</v>
      </c>
      <c r="X892" s="359">
        <v>9.15</v>
      </c>
      <c r="Y892" s="360">
        <v>0.32596000000000003</v>
      </c>
      <c r="Z892" s="384"/>
      <c r="AA892" s="384"/>
      <c r="AB892" s="384"/>
      <c r="AC892" s="384"/>
      <c r="AD892" s="384"/>
      <c r="AE892" s="384"/>
      <c r="AF892" s="302">
        <v>14.17</v>
      </c>
      <c r="AG892" s="300"/>
    </row>
    <row r="893" spans="1:33" s="299" customFormat="1" ht="21.75" customHeight="1" x14ac:dyDescent="0.2">
      <c r="A893" s="300"/>
      <c r="B893" s="385" t="s">
        <v>315</v>
      </c>
      <c r="C893" s="385"/>
      <c r="D893" s="385"/>
      <c r="E893" s="385"/>
      <c r="F893" s="385"/>
      <c r="G893" s="385"/>
      <c r="H893" s="385"/>
      <c r="I893" s="385"/>
      <c r="J893" s="385"/>
      <c r="K893" s="385"/>
      <c r="L893" s="385"/>
      <c r="M893" s="385"/>
      <c r="N893" s="341">
        <v>977</v>
      </c>
      <c r="O893" s="343">
        <v>7</v>
      </c>
      <c r="P893" s="343">
        <v>9</v>
      </c>
      <c r="Q893" s="344" t="s">
        <v>313</v>
      </c>
      <c r="R893" s="345" t="s">
        <v>314</v>
      </c>
      <c r="S893" s="383"/>
      <c r="T893" s="383"/>
      <c r="U893" s="383"/>
      <c r="V893" s="383"/>
      <c r="W893" s="365">
        <v>5.6</v>
      </c>
      <c r="X893" s="359">
        <v>2.4700000000000002</v>
      </c>
      <c r="Y893" s="360">
        <v>0.44196000000000002</v>
      </c>
      <c r="Z893" s="384"/>
      <c r="AA893" s="384"/>
      <c r="AB893" s="384"/>
      <c r="AC893" s="384"/>
      <c r="AD893" s="384"/>
      <c r="AE893" s="384"/>
      <c r="AF893" s="302">
        <v>14.17</v>
      </c>
      <c r="AG893" s="300"/>
    </row>
    <row r="894" spans="1:33" s="299" customFormat="1" ht="21.75" customHeight="1" x14ac:dyDescent="0.2">
      <c r="A894" s="300"/>
      <c r="B894" s="385" t="s">
        <v>207</v>
      </c>
      <c r="C894" s="385"/>
      <c r="D894" s="385"/>
      <c r="E894" s="385"/>
      <c r="F894" s="385"/>
      <c r="G894" s="385"/>
      <c r="H894" s="385"/>
      <c r="I894" s="385"/>
      <c r="J894" s="385"/>
      <c r="K894" s="385"/>
      <c r="L894" s="385"/>
      <c r="M894" s="385"/>
      <c r="N894" s="341">
        <v>977</v>
      </c>
      <c r="O894" s="343">
        <v>7</v>
      </c>
      <c r="P894" s="343">
        <v>9</v>
      </c>
      <c r="Q894" s="344" t="s">
        <v>313</v>
      </c>
      <c r="R894" s="345" t="s">
        <v>206</v>
      </c>
      <c r="S894" s="383"/>
      <c r="T894" s="383"/>
      <c r="U894" s="383"/>
      <c r="V894" s="383"/>
      <c r="W894" s="365">
        <v>5.2919999999999998</v>
      </c>
      <c r="X894" s="359">
        <v>2.87</v>
      </c>
      <c r="Y894" s="360">
        <v>0.54156000000000004</v>
      </c>
      <c r="Z894" s="384"/>
      <c r="AA894" s="384"/>
      <c r="AB894" s="384"/>
      <c r="AC894" s="384"/>
      <c r="AD894" s="384"/>
      <c r="AE894" s="384"/>
      <c r="AF894" s="302">
        <v>14.17</v>
      </c>
      <c r="AG894" s="300"/>
    </row>
    <row r="895" spans="1:33" s="299" customFormat="1" ht="12" customHeight="1" x14ac:dyDescent="0.2">
      <c r="A895" s="300"/>
      <c r="B895" s="385" t="s">
        <v>205</v>
      </c>
      <c r="C895" s="385"/>
      <c r="D895" s="385"/>
      <c r="E895" s="385"/>
      <c r="F895" s="385"/>
      <c r="G895" s="385"/>
      <c r="H895" s="385"/>
      <c r="I895" s="385"/>
      <c r="J895" s="385"/>
      <c r="K895" s="385"/>
      <c r="L895" s="385"/>
      <c r="M895" s="385"/>
      <c r="N895" s="341">
        <v>977</v>
      </c>
      <c r="O895" s="343">
        <v>7</v>
      </c>
      <c r="P895" s="343">
        <v>9</v>
      </c>
      <c r="Q895" s="344" t="s">
        <v>313</v>
      </c>
      <c r="R895" s="345" t="s">
        <v>203</v>
      </c>
      <c r="S895" s="383"/>
      <c r="T895" s="383"/>
      <c r="U895" s="383"/>
      <c r="V895" s="383"/>
      <c r="W895" s="365">
        <v>17.2</v>
      </c>
      <c r="X895" s="359">
        <v>3.81</v>
      </c>
      <c r="Y895" s="360">
        <v>0.22186</v>
      </c>
      <c r="Z895" s="384"/>
      <c r="AA895" s="384"/>
      <c r="AB895" s="384"/>
      <c r="AC895" s="384"/>
      <c r="AD895" s="384"/>
      <c r="AE895" s="384"/>
      <c r="AF895" s="302">
        <v>14.17</v>
      </c>
      <c r="AG895" s="300"/>
    </row>
    <row r="896" spans="1:33" s="299" customFormat="1" ht="21.75" customHeight="1" x14ac:dyDescent="0.2">
      <c r="A896" s="300"/>
      <c r="B896" s="385" t="s">
        <v>318</v>
      </c>
      <c r="C896" s="385"/>
      <c r="D896" s="385"/>
      <c r="E896" s="385"/>
      <c r="F896" s="385"/>
      <c r="G896" s="385"/>
      <c r="H896" s="385"/>
      <c r="I896" s="385"/>
      <c r="J896" s="385"/>
      <c r="K896" s="385"/>
      <c r="L896" s="385"/>
      <c r="M896" s="385"/>
      <c r="N896" s="341">
        <v>977</v>
      </c>
      <c r="O896" s="343">
        <v>7</v>
      </c>
      <c r="P896" s="343">
        <v>9</v>
      </c>
      <c r="Q896" s="344" t="s">
        <v>761</v>
      </c>
      <c r="R896" s="345">
        <v>0</v>
      </c>
      <c r="S896" s="383"/>
      <c r="T896" s="383"/>
      <c r="U896" s="383"/>
      <c r="V896" s="383"/>
      <c r="W896" s="365">
        <v>882.56100000000004</v>
      </c>
      <c r="X896" s="359">
        <v>877.35</v>
      </c>
      <c r="Y896" s="360">
        <v>0.99409999999999998</v>
      </c>
      <c r="Z896" s="384"/>
      <c r="AA896" s="384"/>
      <c r="AB896" s="384"/>
      <c r="AC896" s="384"/>
      <c r="AD896" s="384"/>
      <c r="AE896" s="384"/>
      <c r="AF896" s="302">
        <v>183.88</v>
      </c>
      <c r="AG896" s="300"/>
    </row>
    <row r="897" spans="1:33" s="299" customFormat="1" ht="21.75" customHeight="1" x14ac:dyDescent="0.2">
      <c r="A897" s="300"/>
      <c r="B897" s="385" t="s">
        <v>198</v>
      </c>
      <c r="C897" s="385"/>
      <c r="D897" s="385"/>
      <c r="E897" s="385"/>
      <c r="F897" s="385"/>
      <c r="G897" s="385"/>
      <c r="H897" s="385"/>
      <c r="I897" s="385"/>
      <c r="J897" s="385"/>
      <c r="K897" s="385"/>
      <c r="L897" s="385"/>
      <c r="M897" s="385"/>
      <c r="N897" s="341">
        <v>977</v>
      </c>
      <c r="O897" s="343">
        <v>7</v>
      </c>
      <c r="P897" s="343">
        <v>9</v>
      </c>
      <c r="Q897" s="344" t="s">
        <v>761</v>
      </c>
      <c r="R897" s="345" t="s">
        <v>197</v>
      </c>
      <c r="S897" s="383"/>
      <c r="T897" s="383"/>
      <c r="U897" s="383"/>
      <c r="V897" s="383"/>
      <c r="W897" s="365">
        <v>882.56100000000004</v>
      </c>
      <c r="X897" s="359">
        <v>877.35</v>
      </c>
      <c r="Y897" s="360">
        <v>0.99409999999999998</v>
      </c>
      <c r="Z897" s="384"/>
      <c r="AA897" s="384"/>
      <c r="AB897" s="384"/>
      <c r="AC897" s="384"/>
      <c r="AD897" s="384"/>
      <c r="AE897" s="384"/>
      <c r="AF897" s="302">
        <v>183.88</v>
      </c>
      <c r="AG897" s="300"/>
    </row>
    <row r="898" spans="1:33" s="299" customFormat="1" ht="21.75" customHeight="1" x14ac:dyDescent="0.2">
      <c r="A898" s="300"/>
      <c r="B898" s="385" t="s">
        <v>258</v>
      </c>
      <c r="C898" s="385"/>
      <c r="D898" s="385"/>
      <c r="E898" s="385"/>
      <c r="F898" s="385"/>
      <c r="G898" s="385"/>
      <c r="H898" s="385"/>
      <c r="I898" s="385"/>
      <c r="J898" s="385"/>
      <c r="K898" s="385"/>
      <c r="L898" s="385"/>
      <c r="M898" s="385"/>
      <c r="N898" s="341">
        <v>977</v>
      </c>
      <c r="O898" s="343">
        <v>7</v>
      </c>
      <c r="P898" s="343">
        <v>9</v>
      </c>
      <c r="Q898" s="344" t="s">
        <v>761</v>
      </c>
      <c r="R898" s="345" t="s">
        <v>257</v>
      </c>
      <c r="S898" s="383"/>
      <c r="T898" s="383"/>
      <c r="U898" s="383"/>
      <c r="V898" s="383"/>
      <c r="W898" s="365">
        <v>865.89599999999996</v>
      </c>
      <c r="X898" s="359">
        <v>860.69</v>
      </c>
      <c r="Y898" s="360">
        <v>0.99397999999999997</v>
      </c>
      <c r="Z898" s="384"/>
      <c r="AA898" s="384"/>
      <c r="AB898" s="384"/>
      <c r="AC898" s="384"/>
      <c r="AD898" s="384"/>
      <c r="AE898" s="384"/>
      <c r="AF898" s="302">
        <v>150.82</v>
      </c>
      <c r="AG898" s="300"/>
    </row>
    <row r="899" spans="1:33" s="299" customFormat="1" ht="53.25" customHeight="1" x14ac:dyDescent="0.2">
      <c r="A899" s="300"/>
      <c r="B899" s="385" t="s">
        <v>254</v>
      </c>
      <c r="C899" s="385"/>
      <c r="D899" s="385"/>
      <c r="E899" s="385"/>
      <c r="F899" s="385"/>
      <c r="G899" s="385"/>
      <c r="H899" s="385"/>
      <c r="I899" s="385"/>
      <c r="J899" s="385"/>
      <c r="K899" s="385"/>
      <c r="L899" s="385"/>
      <c r="M899" s="385"/>
      <c r="N899" s="341">
        <v>977</v>
      </c>
      <c r="O899" s="343">
        <v>7</v>
      </c>
      <c r="P899" s="343">
        <v>9</v>
      </c>
      <c r="Q899" s="344" t="s">
        <v>761</v>
      </c>
      <c r="R899" s="345" t="s">
        <v>252</v>
      </c>
      <c r="S899" s="383"/>
      <c r="T899" s="383"/>
      <c r="U899" s="383"/>
      <c r="V899" s="383"/>
      <c r="W899" s="365">
        <v>865.89599999999996</v>
      </c>
      <c r="X899" s="359">
        <v>860.69</v>
      </c>
      <c r="Y899" s="360">
        <v>0.99397999999999997</v>
      </c>
      <c r="Z899" s="384"/>
      <c r="AA899" s="384"/>
      <c r="AB899" s="384"/>
      <c r="AC899" s="384"/>
      <c r="AD899" s="384"/>
      <c r="AE899" s="384"/>
      <c r="AF899" s="302">
        <v>150.82</v>
      </c>
      <c r="AG899" s="300"/>
    </row>
    <row r="900" spans="1:33" s="299" customFormat="1" ht="21.75" customHeight="1" x14ac:dyDescent="0.2">
      <c r="A900" s="300"/>
      <c r="B900" s="385" t="s">
        <v>196</v>
      </c>
      <c r="C900" s="385"/>
      <c r="D900" s="385"/>
      <c r="E900" s="385"/>
      <c r="F900" s="385"/>
      <c r="G900" s="385"/>
      <c r="H900" s="385"/>
      <c r="I900" s="385"/>
      <c r="J900" s="385"/>
      <c r="K900" s="385"/>
      <c r="L900" s="385"/>
      <c r="M900" s="385"/>
      <c r="N900" s="341">
        <v>977</v>
      </c>
      <c r="O900" s="343">
        <v>7</v>
      </c>
      <c r="P900" s="343">
        <v>9</v>
      </c>
      <c r="Q900" s="344" t="s">
        <v>761</v>
      </c>
      <c r="R900" s="345" t="s">
        <v>195</v>
      </c>
      <c r="S900" s="383"/>
      <c r="T900" s="383"/>
      <c r="U900" s="383"/>
      <c r="V900" s="383"/>
      <c r="W900" s="365">
        <v>16.664999999999999</v>
      </c>
      <c r="X900" s="359">
        <v>16.66</v>
      </c>
      <c r="Y900" s="360">
        <v>1</v>
      </c>
      <c r="Z900" s="384"/>
      <c r="AA900" s="384"/>
      <c r="AB900" s="384"/>
      <c r="AC900" s="384"/>
      <c r="AD900" s="384"/>
      <c r="AE900" s="384"/>
      <c r="AF900" s="302">
        <v>150.82</v>
      </c>
      <c r="AG900" s="300"/>
    </row>
    <row r="901" spans="1:33" s="299" customFormat="1" ht="32.25" customHeight="1" x14ac:dyDescent="0.2">
      <c r="A901" s="300"/>
      <c r="B901" s="385" t="s">
        <v>192</v>
      </c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41">
        <v>977</v>
      </c>
      <c r="O901" s="343">
        <v>7</v>
      </c>
      <c r="P901" s="343">
        <v>9</v>
      </c>
      <c r="Q901" s="344" t="s">
        <v>761</v>
      </c>
      <c r="R901" s="345" t="s">
        <v>190</v>
      </c>
      <c r="S901" s="383"/>
      <c r="T901" s="383"/>
      <c r="U901" s="383"/>
      <c r="V901" s="383"/>
      <c r="W901" s="365">
        <v>16.664999999999999</v>
      </c>
      <c r="X901" s="359">
        <v>16.66</v>
      </c>
      <c r="Y901" s="360">
        <v>1</v>
      </c>
      <c r="Z901" s="384"/>
      <c r="AA901" s="384"/>
      <c r="AB901" s="384"/>
      <c r="AC901" s="384"/>
      <c r="AD901" s="384"/>
      <c r="AE901" s="384"/>
      <c r="AF901" s="302">
        <v>150.82</v>
      </c>
      <c r="AG901" s="300"/>
    </row>
    <row r="902" spans="1:33" s="299" customFormat="1" ht="32.25" customHeight="1" x14ac:dyDescent="0.2">
      <c r="A902" s="300"/>
      <c r="B902" s="385" t="s">
        <v>176</v>
      </c>
      <c r="C902" s="385"/>
      <c r="D902" s="385"/>
      <c r="E902" s="385"/>
      <c r="F902" s="385"/>
      <c r="G902" s="385"/>
      <c r="H902" s="385"/>
      <c r="I902" s="385"/>
      <c r="J902" s="385"/>
      <c r="K902" s="385"/>
      <c r="L902" s="385"/>
      <c r="M902" s="385"/>
      <c r="N902" s="341">
        <v>977</v>
      </c>
      <c r="O902" s="343">
        <v>7</v>
      </c>
      <c r="P902" s="343">
        <v>9</v>
      </c>
      <c r="Q902" s="344" t="s">
        <v>312</v>
      </c>
      <c r="R902" s="345">
        <v>0</v>
      </c>
      <c r="S902" s="383"/>
      <c r="T902" s="383"/>
      <c r="U902" s="383"/>
      <c r="V902" s="383"/>
      <c r="W902" s="365">
        <v>299.14</v>
      </c>
      <c r="X902" s="359">
        <v>88.07</v>
      </c>
      <c r="Y902" s="360">
        <v>0.2944</v>
      </c>
      <c r="Z902" s="384"/>
      <c r="AA902" s="384"/>
      <c r="AB902" s="384"/>
      <c r="AC902" s="384"/>
      <c r="AD902" s="384"/>
      <c r="AE902" s="384"/>
      <c r="AF902" s="302">
        <v>0</v>
      </c>
      <c r="AG902" s="300"/>
    </row>
    <row r="903" spans="1:33" s="299" customFormat="1" ht="21.75" customHeight="1" x14ac:dyDescent="0.2">
      <c r="A903" s="300"/>
      <c r="B903" s="385" t="s">
        <v>173</v>
      </c>
      <c r="C903" s="385"/>
      <c r="D903" s="385"/>
      <c r="E903" s="385"/>
      <c r="F903" s="385"/>
      <c r="G903" s="385"/>
      <c r="H903" s="385"/>
      <c r="I903" s="385"/>
      <c r="J903" s="385"/>
      <c r="K903" s="385"/>
      <c r="L903" s="385"/>
      <c r="M903" s="385"/>
      <c r="N903" s="341">
        <v>977</v>
      </c>
      <c r="O903" s="343">
        <v>7</v>
      </c>
      <c r="P903" s="343">
        <v>9</v>
      </c>
      <c r="Q903" s="344" t="s">
        <v>312</v>
      </c>
      <c r="R903" s="345" t="s">
        <v>172</v>
      </c>
      <c r="S903" s="383"/>
      <c r="T903" s="383"/>
      <c r="U903" s="383"/>
      <c r="V903" s="383"/>
      <c r="W903" s="365">
        <v>299.14</v>
      </c>
      <c r="X903" s="359">
        <v>88.07</v>
      </c>
      <c r="Y903" s="360">
        <v>0.2944</v>
      </c>
      <c r="Z903" s="384"/>
      <c r="AA903" s="384"/>
      <c r="AB903" s="384"/>
      <c r="AC903" s="384"/>
      <c r="AD903" s="384"/>
      <c r="AE903" s="384"/>
      <c r="AF903" s="302">
        <v>33.06</v>
      </c>
      <c r="AG903" s="300"/>
    </row>
    <row r="904" spans="1:33" s="299" customFormat="1" ht="21.75" customHeight="1" x14ac:dyDescent="0.2">
      <c r="A904" s="300"/>
      <c r="B904" s="385" t="s">
        <v>171</v>
      </c>
      <c r="C904" s="385"/>
      <c r="D904" s="385"/>
      <c r="E904" s="385"/>
      <c r="F904" s="385"/>
      <c r="G904" s="385"/>
      <c r="H904" s="385"/>
      <c r="I904" s="385"/>
      <c r="J904" s="385"/>
      <c r="K904" s="385"/>
      <c r="L904" s="385"/>
      <c r="M904" s="385"/>
      <c r="N904" s="341">
        <v>977</v>
      </c>
      <c r="O904" s="343">
        <v>7</v>
      </c>
      <c r="P904" s="343">
        <v>9</v>
      </c>
      <c r="Q904" s="344" t="s">
        <v>312</v>
      </c>
      <c r="R904" s="345" t="s">
        <v>170</v>
      </c>
      <c r="S904" s="383"/>
      <c r="T904" s="383"/>
      <c r="U904" s="383"/>
      <c r="V904" s="383"/>
      <c r="W904" s="365">
        <v>299.14</v>
      </c>
      <c r="X904" s="359">
        <v>88.07</v>
      </c>
      <c r="Y904" s="360">
        <v>0.2944</v>
      </c>
      <c r="Z904" s="384"/>
      <c r="AA904" s="384"/>
      <c r="AB904" s="384"/>
      <c r="AC904" s="384"/>
      <c r="AD904" s="384"/>
      <c r="AE904" s="384"/>
      <c r="AF904" s="302">
        <v>33.06</v>
      </c>
      <c r="AG904" s="300"/>
    </row>
    <row r="905" spans="1:33" s="299" customFormat="1" ht="21.75" customHeight="1" x14ac:dyDescent="0.2">
      <c r="A905" s="300"/>
      <c r="B905" s="385" t="s">
        <v>515</v>
      </c>
      <c r="C905" s="385"/>
      <c r="D905" s="385"/>
      <c r="E905" s="385"/>
      <c r="F905" s="385"/>
      <c r="G905" s="385"/>
      <c r="H905" s="385"/>
      <c r="I905" s="385"/>
      <c r="J905" s="385"/>
      <c r="K905" s="385"/>
      <c r="L905" s="385"/>
      <c r="M905" s="385"/>
      <c r="N905" s="341">
        <v>977</v>
      </c>
      <c r="O905" s="343">
        <v>7</v>
      </c>
      <c r="P905" s="343">
        <v>9</v>
      </c>
      <c r="Q905" s="344" t="s">
        <v>312</v>
      </c>
      <c r="R905" s="345" t="s">
        <v>514</v>
      </c>
      <c r="S905" s="383"/>
      <c r="T905" s="383"/>
      <c r="U905" s="383"/>
      <c r="V905" s="383"/>
      <c r="W905" s="365">
        <v>299.14</v>
      </c>
      <c r="X905" s="359">
        <v>88.07</v>
      </c>
      <c r="Y905" s="360">
        <v>0.2944</v>
      </c>
      <c r="Z905" s="384"/>
      <c r="AA905" s="384"/>
      <c r="AB905" s="384"/>
      <c r="AC905" s="384"/>
      <c r="AD905" s="384"/>
      <c r="AE905" s="384"/>
      <c r="AF905" s="302">
        <v>33.06</v>
      </c>
      <c r="AG905" s="300"/>
    </row>
    <row r="906" spans="1:33" s="299" customFormat="1" ht="12" customHeight="1" x14ac:dyDescent="0.2">
      <c r="A906" s="300"/>
      <c r="B906" s="385" t="s">
        <v>228</v>
      </c>
      <c r="C906" s="385"/>
      <c r="D906" s="385"/>
      <c r="E906" s="385"/>
      <c r="F906" s="385"/>
      <c r="G906" s="385"/>
      <c r="H906" s="385"/>
      <c r="I906" s="385"/>
      <c r="J906" s="385"/>
      <c r="K906" s="385"/>
      <c r="L906" s="385"/>
      <c r="M906" s="385"/>
      <c r="N906" s="341">
        <v>977</v>
      </c>
      <c r="O906" s="343">
        <v>7</v>
      </c>
      <c r="P906" s="343">
        <v>9</v>
      </c>
      <c r="Q906" s="344" t="s">
        <v>227</v>
      </c>
      <c r="R906" s="345">
        <v>0</v>
      </c>
      <c r="S906" s="383"/>
      <c r="T906" s="383"/>
      <c r="U906" s="383"/>
      <c r="V906" s="383"/>
      <c r="W906" s="365">
        <v>20920.047999999999</v>
      </c>
      <c r="X906" s="359">
        <v>16939.240000000002</v>
      </c>
      <c r="Y906" s="360">
        <v>0.80971000000000004</v>
      </c>
      <c r="Z906" s="384"/>
      <c r="AA906" s="384"/>
      <c r="AB906" s="384"/>
      <c r="AC906" s="384"/>
      <c r="AD906" s="384"/>
      <c r="AE906" s="384"/>
      <c r="AF906" s="302">
        <v>33.06</v>
      </c>
      <c r="AG906" s="300"/>
    </row>
    <row r="907" spans="1:33" s="299" customFormat="1" ht="21.75" customHeight="1" x14ac:dyDescent="0.2">
      <c r="A907" s="300"/>
      <c r="B907" s="385" t="s">
        <v>311</v>
      </c>
      <c r="C907" s="385"/>
      <c r="D907" s="385"/>
      <c r="E907" s="385"/>
      <c r="F907" s="385"/>
      <c r="G907" s="385"/>
      <c r="H907" s="385"/>
      <c r="I907" s="385"/>
      <c r="J907" s="385"/>
      <c r="K907" s="385"/>
      <c r="L907" s="385"/>
      <c r="M907" s="385"/>
      <c r="N907" s="341">
        <v>977</v>
      </c>
      <c r="O907" s="343">
        <v>7</v>
      </c>
      <c r="P907" s="343">
        <v>9</v>
      </c>
      <c r="Q907" s="344" t="s">
        <v>310</v>
      </c>
      <c r="R907" s="345">
        <v>0</v>
      </c>
      <c r="S907" s="383"/>
      <c r="T907" s="383"/>
      <c r="U907" s="383"/>
      <c r="V907" s="383"/>
      <c r="W907" s="365">
        <v>20920.047999999999</v>
      </c>
      <c r="X907" s="359">
        <v>16939.240000000002</v>
      </c>
      <c r="Y907" s="360">
        <v>0.80971000000000004</v>
      </c>
      <c r="Z907" s="384"/>
      <c r="AA907" s="384"/>
      <c r="AB907" s="384"/>
      <c r="AC907" s="384"/>
      <c r="AD907" s="384"/>
      <c r="AE907" s="384"/>
      <c r="AF907" s="302">
        <v>26348.23</v>
      </c>
      <c r="AG907" s="300"/>
    </row>
    <row r="908" spans="1:33" s="299" customFormat="1" ht="12" customHeight="1" x14ac:dyDescent="0.2">
      <c r="A908" s="300"/>
      <c r="B908" s="385" t="s">
        <v>273</v>
      </c>
      <c r="C908" s="385"/>
      <c r="D908" s="385"/>
      <c r="E908" s="385"/>
      <c r="F908" s="385"/>
      <c r="G908" s="385"/>
      <c r="H908" s="385"/>
      <c r="I908" s="385"/>
      <c r="J908" s="385"/>
      <c r="K908" s="385"/>
      <c r="L908" s="385"/>
      <c r="M908" s="385"/>
      <c r="N908" s="341">
        <v>977</v>
      </c>
      <c r="O908" s="343">
        <v>7</v>
      </c>
      <c r="P908" s="343">
        <v>9</v>
      </c>
      <c r="Q908" s="344" t="s">
        <v>309</v>
      </c>
      <c r="R908" s="345">
        <v>0</v>
      </c>
      <c r="S908" s="383"/>
      <c r="T908" s="383"/>
      <c r="U908" s="383"/>
      <c r="V908" s="383"/>
      <c r="W908" s="365">
        <v>20355.387999999999</v>
      </c>
      <c r="X908" s="359">
        <v>16756.009999999998</v>
      </c>
      <c r="Y908" s="360">
        <v>0.82316999999999996</v>
      </c>
      <c r="Z908" s="384"/>
      <c r="AA908" s="384"/>
      <c r="AB908" s="384"/>
      <c r="AC908" s="384"/>
      <c r="AD908" s="384"/>
      <c r="AE908" s="384"/>
      <c r="AF908" s="302">
        <v>5437.67</v>
      </c>
      <c r="AG908" s="300"/>
    </row>
    <row r="909" spans="1:33" s="299" customFormat="1" ht="12" customHeight="1" x14ac:dyDescent="0.2">
      <c r="A909" s="300"/>
      <c r="B909" s="385" t="s">
        <v>198</v>
      </c>
      <c r="C909" s="385"/>
      <c r="D909" s="385"/>
      <c r="E909" s="385"/>
      <c r="F909" s="385"/>
      <c r="G909" s="385"/>
      <c r="H909" s="385"/>
      <c r="I909" s="385"/>
      <c r="J909" s="385"/>
      <c r="K909" s="385"/>
      <c r="L909" s="385"/>
      <c r="M909" s="385"/>
      <c r="N909" s="341">
        <v>977</v>
      </c>
      <c r="O909" s="343">
        <v>7</v>
      </c>
      <c r="P909" s="343">
        <v>9</v>
      </c>
      <c r="Q909" s="344" t="s">
        <v>309</v>
      </c>
      <c r="R909" s="345" t="s">
        <v>197</v>
      </c>
      <c r="S909" s="383"/>
      <c r="T909" s="383"/>
      <c r="U909" s="383"/>
      <c r="V909" s="383"/>
      <c r="W909" s="365">
        <v>20355.387999999999</v>
      </c>
      <c r="X909" s="359">
        <v>16756.009999999998</v>
      </c>
      <c r="Y909" s="360">
        <v>0.82316999999999996</v>
      </c>
      <c r="Z909" s="384"/>
      <c r="AA909" s="384"/>
      <c r="AB909" s="384"/>
      <c r="AC909" s="384"/>
      <c r="AD909" s="384"/>
      <c r="AE909" s="384"/>
      <c r="AF909" s="302">
        <v>5437.67</v>
      </c>
      <c r="AG909" s="300"/>
    </row>
    <row r="910" spans="1:33" s="299" customFormat="1" ht="21.75" customHeight="1" x14ac:dyDescent="0.2">
      <c r="A910" s="300"/>
      <c r="B910" s="385" t="s">
        <v>258</v>
      </c>
      <c r="C910" s="385"/>
      <c r="D910" s="385"/>
      <c r="E910" s="385"/>
      <c r="F910" s="385"/>
      <c r="G910" s="385"/>
      <c r="H910" s="385"/>
      <c r="I910" s="385"/>
      <c r="J910" s="385"/>
      <c r="K910" s="385"/>
      <c r="L910" s="385"/>
      <c r="M910" s="385"/>
      <c r="N910" s="341">
        <v>977</v>
      </c>
      <c r="O910" s="343">
        <v>7</v>
      </c>
      <c r="P910" s="343">
        <v>9</v>
      </c>
      <c r="Q910" s="344" t="s">
        <v>309</v>
      </c>
      <c r="R910" s="345" t="s">
        <v>257</v>
      </c>
      <c r="S910" s="383"/>
      <c r="T910" s="383"/>
      <c r="U910" s="383"/>
      <c r="V910" s="383"/>
      <c r="W910" s="365">
        <v>19565.352999999999</v>
      </c>
      <c r="X910" s="359">
        <v>16131.24</v>
      </c>
      <c r="Y910" s="360">
        <v>0.82447999999999999</v>
      </c>
      <c r="Z910" s="384"/>
      <c r="AA910" s="384"/>
      <c r="AB910" s="384"/>
      <c r="AC910" s="384"/>
      <c r="AD910" s="384"/>
      <c r="AE910" s="384"/>
      <c r="AF910" s="302">
        <v>97.9</v>
      </c>
      <c r="AG910" s="300"/>
    </row>
    <row r="911" spans="1:33" s="299" customFormat="1" ht="32.25" customHeight="1" x14ac:dyDescent="0.2">
      <c r="A911" s="300"/>
      <c r="B911" s="385" t="s">
        <v>256</v>
      </c>
      <c r="C911" s="385"/>
      <c r="D911" s="385"/>
      <c r="E911" s="385"/>
      <c r="F911" s="385"/>
      <c r="G911" s="385"/>
      <c r="H911" s="385"/>
      <c r="I911" s="385"/>
      <c r="J911" s="385"/>
      <c r="K911" s="385"/>
      <c r="L911" s="385"/>
      <c r="M911" s="385"/>
      <c r="N911" s="341">
        <v>977</v>
      </c>
      <c r="O911" s="343">
        <v>7</v>
      </c>
      <c r="P911" s="343">
        <v>9</v>
      </c>
      <c r="Q911" s="344" t="s">
        <v>309</v>
      </c>
      <c r="R911" s="345" t="s">
        <v>255</v>
      </c>
      <c r="S911" s="383"/>
      <c r="T911" s="383"/>
      <c r="U911" s="383"/>
      <c r="V911" s="383"/>
      <c r="W911" s="365">
        <v>15655.2</v>
      </c>
      <c r="X911" s="359">
        <v>13659.82</v>
      </c>
      <c r="Y911" s="360">
        <v>0.87253999999999998</v>
      </c>
      <c r="Z911" s="384"/>
      <c r="AA911" s="384"/>
      <c r="AB911" s="384"/>
      <c r="AC911" s="384"/>
      <c r="AD911" s="384"/>
      <c r="AE911" s="384"/>
      <c r="AF911" s="302">
        <v>97.9</v>
      </c>
      <c r="AG911" s="300"/>
    </row>
    <row r="912" spans="1:33" s="299" customFormat="1" ht="21.75" customHeight="1" x14ac:dyDescent="0.2">
      <c r="A912" s="300"/>
      <c r="B912" s="385" t="s">
        <v>254</v>
      </c>
      <c r="C912" s="385"/>
      <c r="D912" s="385"/>
      <c r="E912" s="385"/>
      <c r="F912" s="385"/>
      <c r="G912" s="385"/>
      <c r="H912" s="385"/>
      <c r="I912" s="385"/>
      <c r="J912" s="385"/>
      <c r="K912" s="385"/>
      <c r="L912" s="385"/>
      <c r="M912" s="385"/>
      <c r="N912" s="341">
        <v>977</v>
      </c>
      <c r="O912" s="343">
        <v>7</v>
      </c>
      <c r="P912" s="343">
        <v>9</v>
      </c>
      <c r="Q912" s="344" t="s">
        <v>309</v>
      </c>
      <c r="R912" s="345" t="s">
        <v>252</v>
      </c>
      <c r="S912" s="383"/>
      <c r="T912" s="383"/>
      <c r="U912" s="383"/>
      <c r="V912" s="383"/>
      <c r="W912" s="365">
        <v>3910.1529999999998</v>
      </c>
      <c r="X912" s="359">
        <v>2471.42</v>
      </c>
      <c r="Y912" s="360">
        <v>0.63205</v>
      </c>
      <c r="Z912" s="384"/>
      <c r="AA912" s="384"/>
      <c r="AB912" s="384"/>
      <c r="AC912" s="384"/>
      <c r="AD912" s="384"/>
      <c r="AE912" s="384"/>
      <c r="AF912" s="302">
        <v>35.17</v>
      </c>
      <c r="AG912" s="300"/>
    </row>
    <row r="913" spans="1:33" s="299" customFormat="1" ht="21.75" customHeight="1" x14ac:dyDescent="0.2">
      <c r="A913" s="300"/>
      <c r="B913" s="385" t="s">
        <v>196</v>
      </c>
      <c r="C913" s="385"/>
      <c r="D913" s="385"/>
      <c r="E913" s="385"/>
      <c r="F913" s="385"/>
      <c r="G913" s="385"/>
      <c r="H913" s="385"/>
      <c r="I913" s="385"/>
      <c r="J913" s="385"/>
      <c r="K913" s="385"/>
      <c r="L913" s="385"/>
      <c r="M913" s="385"/>
      <c r="N913" s="341">
        <v>977</v>
      </c>
      <c r="O913" s="343">
        <v>7</v>
      </c>
      <c r="P913" s="343">
        <v>9</v>
      </c>
      <c r="Q913" s="344" t="s">
        <v>309</v>
      </c>
      <c r="R913" s="345" t="s">
        <v>195</v>
      </c>
      <c r="S913" s="383"/>
      <c r="T913" s="383"/>
      <c r="U913" s="383"/>
      <c r="V913" s="383"/>
      <c r="W913" s="365">
        <v>790.03499999999997</v>
      </c>
      <c r="X913" s="359">
        <v>624.77</v>
      </c>
      <c r="Y913" s="360">
        <v>0.79081999999999997</v>
      </c>
      <c r="Z913" s="384"/>
      <c r="AA913" s="384"/>
      <c r="AB913" s="384"/>
      <c r="AC913" s="384"/>
      <c r="AD913" s="384"/>
      <c r="AE913" s="384"/>
      <c r="AF913" s="302">
        <v>35.17</v>
      </c>
      <c r="AG913" s="300"/>
    </row>
    <row r="914" spans="1:33" s="299" customFormat="1" ht="12" customHeight="1" x14ac:dyDescent="0.2">
      <c r="A914" s="300"/>
      <c r="B914" s="385" t="s">
        <v>194</v>
      </c>
      <c r="C914" s="385"/>
      <c r="D914" s="385"/>
      <c r="E914" s="385"/>
      <c r="F914" s="385"/>
      <c r="G914" s="385"/>
      <c r="H914" s="385"/>
      <c r="I914" s="385"/>
      <c r="J914" s="385"/>
      <c r="K914" s="385"/>
      <c r="L914" s="385"/>
      <c r="M914" s="385"/>
      <c r="N914" s="341">
        <v>977</v>
      </c>
      <c r="O914" s="343">
        <v>7</v>
      </c>
      <c r="P914" s="343">
        <v>9</v>
      </c>
      <c r="Q914" s="344" t="s">
        <v>309</v>
      </c>
      <c r="R914" s="345" t="s">
        <v>193</v>
      </c>
      <c r="S914" s="383"/>
      <c r="T914" s="383"/>
      <c r="U914" s="383"/>
      <c r="V914" s="383"/>
      <c r="W914" s="365">
        <v>619.6</v>
      </c>
      <c r="X914" s="359">
        <v>554.91</v>
      </c>
      <c r="Y914" s="360">
        <v>0.89559999999999995</v>
      </c>
      <c r="Z914" s="384"/>
      <c r="AA914" s="384"/>
      <c r="AB914" s="384"/>
      <c r="AC914" s="384"/>
      <c r="AD914" s="384"/>
      <c r="AE914" s="384"/>
      <c r="AF914" s="302">
        <v>35.17</v>
      </c>
      <c r="AG914" s="300"/>
    </row>
    <row r="915" spans="1:33" s="299" customFormat="1" ht="42.75" customHeight="1" x14ac:dyDescent="0.2">
      <c r="A915" s="300"/>
      <c r="B915" s="385" t="s">
        <v>192</v>
      </c>
      <c r="C915" s="385"/>
      <c r="D915" s="385"/>
      <c r="E915" s="385"/>
      <c r="F915" s="385"/>
      <c r="G915" s="385"/>
      <c r="H915" s="385"/>
      <c r="I915" s="385"/>
      <c r="J915" s="385"/>
      <c r="K915" s="385"/>
      <c r="L915" s="385"/>
      <c r="M915" s="385"/>
      <c r="N915" s="341">
        <v>977</v>
      </c>
      <c r="O915" s="343">
        <v>7</v>
      </c>
      <c r="P915" s="343">
        <v>9</v>
      </c>
      <c r="Q915" s="344" t="s">
        <v>309</v>
      </c>
      <c r="R915" s="345" t="s">
        <v>190</v>
      </c>
      <c r="S915" s="383"/>
      <c r="T915" s="383"/>
      <c r="U915" s="383"/>
      <c r="V915" s="383"/>
      <c r="W915" s="365">
        <v>170.435</v>
      </c>
      <c r="X915" s="359">
        <v>69.86</v>
      </c>
      <c r="Y915" s="360">
        <v>0.40991</v>
      </c>
      <c r="Z915" s="384"/>
      <c r="AA915" s="384"/>
      <c r="AB915" s="384"/>
      <c r="AC915" s="384"/>
      <c r="AD915" s="384"/>
      <c r="AE915" s="384"/>
      <c r="AF915" s="302">
        <v>35.17</v>
      </c>
      <c r="AG915" s="300"/>
    </row>
    <row r="916" spans="1:33" s="299" customFormat="1" ht="21.75" customHeight="1" x14ac:dyDescent="0.2">
      <c r="A916" s="300"/>
      <c r="B916" s="385" t="s">
        <v>174</v>
      </c>
      <c r="C916" s="385"/>
      <c r="D916" s="385"/>
      <c r="E916" s="385"/>
      <c r="F916" s="385"/>
      <c r="G916" s="385"/>
      <c r="H916" s="385"/>
      <c r="I916" s="385"/>
      <c r="J916" s="385"/>
      <c r="K916" s="385"/>
      <c r="L916" s="385"/>
      <c r="M916" s="385"/>
      <c r="N916" s="341">
        <v>977</v>
      </c>
      <c r="O916" s="343">
        <v>7</v>
      </c>
      <c r="P916" s="343">
        <v>9</v>
      </c>
      <c r="Q916" s="344" t="s">
        <v>308</v>
      </c>
      <c r="R916" s="345">
        <v>0</v>
      </c>
      <c r="S916" s="383"/>
      <c r="T916" s="383"/>
      <c r="U916" s="383"/>
      <c r="V916" s="383"/>
      <c r="W916" s="365">
        <v>564.66</v>
      </c>
      <c r="X916" s="359">
        <v>183.23</v>
      </c>
      <c r="Y916" s="360">
        <v>0.32449</v>
      </c>
      <c r="Z916" s="384"/>
      <c r="AA916" s="384"/>
      <c r="AB916" s="384"/>
      <c r="AC916" s="384"/>
      <c r="AD916" s="384"/>
      <c r="AE916" s="384"/>
      <c r="AF916" s="302">
        <v>62.73</v>
      </c>
      <c r="AG916" s="300"/>
    </row>
    <row r="917" spans="1:33" s="299" customFormat="1" ht="21.75" customHeight="1" x14ac:dyDescent="0.2">
      <c r="A917" s="300"/>
      <c r="B917" s="385" t="s">
        <v>173</v>
      </c>
      <c r="C917" s="385"/>
      <c r="D917" s="385"/>
      <c r="E917" s="385"/>
      <c r="F917" s="385"/>
      <c r="G917" s="385"/>
      <c r="H917" s="385"/>
      <c r="I917" s="385"/>
      <c r="J917" s="385"/>
      <c r="K917" s="385"/>
      <c r="L917" s="385"/>
      <c r="M917" s="385"/>
      <c r="N917" s="341">
        <v>977</v>
      </c>
      <c r="O917" s="343">
        <v>7</v>
      </c>
      <c r="P917" s="343">
        <v>9</v>
      </c>
      <c r="Q917" s="344" t="s">
        <v>308</v>
      </c>
      <c r="R917" s="345" t="s">
        <v>172</v>
      </c>
      <c r="S917" s="383"/>
      <c r="T917" s="383"/>
      <c r="U917" s="383"/>
      <c r="V917" s="383"/>
      <c r="W917" s="365">
        <v>564.66</v>
      </c>
      <c r="X917" s="359">
        <v>183.23</v>
      </c>
      <c r="Y917" s="360">
        <v>0.32449</v>
      </c>
      <c r="Z917" s="384"/>
      <c r="AA917" s="384"/>
      <c r="AB917" s="384"/>
      <c r="AC917" s="384"/>
      <c r="AD917" s="384"/>
      <c r="AE917" s="384"/>
      <c r="AF917" s="302">
        <v>62.73</v>
      </c>
      <c r="AG917" s="300"/>
    </row>
    <row r="918" spans="1:33" s="299" customFormat="1" ht="12" customHeight="1" x14ac:dyDescent="0.2">
      <c r="A918" s="300"/>
      <c r="B918" s="385" t="s">
        <v>171</v>
      </c>
      <c r="C918" s="385"/>
      <c r="D918" s="385"/>
      <c r="E918" s="385"/>
      <c r="F918" s="385"/>
      <c r="G918" s="385"/>
      <c r="H918" s="385"/>
      <c r="I918" s="385"/>
      <c r="J918" s="385"/>
      <c r="K918" s="385"/>
      <c r="L918" s="385"/>
      <c r="M918" s="385"/>
      <c r="N918" s="341">
        <v>977</v>
      </c>
      <c r="O918" s="343">
        <v>7</v>
      </c>
      <c r="P918" s="343">
        <v>9</v>
      </c>
      <c r="Q918" s="344" t="s">
        <v>308</v>
      </c>
      <c r="R918" s="345" t="s">
        <v>170</v>
      </c>
      <c r="S918" s="383"/>
      <c r="T918" s="383"/>
      <c r="U918" s="383"/>
      <c r="V918" s="383"/>
      <c r="W918" s="365">
        <v>564.66</v>
      </c>
      <c r="X918" s="359">
        <v>183.23</v>
      </c>
      <c r="Y918" s="360">
        <v>0.32449</v>
      </c>
      <c r="Z918" s="384"/>
      <c r="AA918" s="384"/>
      <c r="AB918" s="384"/>
      <c r="AC918" s="384"/>
      <c r="AD918" s="384"/>
      <c r="AE918" s="384"/>
      <c r="AF918" s="302">
        <v>62.73</v>
      </c>
      <c r="AG918" s="300"/>
    </row>
    <row r="919" spans="1:33" s="299" customFormat="1" ht="42.75" customHeight="1" x14ac:dyDescent="0.2">
      <c r="A919" s="300"/>
      <c r="B919" s="385" t="s">
        <v>515</v>
      </c>
      <c r="C919" s="385"/>
      <c r="D919" s="385"/>
      <c r="E919" s="385"/>
      <c r="F919" s="385"/>
      <c r="G919" s="385"/>
      <c r="H919" s="385"/>
      <c r="I919" s="385"/>
      <c r="J919" s="385"/>
      <c r="K919" s="385"/>
      <c r="L919" s="385"/>
      <c r="M919" s="385"/>
      <c r="N919" s="341">
        <v>977</v>
      </c>
      <c r="O919" s="343">
        <v>7</v>
      </c>
      <c r="P919" s="343">
        <v>9</v>
      </c>
      <c r="Q919" s="344" t="s">
        <v>308</v>
      </c>
      <c r="R919" s="345" t="s">
        <v>514</v>
      </c>
      <c r="S919" s="383"/>
      <c r="T919" s="383"/>
      <c r="U919" s="383"/>
      <c r="V919" s="383"/>
      <c r="W919" s="365">
        <v>564.66</v>
      </c>
      <c r="X919" s="359">
        <v>183.23</v>
      </c>
      <c r="Y919" s="360">
        <v>0.32449</v>
      </c>
      <c r="Z919" s="384"/>
      <c r="AA919" s="384"/>
      <c r="AB919" s="384"/>
      <c r="AC919" s="384"/>
      <c r="AD919" s="384"/>
      <c r="AE919" s="384"/>
      <c r="AF919" s="302">
        <v>62.73</v>
      </c>
      <c r="AG919" s="300"/>
    </row>
    <row r="920" spans="1:33" s="299" customFormat="1" ht="21.75" customHeight="1" x14ac:dyDescent="0.2">
      <c r="A920" s="300"/>
      <c r="B920" s="385" t="s">
        <v>430</v>
      </c>
      <c r="C920" s="385"/>
      <c r="D920" s="385"/>
      <c r="E920" s="385"/>
      <c r="F920" s="385"/>
      <c r="G920" s="385"/>
      <c r="H920" s="385"/>
      <c r="I920" s="385"/>
      <c r="J920" s="385"/>
      <c r="K920" s="385"/>
      <c r="L920" s="385"/>
      <c r="M920" s="385"/>
      <c r="N920" s="341">
        <v>977</v>
      </c>
      <c r="O920" s="343">
        <v>7</v>
      </c>
      <c r="P920" s="343">
        <v>9</v>
      </c>
      <c r="Q920" s="344" t="s">
        <v>431</v>
      </c>
      <c r="R920" s="345">
        <v>0</v>
      </c>
      <c r="S920" s="383"/>
      <c r="T920" s="383"/>
      <c r="U920" s="383"/>
      <c r="V920" s="383"/>
      <c r="W920" s="365">
        <v>50</v>
      </c>
      <c r="X920" s="359">
        <v>50</v>
      </c>
      <c r="Y920" s="360">
        <v>1</v>
      </c>
      <c r="Z920" s="384"/>
      <c r="AA920" s="384"/>
      <c r="AB920" s="384"/>
      <c r="AC920" s="384"/>
      <c r="AD920" s="384"/>
      <c r="AE920" s="384"/>
      <c r="AF920" s="302">
        <v>5339.77</v>
      </c>
      <c r="AG920" s="300"/>
    </row>
    <row r="921" spans="1:33" s="299" customFormat="1" ht="32.25" customHeight="1" x14ac:dyDescent="0.2">
      <c r="A921" s="300"/>
      <c r="B921" s="385" t="s">
        <v>430</v>
      </c>
      <c r="C921" s="385"/>
      <c r="D921" s="385"/>
      <c r="E921" s="385"/>
      <c r="F921" s="385"/>
      <c r="G921" s="385"/>
      <c r="H921" s="385"/>
      <c r="I921" s="385"/>
      <c r="J921" s="385"/>
      <c r="K921" s="385"/>
      <c r="L921" s="385"/>
      <c r="M921" s="385"/>
      <c r="N921" s="341">
        <v>977</v>
      </c>
      <c r="O921" s="343">
        <v>7</v>
      </c>
      <c r="P921" s="343">
        <v>9</v>
      </c>
      <c r="Q921" s="344" t="s">
        <v>429</v>
      </c>
      <c r="R921" s="345">
        <v>0</v>
      </c>
      <c r="S921" s="383"/>
      <c r="T921" s="383"/>
      <c r="U921" s="383"/>
      <c r="V921" s="383"/>
      <c r="W921" s="365">
        <v>50</v>
      </c>
      <c r="X921" s="359">
        <v>50</v>
      </c>
      <c r="Y921" s="360">
        <v>1</v>
      </c>
      <c r="Z921" s="384"/>
      <c r="AA921" s="384"/>
      <c r="AB921" s="384"/>
      <c r="AC921" s="384"/>
      <c r="AD921" s="384"/>
      <c r="AE921" s="384"/>
      <c r="AF921" s="302">
        <v>5339.77</v>
      </c>
      <c r="AG921" s="300"/>
    </row>
    <row r="922" spans="1:33" s="299" customFormat="1" ht="21.75" customHeight="1" x14ac:dyDescent="0.2">
      <c r="A922" s="300"/>
      <c r="B922" s="385" t="s">
        <v>173</v>
      </c>
      <c r="C922" s="385"/>
      <c r="D922" s="385"/>
      <c r="E922" s="385"/>
      <c r="F922" s="385"/>
      <c r="G922" s="385"/>
      <c r="H922" s="385"/>
      <c r="I922" s="385"/>
      <c r="J922" s="385"/>
      <c r="K922" s="385"/>
      <c r="L922" s="385"/>
      <c r="M922" s="385"/>
      <c r="N922" s="341">
        <v>977</v>
      </c>
      <c r="O922" s="343">
        <v>7</v>
      </c>
      <c r="P922" s="343">
        <v>9</v>
      </c>
      <c r="Q922" s="344" t="s">
        <v>429</v>
      </c>
      <c r="R922" s="345" t="s">
        <v>172</v>
      </c>
      <c r="S922" s="383"/>
      <c r="T922" s="383"/>
      <c r="U922" s="383"/>
      <c r="V922" s="383"/>
      <c r="W922" s="365">
        <v>50</v>
      </c>
      <c r="X922" s="359">
        <v>50</v>
      </c>
      <c r="Y922" s="360">
        <v>1</v>
      </c>
      <c r="Z922" s="384"/>
      <c r="AA922" s="384"/>
      <c r="AB922" s="384"/>
      <c r="AC922" s="384"/>
      <c r="AD922" s="384"/>
      <c r="AE922" s="384"/>
      <c r="AF922" s="302">
        <v>5174.46</v>
      </c>
      <c r="AG922" s="300"/>
    </row>
    <row r="923" spans="1:33" s="299" customFormat="1" ht="21.75" customHeight="1" x14ac:dyDescent="0.2">
      <c r="A923" s="300"/>
      <c r="B923" s="385" t="s">
        <v>171</v>
      </c>
      <c r="C923" s="385"/>
      <c r="D923" s="385"/>
      <c r="E923" s="385"/>
      <c r="F923" s="385"/>
      <c r="G923" s="385"/>
      <c r="H923" s="385"/>
      <c r="I923" s="385"/>
      <c r="J923" s="385"/>
      <c r="K923" s="385"/>
      <c r="L923" s="385"/>
      <c r="M923" s="385"/>
      <c r="N923" s="341">
        <v>977</v>
      </c>
      <c r="O923" s="343">
        <v>7</v>
      </c>
      <c r="P923" s="343">
        <v>9</v>
      </c>
      <c r="Q923" s="344" t="s">
        <v>429</v>
      </c>
      <c r="R923" s="345" t="s">
        <v>170</v>
      </c>
      <c r="S923" s="383"/>
      <c r="T923" s="383"/>
      <c r="U923" s="383"/>
      <c r="V923" s="383"/>
      <c r="W923" s="365">
        <v>50</v>
      </c>
      <c r="X923" s="359">
        <v>50</v>
      </c>
      <c r="Y923" s="360">
        <v>1</v>
      </c>
      <c r="Z923" s="384"/>
      <c r="AA923" s="384"/>
      <c r="AB923" s="384"/>
      <c r="AC923" s="384"/>
      <c r="AD923" s="384"/>
      <c r="AE923" s="384"/>
      <c r="AF923" s="302">
        <v>5174.46</v>
      </c>
      <c r="AG923" s="300"/>
    </row>
    <row r="924" spans="1:33" s="299" customFormat="1" ht="12" customHeight="1" x14ac:dyDescent="0.2">
      <c r="A924" s="300"/>
      <c r="B924" s="385" t="s">
        <v>169</v>
      </c>
      <c r="C924" s="385"/>
      <c r="D924" s="385"/>
      <c r="E924" s="385"/>
      <c r="F924" s="385"/>
      <c r="G924" s="385"/>
      <c r="H924" s="385"/>
      <c r="I924" s="385"/>
      <c r="J924" s="385"/>
      <c r="K924" s="385"/>
      <c r="L924" s="385"/>
      <c r="M924" s="385"/>
      <c r="N924" s="341">
        <v>977</v>
      </c>
      <c r="O924" s="343">
        <v>7</v>
      </c>
      <c r="P924" s="343">
        <v>9</v>
      </c>
      <c r="Q924" s="344" t="s">
        <v>429</v>
      </c>
      <c r="R924" s="345" t="s">
        <v>168</v>
      </c>
      <c r="S924" s="383"/>
      <c r="T924" s="383"/>
      <c r="U924" s="383"/>
      <c r="V924" s="383"/>
      <c r="W924" s="365">
        <v>50</v>
      </c>
      <c r="X924" s="359">
        <v>50</v>
      </c>
      <c r="Y924" s="360">
        <v>1</v>
      </c>
      <c r="Z924" s="384"/>
      <c r="AA924" s="384"/>
      <c r="AB924" s="384"/>
      <c r="AC924" s="384"/>
      <c r="AD924" s="384"/>
      <c r="AE924" s="384"/>
      <c r="AF924" s="302">
        <v>5174.46</v>
      </c>
      <c r="AG924" s="300"/>
    </row>
    <row r="925" spans="1:33" s="299" customFormat="1" ht="42.75" customHeight="1" x14ac:dyDescent="0.2">
      <c r="A925" s="300"/>
      <c r="B925" s="385" t="s">
        <v>269</v>
      </c>
      <c r="C925" s="385"/>
      <c r="D925" s="385"/>
      <c r="E925" s="385"/>
      <c r="F925" s="385"/>
      <c r="G925" s="385"/>
      <c r="H925" s="385"/>
      <c r="I925" s="385"/>
      <c r="J925" s="385"/>
      <c r="K925" s="385"/>
      <c r="L925" s="385"/>
      <c r="M925" s="385"/>
      <c r="N925" s="341">
        <v>977</v>
      </c>
      <c r="O925" s="343">
        <v>10</v>
      </c>
      <c r="P925" s="343">
        <v>0</v>
      </c>
      <c r="Q925" s="344">
        <v>0</v>
      </c>
      <c r="R925" s="345">
        <v>0</v>
      </c>
      <c r="S925" s="383"/>
      <c r="T925" s="383"/>
      <c r="U925" s="383"/>
      <c r="V925" s="383"/>
      <c r="W925" s="365">
        <v>10526</v>
      </c>
      <c r="X925" s="359">
        <v>4504.2700000000004</v>
      </c>
      <c r="Y925" s="360">
        <v>0.42792000000000002</v>
      </c>
      <c r="Z925" s="384"/>
      <c r="AA925" s="384"/>
      <c r="AB925" s="384"/>
      <c r="AC925" s="384"/>
      <c r="AD925" s="384"/>
      <c r="AE925" s="384"/>
      <c r="AF925" s="302">
        <v>5174.46</v>
      </c>
      <c r="AG925" s="300"/>
    </row>
    <row r="926" spans="1:33" s="299" customFormat="1" ht="21.75" customHeight="1" x14ac:dyDescent="0.2">
      <c r="A926" s="300"/>
      <c r="B926" s="385" t="s">
        <v>231</v>
      </c>
      <c r="C926" s="385"/>
      <c r="D926" s="385"/>
      <c r="E926" s="385"/>
      <c r="F926" s="385"/>
      <c r="G926" s="385"/>
      <c r="H926" s="385"/>
      <c r="I926" s="385"/>
      <c r="J926" s="385"/>
      <c r="K926" s="385"/>
      <c r="L926" s="385"/>
      <c r="M926" s="385"/>
      <c r="N926" s="341">
        <v>977</v>
      </c>
      <c r="O926" s="343">
        <v>10</v>
      </c>
      <c r="P926" s="343">
        <v>4</v>
      </c>
      <c r="Q926" s="344">
        <v>0</v>
      </c>
      <c r="R926" s="345">
        <v>0</v>
      </c>
      <c r="S926" s="383"/>
      <c r="T926" s="383"/>
      <c r="U926" s="383"/>
      <c r="V926" s="383"/>
      <c r="W926" s="365">
        <v>10526</v>
      </c>
      <c r="X926" s="359">
        <v>4504.2700000000004</v>
      </c>
      <c r="Y926" s="360">
        <v>0.42792000000000002</v>
      </c>
      <c r="Z926" s="384"/>
      <c r="AA926" s="384"/>
      <c r="AB926" s="384"/>
      <c r="AC926" s="384"/>
      <c r="AD926" s="384"/>
      <c r="AE926" s="384"/>
      <c r="AF926" s="302">
        <v>165.31</v>
      </c>
      <c r="AG926" s="300"/>
    </row>
    <row r="927" spans="1:33" s="299" customFormat="1" ht="21.75" customHeight="1" x14ac:dyDescent="0.2">
      <c r="A927" s="300"/>
      <c r="B927" s="385" t="s">
        <v>228</v>
      </c>
      <c r="C927" s="385"/>
      <c r="D927" s="385"/>
      <c r="E927" s="385"/>
      <c r="F927" s="385"/>
      <c r="G927" s="385"/>
      <c r="H927" s="385"/>
      <c r="I927" s="385"/>
      <c r="J927" s="385"/>
      <c r="K927" s="385"/>
      <c r="L927" s="385"/>
      <c r="M927" s="385"/>
      <c r="N927" s="341">
        <v>977</v>
      </c>
      <c r="O927" s="343">
        <v>10</v>
      </c>
      <c r="P927" s="343">
        <v>4</v>
      </c>
      <c r="Q927" s="344" t="s">
        <v>227</v>
      </c>
      <c r="R927" s="345">
        <v>0</v>
      </c>
      <c r="S927" s="383"/>
      <c r="T927" s="383"/>
      <c r="U927" s="383"/>
      <c r="V927" s="383"/>
      <c r="W927" s="365">
        <v>10526</v>
      </c>
      <c r="X927" s="359">
        <v>4504.2700000000004</v>
      </c>
      <c r="Y927" s="360">
        <v>0.42792000000000002</v>
      </c>
      <c r="Z927" s="384"/>
      <c r="AA927" s="384"/>
      <c r="AB927" s="384"/>
      <c r="AC927" s="384"/>
      <c r="AD927" s="384"/>
      <c r="AE927" s="384"/>
      <c r="AF927" s="302">
        <v>165.31</v>
      </c>
      <c r="AG927" s="300"/>
    </row>
    <row r="928" spans="1:33" s="299" customFormat="1" ht="12" customHeight="1" x14ac:dyDescent="0.2">
      <c r="A928" s="300"/>
      <c r="B928" s="385" t="s">
        <v>226</v>
      </c>
      <c r="C928" s="385"/>
      <c r="D928" s="385"/>
      <c r="E928" s="385"/>
      <c r="F928" s="385"/>
      <c r="G928" s="385"/>
      <c r="H928" s="385"/>
      <c r="I928" s="385"/>
      <c r="J928" s="385"/>
      <c r="K928" s="385"/>
      <c r="L928" s="385"/>
      <c r="M928" s="385"/>
      <c r="N928" s="341">
        <v>977</v>
      </c>
      <c r="O928" s="343">
        <v>10</v>
      </c>
      <c r="P928" s="343">
        <v>4</v>
      </c>
      <c r="Q928" s="344" t="s">
        <v>225</v>
      </c>
      <c r="R928" s="345">
        <v>0</v>
      </c>
      <c r="S928" s="383"/>
      <c r="T928" s="383"/>
      <c r="U928" s="383"/>
      <c r="V928" s="383"/>
      <c r="W928" s="365">
        <v>10526</v>
      </c>
      <c r="X928" s="359">
        <v>4504.2700000000004</v>
      </c>
      <c r="Y928" s="360">
        <v>0.42792000000000002</v>
      </c>
      <c r="Z928" s="384"/>
      <c r="AA928" s="384"/>
      <c r="AB928" s="384"/>
      <c r="AC928" s="384"/>
      <c r="AD928" s="384"/>
      <c r="AE928" s="384"/>
      <c r="AF928" s="302">
        <v>165.31</v>
      </c>
      <c r="AG928" s="300"/>
    </row>
    <row r="929" spans="1:33" s="299" customFormat="1" ht="42.75" customHeight="1" x14ac:dyDescent="0.2">
      <c r="A929" s="300"/>
      <c r="B929" s="385" t="s">
        <v>224</v>
      </c>
      <c r="C929" s="385"/>
      <c r="D929" s="385"/>
      <c r="E929" s="385"/>
      <c r="F929" s="385"/>
      <c r="G929" s="385"/>
      <c r="H929" s="385"/>
      <c r="I929" s="385"/>
      <c r="J929" s="385"/>
      <c r="K929" s="385"/>
      <c r="L929" s="385"/>
      <c r="M929" s="385"/>
      <c r="N929" s="341">
        <v>977</v>
      </c>
      <c r="O929" s="343">
        <v>10</v>
      </c>
      <c r="P929" s="343">
        <v>4</v>
      </c>
      <c r="Q929" s="344" t="s">
        <v>223</v>
      </c>
      <c r="R929" s="345">
        <v>0</v>
      </c>
      <c r="S929" s="383"/>
      <c r="T929" s="383"/>
      <c r="U929" s="383"/>
      <c r="V929" s="383"/>
      <c r="W929" s="365">
        <v>10526</v>
      </c>
      <c r="X929" s="359">
        <v>4504.2700000000004</v>
      </c>
      <c r="Y929" s="360">
        <v>0.42792000000000002</v>
      </c>
      <c r="Z929" s="384"/>
      <c r="AA929" s="384"/>
      <c r="AB929" s="384"/>
      <c r="AC929" s="384"/>
      <c r="AD929" s="384"/>
      <c r="AE929" s="384"/>
      <c r="AF929" s="302">
        <v>165.31</v>
      </c>
      <c r="AG929" s="300"/>
    </row>
    <row r="930" spans="1:33" s="299" customFormat="1" ht="21.75" customHeight="1" x14ac:dyDescent="0.2">
      <c r="A930" s="300"/>
      <c r="B930" s="385" t="s">
        <v>185</v>
      </c>
      <c r="C930" s="385"/>
      <c r="D930" s="385"/>
      <c r="E930" s="385"/>
      <c r="F930" s="385"/>
      <c r="G930" s="385"/>
      <c r="H930" s="385"/>
      <c r="I930" s="385"/>
      <c r="J930" s="385"/>
      <c r="K930" s="385"/>
      <c r="L930" s="385"/>
      <c r="M930" s="385"/>
      <c r="N930" s="341">
        <v>977</v>
      </c>
      <c r="O930" s="343">
        <v>10</v>
      </c>
      <c r="P930" s="343">
        <v>4</v>
      </c>
      <c r="Q930" s="344" t="s">
        <v>223</v>
      </c>
      <c r="R930" s="345" t="s">
        <v>184</v>
      </c>
      <c r="S930" s="383"/>
      <c r="T930" s="383"/>
      <c r="U930" s="383"/>
      <c r="V930" s="383"/>
      <c r="W930" s="365">
        <v>10526</v>
      </c>
      <c r="X930" s="359">
        <v>4504.2700000000004</v>
      </c>
      <c r="Y930" s="360">
        <v>0.42792000000000002</v>
      </c>
      <c r="Z930" s="384"/>
      <c r="AA930" s="384"/>
      <c r="AB930" s="384"/>
      <c r="AC930" s="384"/>
      <c r="AD930" s="384"/>
      <c r="AE930" s="384"/>
      <c r="AF930" s="302">
        <v>0</v>
      </c>
      <c r="AG930" s="300"/>
    </row>
    <row r="931" spans="1:33" s="299" customFormat="1" ht="21.75" customHeight="1" x14ac:dyDescent="0.2">
      <c r="A931" s="300"/>
      <c r="B931" s="385" t="s">
        <v>183</v>
      </c>
      <c r="C931" s="385"/>
      <c r="D931" s="385"/>
      <c r="E931" s="385"/>
      <c r="F931" s="385"/>
      <c r="G931" s="385"/>
      <c r="H931" s="385"/>
      <c r="I931" s="385"/>
      <c r="J931" s="385"/>
      <c r="K931" s="385"/>
      <c r="L931" s="385"/>
      <c r="M931" s="385"/>
      <c r="N931" s="341">
        <v>977</v>
      </c>
      <c r="O931" s="343">
        <v>10</v>
      </c>
      <c r="P931" s="343">
        <v>4</v>
      </c>
      <c r="Q931" s="344" t="s">
        <v>223</v>
      </c>
      <c r="R931" s="345" t="s">
        <v>182</v>
      </c>
      <c r="S931" s="383"/>
      <c r="T931" s="383"/>
      <c r="U931" s="383"/>
      <c r="V931" s="383"/>
      <c r="W931" s="365">
        <v>10526</v>
      </c>
      <c r="X931" s="359">
        <v>4504.2700000000004</v>
      </c>
      <c r="Y931" s="360">
        <v>0.42792000000000002</v>
      </c>
      <c r="Z931" s="384"/>
      <c r="AA931" s="384"/>
      <c r="AB931" s="384"/>
      <c r="AC931" s="384"/>
      <c r="AD931" s="384"/>
      <c r="AE931" s="384"/>
      <c r="AF931" s="302">
        <v>0</v>
      </c>
      <c r="AG931" s="300"/>
    </row>
    <row r="932" spans="1:33" s="299" customFormat="1" ht="12" customHeight="1" x14ac:dyDescent="0.2">
      <c r="A932" s="300"/>
      <c r="B932" s="385" t="s">
        <v>181</v>
      </c>
      <c r="C932" s="385"/>
      <c r="D932" s="385"/>
      <c r="E932" s="385"/>
      <c r="F932" s="385"/>
      <c r="G932" s="385"/>
      <c r="H932" s="385"/>
      <c r="I932" s="385"/>
      <c r="J932" s="385"/>
      <c r="K932" s="385"/>
      <c r="L932" s="385"/>
      <c r="M932" s="385"/>
      <c r="N932" s="341">
        <v>977</v>
      </c>
      <c r="O932" s="343">
        <v>10</v>
      </c>
      <c r="P932" s="343">
        <v>4</v>
      </c>
      <c r="Q932" s="344" t="s">
        <v>223</v>
      </c>
      <c r="R932" s="345" t="s">
        <v>180</v>
      </c>
      <c r="S932" s="383"/>
      <c r="T932" s="383"/>
      <c r="U932" s="383"/>
      <c r="V932" s="383"/>
      <c r="W932" s="365">
        <v>10526</v>
      </c>
      <c r="X932" s="359">
        <v>4504.2700000000004</v>
      </c>
      <c r="Y932" s="360">
        <v>0.42792000000000002</v>
      </c>
      <c r="Z932" s="384"/>
      <c r="AA932" s="384"/>
      <c r="AB932" s="384"/>
      <c r="AC932" s="384"/>
      <c r="AD932" s="384"/>
      <c r="AE932" s="384"/>
      <c r="AF932" s="302">
        <v>0</v>
      </c>
      <c r="AG932" s="300"/>
    </row>
    <row r="933" spans="1:33" s="299" customFormat="1" ht="42.75" customHeight="1" x14ac:dyDescent="0.2">
      <c r="A933" s="300"/>
      <c r="B933" s="385" t="s">
        <v>485</v>
      </c>
      <c r="C933" s="385"/>
      <c r="D933" s="385"/>
      <c r="E933" s="385"/>
      <c r="F933" s="385"/>
      <c r="G933" s="385"/>
      <c r="H933" s="385"/>
      <c r="I933" s="385"/>
      <c r="J933" s="385"/>
      <c r="K933" s="385"/>
      <c r="L933" s="385"/>
      <c r="M933" s="385"/>
      <c r="N933" s="341">
        <v>982</v>
      </c>
      <c r="O933" s="343">
        <v>0</v>
      </c>
      <c r="P933" s="343">
        <v>0</v>
      </c>
      <c r="Q933" s="344">
        <v>0</v>
      </c>
      <c r="R933" s="345">
        <v>0</v>
      </c>
      <c r="S933" s="383"/>
      <c r="T933" s="383"/>
      <c r="U933" s="383"/>
      <c r="V933" s="383"/>
      <c r="W933" s="365">
        <v>9657.1229999999996</v>
      </c>
      <c r="X933" s="359">
        <v>4775.51</v>
      </c>
      <c r="Y933" s="360">
        <v>0.49451000000000001</v>
      </c>
      <c r="Z933" s="384"/>
      <c r="AA933" s="384"/>
      <c r="AB933" s="384"/>
      <c r="AC933" s="384"/>
      <c r="AD933" s="384"/>
      <c r="AE933" s="384"/>
      <c r="AF933" s="302">
        <v>0</v>
      </c>
      <c r="AG933" s="300"/>
    </row>
    <row r="934" spans="1:33" s="299" customFormat="1" ht="12" customHeight="1" x14ac:dyDescent="0.2">
      <c r="A934" s="300"/>
      <c r="B934" s="385" t="s">
        <v>410</v>
      </c>
      <c r="C934" s="385"/>
      <c r="D934" s="385"/>
      <c r="E934" s="385"/>
      <c r="F934" s="385"/>
      <c r="G934" s="385"/>
      <c r="H934" s="385"/>
      <c r="I934" s="385"/>
      <c r="J934" s="385"/>
      <c r="K934" s="385"/>
      <c r="L934" s="385"/>
      <c r="M934" s="385"/>
      <c r="N934" s="341">
        <v>982</v>
      </c>
      <c r="O934" s="343">
        <v>4</v>
      </c>
      <c r="P934" s="343">
        <v>0</v>
      </c>
      <c r="Q934" s="344">
        <v>0</v>
      </c>
      <c r="R934" s="345">
        <v>0</v>
      </c>
      <c r="S934" s="383"/>
      <c r="T934" s="383"/>
      <c r="U934" s="383"/>
      <c r="V934" s="383"/>
      <c r="W934" s="365">
        <v>9657.1229999999996</v>
      </c>
      <c r="X934" s="359">
        <v>4775.51</v>
      </c>
      <c r="Y934" s="360">
        <v>0.49451000000000001</v>
      </c>
      <c r="Z934" s="384"/>
      <c r="AA934" s="384"/>
      <c r="AB934" s="384"/>
      <c r="AC934" s="384"/>
      <c r="AD934" s="384"/>
      <c r="AE934" s="384"/>
      <c r="AF934" s="302">
        <v>20910.560000000001</v>
      </c>
      <c r="AG934" s="300"/>
    </row>
    <row r="935" spans="1:33" s="299" customFormat="1" ht="12" customHeight="1" x14ac:dyDescent="0.2">
      <c r="A935" s="300"/>
      <c r="B935" s="385" t="s">
        <v>409</v>
      </c>
      <c r="C935" s="385"/>
      <c r="D935" s="385"/>
      <c r="E935" s="385"/>
      <c r="F935" s="385"/>
      <c r="G935" s="385"/>
      <c r="H935" s="385"/>
      <c r="I935" s="385"/>
      <c r="J935" s="385"/>
      <c r="K935" s="385"/>
      <c r="L935" s="385"/>
      <c r="M935" s="385"/>
      <c r="N935" s="341">
        <v>982</v>
      </c>
      <c r="O935" s="343">
        <v>4</v>
      </c>
      <c r="P935" s="343">
        <v>5</v>
      </c>
      <c r="Q935" s="344">
        <v>0</v>
      </c>
      <c r="R935" s="345">
        <v>0</v>
      </c>
      <c r="S935" s="383"/>
      <c r="T935" s="383"/>
      <c r="U935" s="383"/>
      <c r="V935" s="383"/>
      <c r="W935" s="365">
        <v>9657.1229999999996</v>
      </c>
      <c r="X935" s="359">
        <v>4775.51</v>
      </c>
      <c r="Y935" s="360">
        <v>0.49451000000000001</v>
      </c>
      <c r="Z935" s="384"/>
      <c r="AA935" s="384"/>
      <c r="AB935" s="384"/>
      <c r="AC935" s="384"/>
      <c r="AD935" s="384"/>
      <c r="AE935" s="384"/>
      <c r="AF935" s="302">
        <v>11766.04</v>
      </c>
      <c r="AG935" s="300"/>
    </row>
    <row r="936" spans="1:33" s="299" customFormat="1" ht="21.75" customHeight="1" x14ac:dyDescent="0.2">
      <c r="A936" s="300"/>
      <c r="B936" s="385" t="s">
        <v>379</v>
      </c>
      <c r="C936" s="385"/>
      <c r="D936" s="385"/>
      <c r="E936" s="385"/>
      <c r="F936" s="385"/>
      <c r="G936" s="385"/>
      <c r="H936" s="385"/>
      <c r="I936" s="385"/>
      <c r="J936" s="385"/>
      <c r="K936" s="385"/>
      <c r="L936" s="385"/>
      <c r="M936" s="385"/>
      <c r="N936" s="341">
        <v>982</v>
      </c>
      <c r="O936" s="343">
        <v>4</v>
      </c>
      <c r="P936" s="343">
        <v>5</v>
      </c>
      <c r="Q936" s="344" t="s">
        <v>378</v>
      </c>
      <c r="R936" s="345">
        <v>0</v>
      </c>
      <c r="S936" s="383"/>
      <c r="T936" s="383"/>
      <c r="U936" s="383"/>
      <c r="V936" s="383"/>
      <c r="W936" s="365">
        <v>421.52</v>
      </c>
      <c r="X936" s="359">
        <v>162.19999999999999</v>
      </c>
      <c r="Y936" s="360">
        <v>0.38479999999999998</v>
      </c>
      <c r="Z936" s="384"/>
      <c r="AA936" s="384"/>
      <c r="AB936" s="384"/>
      <c r="AC936" s="384"/>
      <c r="AD936" s="384"/>
      <c r="AE936" s="384"/>
      <c r="AF936" s="302">
        <v>965.44</v>
      </c>
      <c r="AG936" s="300"/>
    </row>
    <row r="937" spans="1:33" s="299" customFormat="1" ht="21.75" customHeight="1" x14ac:dyDescent="0.2">
      <c r="A937" s="300"/>
      <c r="B937" s="385" t="s">
        <v>627</v>
      </c>
      <c r="C937" s="385"/>
      <c r="D937" s="385"/>
      <c r="E937" s="385"/>
      <c r="F937" s="385"/>
      <c r="G937" s="385"/>
      <c r="H937" s="385"/>
      <c r="I937" s="385"/>
      <c r="J937" s="385"/>
      <c r="K937" s="385"/>
      <c r="L937" s="385"/>
      <c r="M937" s="385"/>
      <c r="N937" s="341">
        <v>982</v>
      </c>
      <c r="O937" s="343">
        <v>4</v>
      </c>
      <c r="P937" s="343">
        <v>5</v>
      </c>
      <c r="Q937" s="344" t="s">
        <v>628</v>
      </c>
      <c r="R937" s="345">
        <v>0</v>
      </c>
      <c r="S937" s="383"/>
      <c r="T937" s="383"/>
      <c r="U937" s="383"/>
      <c r="V937" s="383"/>
      <c r="W937" s="365">
        <v>421.52</v>
      </c>
      <c r="X937" s="359">
        <v>162.19999999999999</v>
      </c>
      <c r="Y937" s="360">
        <v>0.38479999999999998</v>
      </c>
      <c r="Z937" s="384"/>
      <c r="AA937" s="384"/>
      <c r="AB937" s="384"/>
      <c r="AC937" s="384"/>
      <c r="AD937" s="384"/>
      <c r="AE937" s="384"/>
      <c r="AF937" s="302">
        <v>965.44</v>
      </c>
      <c r="AG937" s="300"/>
    </row>
    <row r="938" spans="1:33" s="299" customFormat="1" ht="21.75" customHeight="1" x14ac:dyDescent="0.2">
      <c r="A938" s="300"/>
      <c r="B938" s="385" t="s">
        <v>211</v>
      </c>
      <c r="C938" s="385"/>
      <c r="D938" s="385"/>
      <c r="E938" s="385"/>
      <c r="F938" s="385"/>
      <c r="G938" s="385"/>
      <c r="H938" s="385"/>
      <c r="I938" s="385"/>
      <c r="J938" s="385"/>
      <c r="K938" s="385"/>
      <c r="L938" s="385"/>
      <c r="M938" s="385"/>
      <c r="N938" s="341">
        <v>982</v>
      </c>
      <c r="O938" s="343">
        <v>4</v>
      </c>
      <c r="P938" s="343">
        <v>5</v>
      </c>
      <c r="Q938" s="344" t="s">
        <v>628</v>
      </c>
      <c r="R938" s="345" t="s">
        <v>210</v>
      </c>
      <c r="S938" s="383"/>
      <c r="T938" s="383"/>
      <c r="U938" s="383"/>
      <c r="V938" s="383"/>
      <c r="W938" s="365">
        <v>421.52</v>
      </c>
      <c r="X938" s="359">
        <v>162.19999999999999</v>
      </c>
      <c r="Y938" s="360">
        <v>0.38479999999999998</v>
      </c>
      <c r="Z938" s="384"/>
      <c r="AA938" s="384"/>
      <c r="AB938" s="384"/>
      <c r="AC938" s="384"/>
      <c r="AD938" s="384"/>
      <c r="AE938" s="384"/>
      <c r="AF938" s="302">
        <v>445.95</v>
      </c>
      <c r="AG938" s="300"/>
    </row>
    <row r="939" spans="1:33" s="299" customFormat="1" ht="21.75" customHeight="1" x14ac:dyDescent="0.2">
      <c r="A939" s="300"/>
      <c r="B939" s="385" t="s">
        <v>405</v>
      </c>
      <c r="C939" s="385"/>
      <c r="D939" s="385"/>
      <c r="E939" s="385"/>
      <c r="F939" s="385"/>
      <c r="G939" s="385"/>
      <c r="H939" s="385"/>
      <c r="I939" s="385"/>
      <c r="J939" s="385"/>
      <c r="K939" s="385"/>
      <c r="L939" s="385"/>
      <c r="M939" s="385"/>
      <c r="N939" s="341">
        <v>982</v>
      </c>
      <c r="O939" s="343">
        <v>4</v>
      </c>
      <c r="P939" s="343">
        <v>5</v>
      </c>
      <c r="Q939" s="344" t="s">
        <v>628</v>
      </c>
      <c r="R939" s="345" t="s">
        <v>404</v>
      </c>
      <c r="S939" s="383"/>
      <c r="T939" s="383"/>
      <c r="U939" s="383"/>
      <c r="V939" s="383"/>
      <c r="W939" s="365">
        <v>421.52</v>
      </c>
      <c r="X939" s="359">
        <v>162.19999999999999</v>
      </c>
      <c r="Y939" s="360">
        <v>0.38479999999999998</v>
      </c>
      <c r="Z939" s="384"/>
      <c r="AA939" s="384"/>
      <c r="AB939" s="384"/>
      <c r="AC939" s="384"/>
      <c r="AD939" s="384"/>
      <c r="AE939" s="384"/>
      <c r="AF939" s="302">
        <v>445.95</v>
      </c>
      <c r="AG939" s="300"/>
    </row>
    <row r="940" spans="1:33" s="299" customFormat="1" ht="12" customHeight="1" x14ac:dyDescent="0.2">
      <c r="A940" s="300"/>
      <c r="B940" s="385" t="s">
        <v>403</v>
      </c>
      <c r="C940" s="385"/>
      <c r="D940" s="385"/>
      <c r="E940" s="385"/>
      <c r="F940" s="385"/>
      <c r="G940" s="385"/>
      <c r="H940" s="385"/>
      <c r="I940" s="385"/>
      <c r="J940" s="385"/>
      <c r="K940" s="385"/>
      <c r="L940" s="385"/>
      <c r="M940" s="385"/>
      <c r="N940" s="341">
        <v>982</v>
      </c>
      <c r="O940" s="343">
        <v>4</v>
      </c>
      <c r="P940" s="343">
        <v>5</v>
      </c>
      <c r="Q940" s="344" t="s">
        <v>628</v>
      </c>
      <c r="R940" s="345" t="s">
        <v>402</v>
      </c>
      <c r="S940" s="383"/>
      <c r="T940" s="383"/>
      <c r="U940" s="383"/>
      <c r="V940" s="383"/>
      <c r="W940" s="365">
        <v>421.52</v>
      </c>
      <c r="X940" s="359">
        <v>162.19999999999999</v>
      </c>
      <c r="Y940" s="360">
        <v>0.38479999999999998</v>
      </c>
      <c r="Z940" s="384"/>
      <c r="AA940" s="384"/>
      <c r="AB940" s="384"/>
      <c r="AC940" s="384"/>
      <c r="AD940" s="384"/>
      <c r="AE940" s="384"/>
      <c r="AF940" s="302">
        <v>445.95</v>
      </c>
      <c r="AG940" s="300"/>
    </row>
    <row r="941" spans="1:33" s="299" customFormat="1" ht="42.75" customHeight="1" x14ac:dyDescent="0.2">
      <c r="A941" s="300"/>
      <c r="B941" s="385" t="s">
        <v>407</v>
      </c>
      <c r="C941" s="385"/>
      <c r="D941" s="385"/>
      <c r="E941" s="385"/>
      <c r="F941" s="385"/>
      <c r="G941" s="385"/>
      <c r="H941" s="385"/>
      <c r="I941" s="385"/>
      <c r="J941" s="385"/>
      <c r="K941" s="385"/>
      <c r="L941" s="385"/>
      <c r="M941" s="385"/>
      <c r="N941" s="341">
        <v>982</v>
      </c>
      <c r="O941" s="343">
        <v>4</v>
      </c>
      <c r="P941" s="343">
        <v>5</v>
      </c>
      <c r="Q941" s="344" t="s">
        <v>406</v>
      </c>
      <c r="R941" s="345">
        <v>0</v>
      </c>
      <c r="S941" s="383"/>
      <c r="T941" s="383"/>
      <c r="U941" s="383"/>
      <c r="V941" s="383"/>
      <c r="W941" s="365">
        <v>78.3</v>
      </c>
      <c r="X941" s="359">
        <v>0</v>
      </c>
      <c r="Y941" s="360">
        <v>0</v>
      </c>
      <c r="Z941" s="384"/>
      <c r="AA941" s="384"/>
      <c r="AB941" s="384"/>
      <c r="AC941" s="384"/>
      <c r="AD941" s="384"/>
      <c r="AE941" s="384"/>
      <c r="AF941" s="302">
        <v>445.95</v>
      </c>
      <c r="AG941" s="300"/>
    </row>
    <row r="942" spans="1:33" s="299" customFormat="1" ht="21.75" customHeight="1" x14ac:dyDescent="0.2">
      <c r="A942" s="300"/>
      <c r="B942" s="385" t="s">
        <v>626</v>
      </c>
      <c r="C942" s="385"/>
      <c r="D942" s="385"/>
      <c r="E942" s="385"/>
      <c r="F942" s="385"/>
      <c r="G942" s="385"/>
      <c r="H942" s="385"/>
      <c r="I942" s="385"/>
      <c r="J942" s="385"/>
      <c r="K942" s="385"/>
      <c r="L942" s="385"/>
      <c r="M942" s="385"/>
      <c r="N942" s="341">
        <v>982</v>
      </c>
      <c r="O942" s="343">
        <v>4</v>
      </c>
      <c r="P942" s="343">
        <v>5</v>
      </c>
      <c r="Q942" s="344" t="s">
        <v>408</v>
      </c>
      <c r="R942" s="345">
        <v>0</v>
      </c>
      <c r="S942" s="383"/>
      <c r="T942" s="383"/>
      <c r="U942" s="383"/>
      <c r="V942" s="383"/>
      <c r="W942" s="365">
        <v>78.3</v>
      </c>
      <c r="X942" s="359">
        <v>0</v>
      </c>
      <c r="Y942" s="360">
        <v>0</v>
      </c>
      <c r="Z942" s="384"/>
      <c r="AA942" s="384"/>
      <c r="AB942" s="384"/>
      <c r="AC942" s="384"/>
      <c r="AD942" s="384"/>
      <c r="AE942" s="384"/>
      <c r="AF942" s="302">
        <v>519.49</v>
      </c>
      <c r="AG942" s="300"/>
    </row>
    <row r="943" spans="1:33" s="299" customFormat="1" ht="21.75" customHeight="1" x14ac:dyDescent="0.2">
      <c r="A943" s="300"/>
      <c r="B943" s="385" t="s">
        <v>211</v>
      </c>
      <c r="C943" s="385"/>
      <c r="D943" s="385"/>
      <c r="E943" s="385"/>
      <c r="F943" s="385"/>
      <c r="G943" s="385"/>
      <c r="H943" s="385"/>
      <c r="I943" s="385"/>
      <c r="J943" s="385"/>
      <c r="K943" s="385"/>
      <c r="L943" s="385"/>
      <c r="M943" s="385"/>
      <c r="N943" s="341">
        <v>982</v>
      </c>
      <c r="O943" s="343">
        <v>4</v>
      </c>
      <c r="P943" s="343">
        <v>5</v>
      </c>
      <c r="Q943" s="344" t="s">
        <v>408</v>
      </c>
      <c r="R943" s="345" t="s">
        <v>210</v>
      </c>
      <c r="S943" s="383"/>
      <c r="T943" s="383"/>
      <c r="U943" s="383"/>
      <c r="V943" s="383"/>
      <c r="W943" s="365">
        <v>78.3</v>
      </c>
      <c r="X943" s="359">
        <v>0</v>
      </c>
      <c r="Y943" s="360">
        <v>0</v>
      </c>
      <c r="Z943" s="384"/>
      <c r="AA943" s="384"/>
      <c r="AB943" s="384"/>
      <c r="AC943" s="384"/>
      <c r="AD943" s="384"/>
      <c r="AE943" s="384"/>
      <c r="AF943" s="302">
        <v>519.49</v>
      </c>
      <c r="AG943" s="300"/>
    </row>
    <row r="944" spans="1:33" s="299" customFormat="1" ht="12" customHeight="1" x14ac:dyDescent="0.2">
      <c r="A944" s="300"/>
      <c r="B944" s="385" t="s">
        <v>405</v>
      </c>
      <c r="C944" s="385"/>
      <c r="D944" s="385"/>
      <c r="E944" s="385"/>
      <c r="F944" s="385"/>
      <c r="G944" s="385"/>
      <c r="H944" s="385"/>
      <c r="I944" s="385"/>
      <c r="J944" s="385"/>
      <c r="K944" s="385"/>
      <c r="L944" s="385"/>
      <c r="M944" s="385"/>
      <c r="N944" s="341">
        <v>982</v>
      </c>
      <c r="O944" s="343">
        <v>4</v>
      </c>
      <c r="P944" s="343">
        <v>5</v>
      </c>
      <c r="Q944" s="344" t="s">
        <v>408</v>
      </c>
      <c r="R944" s="345" t="s">
        <v>404</v>
      </c>
      <c r="S944" s="383"/>
      <c r="T944" s="383"/>
      <c r="U944" s="383"/>
      <c r="V944" s="383"/>
      <c r="W944" s="365">
        <v>78.3</v>
      </c>
      <c r="X944" s="359">
        <v>0</v>
      </c>
      <c r="Y944" s="360">
        <v>0</v>
      </c>
      <c r="Z944" s="384"/>
      <c r="AA944" s="384"/>
      <c r="AB944" s="384"/>
      <c r="AC944" s="384"/>
      <c r="AD944" s="384"/>
      <c r="AE944" s="384"/>
      <c r="AF944" s="302">
        <v>519.49</v>
      </c>
      <c r="AG944" s="300"/>
    </row>
    <row r="945" spans="1:33" s="299" customFormat="1" ht="42.75" customHeight="1" x14ac:dyDescent="0.2">
      <c r="A945" s="300"/>
      <c r="B945" s="385" t="s">
        <v>403</v>
      </c>
      <c r="C945" s="385"/>
      <c r="D945" s="385"/>
      <c r="E945" s="385"/>
      <c r="F945" s="385"/>
      <c r="G945" s="385"/>
      <c r="H945" s="385"/>
      <c r="I945" s="385"/>
      <c r="J945" s="385"/>
      <c r="K945" s="385"/>
      <c r="L945" s="385"/>
      <c r="M945" s="385"/>
      <c r="N945" s="341">
        <v>982</v>
      </c>
      <c r="O945" s="343">
        <v>4</v>
      </c>
      <c r="P945" s="343">
        <v>5</v>
      </c>
      <c r="Q945" s="344" t="s">
        <v>408</v>
      </c>
      <c r="R945" s="345" t="s">
        <v>402</v>
      </c>
      <c r="S945" s="383"/>
      <c r="T945" s="383"/>
      <c r="U945" s="383"/>
      <c r="V945" s="383"/>
      <c r="W945" s="365">
        <v>78.3</v>
      </c>
      <c r="X945" s="359">
        <v>0</v>
      </c>
      <c r="Y945" s="360">
        <v>0</v>
      </c>
      <c r="Z945" s="384"/>
      <c r="AA945" s="384"/>
      <c r="AB945" s="384"/>
      <c r="AC945" s="384"/>
      <c r="AD945" s="384"/>
      <c r="AE945" s="384"/>
      <c r="AF945" s="302">
        <v>519.49</v>
      </c>
      <c r="AG945" s="300"/>
    </row>
    <row r="946" spans="1:33" s="299" customFormat="1" ht="32.25" customHeight="1" x14ac:dyDescent="0.2">
      <c r="A946" s="300"/>
      <c r="B946" s="385" t="s">
        <v>426</v>
      </c>
      <c r="C946" s="385"/>
      <c r="D946" s="385"/>
      <c r="E946" s="385"/>
      <c r="F946" s="385"/>
      <c r="G946" s="385"/>
      <c r="H946" s="385"/>
      <c r="I946" s="385"/>
      <c r="J946" s="385"/>
      <c r="K946" s="385"/>
      <c r="L946" s="385"/>
      <c r="M946" s="385"/>
      <c r="N946" s="341">
        <v>982</v>
      </c>
      <c r="O946" s="343">
        <v>4</v>
      </c>
      <c r="P946" s="343">
        <v>5</v>
      </c>
      <c r="Q946" s="344" t="s">
        <v>425</v>
      </c>
      <c r="R946" s="345">
        <v>0</v>
      </c>
      <c r="S946" s="383"/>
      <c r="T946" s="383"/>
      <c r="U946" s="383"/>
      <c r="V946" s="383"/>
      <c r="W946" s="365">
        <v>8840.884</v>
      </c>
      <c r="X946" s="359">
        <v>4325.43</v>
      </c>
      <c r="Y946" s="360">
        <v>0.48925000000000002</v>
      </c>
      <c r="Z946" s="384"/>
      <c r="AA946" s="384"/>
      <c r="AB946" s="384"/>
      <c r="AC946" s="384"/>
      <c r="AD946" s="384"/>
      <c r="AE946" s="384"/>
      <c r="AF946" s="302">
        <v>0</v>
      </c>
      <c r="AG946" s="300"/>
    </row>
    <row r="947" spans="1:33" s="299" customFormat="1" ht="21.75" customHeight="1" x14ac:dyDescent="0.2">
      <c r="A947" s="300"/>
      <c r="B947" s="385" t="s">
        <v>424</v>
      </c>
      <c r="C947" s="385"/>
      <c r="D947" s="385"/>
      <c r="E947" s="385"/>
      <c r="F947" s="385"/>
      <c r="G947" s="385"/>
      <c r="H947" s="385"/>
      <c r="I947" s="385"/>
      <c r="J947" s="385"/>
      <c r="K947" s="385"/>
      <c r="L947" s="385"/>
      <c r="M947" s="385"/>
      <c r="N947" s="341">
        <v>982</v>
      </c>
      <c r="O947" s="343">
        <v>4</v>
      </c>
      <c r="P947" s="343">
        <v>5</v>
      </c>
      <c r="Q947" s="344" t="s">
        <v>423</v>
      </c>
      <c r="R947" s="345">
        <v>0</v>
      </c>
      <c r="S947" s="383"/>
      <c r="T947" s="383"/>
      <c r="U947" s="383"/>
      <c r="V947" s="383"/>
      <c r="W947" s="365">
        <v>8840.884</v>
      </c>
      <c r="X947" s="359">
        <v>4325.43</v>
      </c>
      <c r="Y947" s="360">
        <v>0.48925000000000002</v>
      </c>
      <c r="Z947" s="384"/>
      <c r="AA947" s="384"/>
      <c r="AB947" s="384"/>
      <c r="AC947" s="384"/>
      <c r="AD947" s="384"/>
      <c r="AE947" s="384"/>
      <c r="AF947" s="302">
        <v>0</v>
      </c>
      <c r="AG947" s="300"/>
    </row>
    <row r="948" spans="1:33" s="299" customFormat="1" ht="12" customHeight="1" x14ac:dyDescent="0.2">
      <c r="A948" s="300"/>
      <c r="B948" s="385" t="s">
        <v>214</v>
      </c>
      <c r="C948" s="385"/>
      <c r="D948" s="385"/>
      <c r="E948" s="385"/>
      <c r="F948" s="385"/>
      <c r="G948" s="385"/>
      <c r="H948" s="385"/>
      <c r="I948" s="385"/>
      <c r="J948" s="385"/>
      <c r="K948" s="385"/>
      <c r="L948" s="385"/>
      <c r="M948" s="385"/>
      <c r="N948" s="341">
        <v>982</v>
      </c>
      <c r="O948" s="343">
        <v>4</v>
      </c>
      <c r="P948" s="343">
        <v>5</v>
      </c>
      <c r="Q948" s="344" t="s">
        <v>460</v>
      </c>
      <c r="R948" s="345">
        <v>0</v>
      </c>
      <c r="S948" s="383"/>
      <c r="T948" s="383"/>
      <c r="U948" s="383"/>
      <c r="V948" s="383"/>
      <c r="W948" s="365">
        <v>1515.684</v>
      </c>
      <c r="X948" s="359">
        <v>690.2</v>
      </c>
      <c r="Y948" s="360">
        <v>0.45537</v>
      </c>
      <c r="Z948" s="384"/>
      <c r="AA948" s="384"/>
      <c r="AB948" s="384"/>
      <c r="AC948" s="384"/>
      <c r="AD948" s="384"/>
      <c r="AE948" s="384"/>
      <c r="AF948" s="302">
        <v>0</v>
      </c>
      <c r="AG948" s="300"/>
    </row>
    <row r="949" spans="1:33" s="299" customFormat="1" ht="42.75" customHeight="1" x14ac:dyDescent="0.2">
      <c r="A949" s="300"/>
      <c r="B949" s="385" t="s">
        <v>198</v>
      </c>
      <c r="C949" s="385"/>
      <c r="D949" s="385"/>
      <c r="E949" s="385"/>
      <c r="F949" s="385"/>
      <c r="G949" s="385"/>
      <c r="H949" s="385"/>
      <c r="I949" s="385"/>
      <c r="J949" s="385"/>
      <c r="K949" s="385"/>
      <c r="L949" s="385"/>
      <c r="M949" s="385"/>
      <c r="N949" s="341">
        <v>982</v>
      </c>
      <c r="O949" s="343">
        <v>4</v>
      </c>
      <c r="P949" s="343">
        <v>5</v>
      </c>
      <c r="Q949" s="344" t="s">
        <v>460</v>
      </c>
      <c r="R949" s="345" t="s">
        <v>197</v>
      </c>
      <c r="S949" s="383"/>
      <c r="T949" s="383"/>
      <c r="U949" s="383"/>
      <c r="V949" s="383"/>
      <c r="W949" s="365">
        <v>229.48400000000001</v>
      </c>
      <c r="X949" s="359">
        <v>58.2</v>
      </c>
      <c r="Y949" s="360">
        <v>0.25359999999999999</v>
      </c>
      <c r="Z949" s="384"/>
      <c r="AA949" s="384"/>
      <c r="AB949" s="384"/>
      <c r="AC949" s="384"/>
      <c r="AD949" s="384"/>
      <c r="AE949" s="384"/>
      <c r="AF949" s="302">
        <v>0</v>
      </c>
      <c r="AG949" s="300"/>
    </row>
    <row r="950" spans="1:33" s="299" customFormat="1" ht="21.75" customHeight="1" x14ac:dyDescent="0.2">
      <c r="A950" s="300"/>
      <c r="B950" s="385" t="s">
        <v>196</v>
      </c>
      <c r="C950" s="385"/>
      <c r="D950" s="385"/>
      <c r="E950" s="385"/>
      <c r="F950" s="385"/>
      <c r="G950" s="385"/>
      <c r="H950" s="385"/>
      <c r="I950" s="385"/>
      <c r="J950" s="385"/>
      <c r="K950" s="385"/>
      <c r="L950" s="385"/>
      <c r="M950" s="385"/>
      <c r="N950" s="341">
        <v>982</v>
      </c>
      <c r="O950" s="343">
        <v>4</v>
      </c>
      <c r="P950" s="343">
        <v>5</v>
      </c>
      <c r="Q950" s="344" t="s">
        <v>460</v>
      </c>
      <c r="R950" s="345" t="s">
        <v>195</v>
      </c>
      <c r="S950" s="383"/>
      <c r="T950" s="383"/>
      <c r="U950" s="383"/>
      <c r="V950" s="383"/>
      <c r="W950" s="365">
        <v>229.48400000000001</v>
      </c>
      <c r="X950" s="359">
        <v>58.2</v>
      </c>
      <c r="Y950" s="360">
        <v>0.25359999999999999</v>
      </c>
      <c r="Z950" s="384"/>
      <c r="AA950" s="384"/>
      <c r="AB950" s="384"/>
      <c r="AC950" s="384"/>
      <c r="AD950" s="384"/>
      <c r="AE950" s="384"/>
      <c r="AF950" s="302">
        <v>6791.03</v>
      </c>
      <c r="AG950" s="300"/>
    </row>
    <row r="951" spans="1:33" s="299" customFormat="1" ht="21.75" customHeight="1" x14ac:dyDescent="0.2">
      <c r="A951" s="300"/>
      <c r="B951" s="385" t="s">
        <v>213</v>
      </c>
      <c r="C951" s="385"/>
      <c r="D951" s="385"/>
      <c r="E951" s="385"/>
      <c r="F951" s="385"/>
      <c r="G951" s="385"/>
      <c r="H951" s="385"/>
      <c r="I951" s="385"/>
      <c r="J951" s="385"/>
      <c r="K951" s="385"/>
      <c r="L951" s="385"/>
      <c r="M951" s="385"/>
      <c r="N951" s="341">
        <v>982</v>
      </c>
      <c r="O951" s="343">
        <v>4</v>
      </c>
      <c r="P951" s="343">
        <v>5</v>
      </c>
      <c r="Q951" s="344" t="s">
        <v>460</v>
      </c>
      <c r="R951" s="345" t="s">
        <v>212</v>
      </c>
      <c r="S951" s="383"/>
      <c r="T951" s="383"/>
      <c r="U951" s="383"/>
      <c r="V951" s="383"/>
      <c r="W951" s="365">
        <v>229.48400000000001</v>
      </c>
      <c r="X951" s="359">
        <v>58.2</v>
      </c>
      <c r="Y951" s="360">
        <v>0.25359999999999999</v>
      </c>
      <c r="Z951" s="384"/>
      <c r="AA951" s="384"/>
      <c r="AB951" s="384"/>
      <c r="AC951" s="384"/>
      <c r="AD951" s="384"/>
      <c r="AE951" s="384"/>
      <c r="AF951" s="302">
        <v>6791.03</v>
      </c>
      <c r="AG951" s="300"/>
    </row>
    <row r="952" spans="1:33" s="299" customFormat="1" ht="21.75" customHeight="1" x14ac:dyDescent="0.2">
      <c r="A952" s="300"/>
      <c r="B952" s="385" t="s">
        <v>173</v>
      </c>
      <c r="C952" s="385"/>
      <c r="D952" s="385"/>
      <c r="E952" s="385"/>
      <c r="F952" s="385"/>
      <c r="G952" s="385"/>
      <c r="H952" s="385"/>
      <c r="I952" s="385"/>
      <c r="J952" s="385"/>
      <c r="K952" s="385"/>
      <c r="L952" s="385"/>
      <c r="M952" s="385"/>
      <c r="N952" s="341">
        <v>982</v>
      </c>
      <c r="O952" s="343">
        <v>4</v>
      </c>
      <c r="P952" s="343">
        <v>5</v>
      </c>
      <c r="Q952" s="344" t="s">
        <v>460</v>
      </c>
      <c r="R952" s="345" t="s">
        <v>172</v>
      </c>
      <c r="S952" s="383"/>
      <c r="T952" s="383"/>
      <c r="U952" s="383"/>
      <c r="V952" s="383"/>
      <c r="W952" s="365">
        <v>907.60199999999998</v>
      </c>
      <c r="X952" s="359">
        <v>354.25</v>
      </c>
      <c r="Y952" s="360">
        <v>0.39030999999999999</v>
      </c>
      <c r="Z952" s="384"/>
      <c r="AA952" s="384"/>
      <c r="AB952" s="384"/>
      <c r="AC952" s="384"/>
      <c r="AD952" s="384"/>
      <c r="AE952" s="384"/>
      <c r="AF952" s="302">
        <v>5583.15</v>
      </c>
      <c r="AG952" s="300"/>
    </row>
    <row r="953" spans="1:33" s="299" customFormat="1" ht="21.75" customHeight="1" x14ac:dyDescent="0.2">
      <c r="A953" s="300"/>
      <c r="B953" s="385" t="s">
        <v>171</v>
      </c>
      <c r="C953" s="385"/>
      <c r="D953" s="385"/>
      <c r="E953" s="385"/>
      <c r="F953" s="385"/>
      <c r="G953" s="385"/>
      <c r="H953" s="385"/>
      <c r="I953" s="385"/>
      <c r="J953" s="385"/>
      <c r="K953" s="385"/>
      <c r="L953" s="385"/>
      <c r="M953" s="385"/>
      <c r="N953" s="341">
        <v>982</v>
      </c>
      <c r="O953" s="343">
        <v>4</v>
      </c>
      <c r="P953" s="343">
        <v>5</v>
      </c>
      <c r="Q953" s="344" t="s">
        <v>460</v>
      </c>
      <c r="R953" s="345" t="s">
        <v>170</v>
      </c>
      <c r="S953" s="383"/>
      <c r="T953" s="383"/>
      <c r="U953" s="383"/>
      <c r="V953" s="383"/>
      <c r="W953" s="365">
        <v>907.60199999999998</v>
      </c>
      <c r="X953" s="359">
        <v>354.25</v>
      </c>
      <c r="Y953" s="360">
        <v>0.39030999999999999</v>
      </c>
      <c r="Z953" s="384"/>
      <c r="AA953" s="384"/>
      <c r="AB953" s="384"/>
      <c r="AC953" s="384"/>
      <c r="AD953" s="384"/>
      <c r="AE953" s="384"/>
      <c r="AF953" s="302">
        <v>5583.15</v>
      </c>
      <c r="AG953" s="300"/>
    </row>
    <row r="954" spans="1:33" s="299" customFormat="1" ht="12" customHeight="1" x14ac:dyDescent="0.2">
      <c r="A954" s="300"/>
      <c r="B954" s="385" t="s">
        <v>188</v>
      </c>
      <c r="C954" s="385"/>
      <c r="D954" s="385"/>
      <c r="E954" s="385"/>
      <c r="F954" s="385"/>
      <c r="G954" s="385"/>
      <c r="H954" s="385"/>
      <c r="I954" s="385"/>
      <c r="J954" s="385"/>
      <c r="K954" s="385"/>
      <c r="L954" s="385"/>
      <c r="M954" s="385"/>
      <c r="N954" s="341">
        <v>982</v>
      </c>
      <c r="O954" s="343">
        <v>4</v>
      </c>
      <c r="P954" s="343">
        <v>5</v>
      </c>
      <c r="Q954" s="344" t="s">
        <v>460</v>
      </c>
      <c r="R954" s="345" t="s">
        <v>187</v>
      </c>
      <c r="S954" s="383"/>
      <c r="T954" s="383"/>
      <c r="U954" s="383"/>
      <c r="V954" s="383"/>
      <c r="W954" s="365">
        <v>234.4</v>
      </c>
      <c r="X954" s="359">
        <v>130.6</v>
      </c>
      <c r="Y954" s="360">
        <v>0.55715000000000003</v>
      </c>
      <c r="Z954" s="384"/>
      <c r="AA954" s="384"/>
      <c r="AB954" s="384"/>
      <c r="AC954" s="384"/>
      <c r="AD954" s="384"/>
      <c r="AE954" s="384"/>
      <c r="AF954" s="302">
        <v>5583.15</v>
      </c>
      <c r="AG954" s="300"/>
    </row>
    <row r="955" spans="1:33" s="299" customFormat="1" ht="42.75" customHeight="1" x14ac:dyDescent="0.2">
      <c r="A955" s="300"/>
      <c r="B955" s="385" t="s">
        <v>169</v>
      </c>
      <c r="C955" s="385"/>
      <c r="D955" s="385"/>
      <c r="E955" s="385"/>
      <c r="F955" s="385"/>
      <c r="G955" s="385"/>
      <c r="H955" s="385"/>
      <c r="I955" s="385"/>
      <c r="J955" s="385"/>
      <c r="K955" s="385"/>
      <c r="L955" s="385"/>
      <c r="M955" s="385"/>
      <c r="N955" s="341">
        <v>982</v>
      </c>
      <c r="O955" s="343">
        <v>4</v>
      </c>
      <c r="P955" s="343">
        <v>5</v>
      </c>
      <c r="Q955" s="344" t="s">
        <v>460</v>
      </c>
      <c r="R955" s="345" t="s">
        <v>168</v>
      </c>
      <c r="S955" s="383"/>
      <c r="T955" s="383"/>
      <c r="U955" s="383"/>
      <c r="V955" s="383"/>
      <c r="W955" s="365">
        <v>673.202</v>
      </c>
      <c r="X955" s="359">
        <v>223.65</v>
      </c>
      <c r="Y955" s="360">
        <v>0.33222000000000002</v>
      </c>
      <c r="Z955" s="384"/>
      <c r="AA955" s="384"/>
      <c r="AB955" s="384"/>
      <c r="AC955" s="384"/>
      <c r="AD955" s="384"/>
      <c r="AE955" s="384"/>
      <c r="AF955" s="302">
        <v>5583.15</v>
      </c>
      <c r="AG955" s="300"/>
    </row>
    <row r="956" spans="1:33" s="299" customFormat="1" ht="21.75" customHeight="1" x14ac:dyDescent="0.2">
      <c r="A956" s="300"/>
      <c r="B956" s="385" t="s">
        <v>211</v>
      </c>
      <c r="C956" s="385"/>
      <c r="D956" s="385"/>
      <c r="E956" s="385"/>
      <c r="F956" s="385"/>
      <c r="G956" s="385"/>
      <c r="H956" s="385"/>
      <c r="I956" s="385"/>
      <c r="J956" s="385"/>
      <c r="K956" s="385"/>
      <c r="L956" s="385"/>
      <c r="M956" s="385"/>
      <c r="N956" s="341">
        <v>982</v>
      </c>
      <c r="O956" s="343">
        <v>4</v>
      </c>
      <c r="P956" s="343">
        <v>5</v>
      </c>
      <c r="Q956" s="344" t="s">
        <v>460</v>
      </c>
      <c r="R956" s="345" t="s">
        <v>210</v>
      </c>
      <c r="S956" s="383"/>
      <c r="T956" s="383"/>
      <c r="U956" s="383"/>
      <c r="V956" s="383"/>
      <c r="W956" s="365">
        <v>378.59800000000001</v>
      </c>
      <c r="X956" s="359">
        <v>277.75</v>
      </c>
      <c r="Y956" s="360">
        <v>0.73363999999999996</v>
      </c>
      <c r="Z956" s="384"/>
      <c r="AA956" s="384"/>
      <c r="AB956" s="384"/>
      <c r="AC956" s="384"/>
      <c r="AD956" s="384"/>
      <c r="AE956" s="384"/>
      <c r="AF956" s="302">
        <v>0</v>
      </c>
      <c r="AG956" s="300"/>
    </row>
    <row r="957" spans="1:33" s="299" customFormat="1" ht="21.75" customHeight="1" x14ac:dyDescent="0.2">
      <c r="A957" s="300"/>
      <c r="B957" s="385" t="s">
        <v>209</v>
      </c>
      <c r="C957" s="385"/>
      <c r="D957" s="385"/>
      <c r="E957" s="385"/>
      <c r="F957" s="385"/>
      <c r="G957" s="385"/>
      <c r="H957" s="385"/>
      <c r="I957" s="385"/>
      <c r="J957" s="385"/>
      <c r="K957" s="385"/>
      <c r="L957" s="385"/>
      <c r="M957" s="385"/>
      <c r="N957" s="341">
        <v>982</v>
      </c>
      <c r="O957" s="343">
        <v>4</v>
      </c>
      <c r="P957" s="343">
        <v>5</v>
      </c>
      <c r="Q957" s="344" t="s">
        <v>460</v>
      </c>
      <c r="R957" s="345" t="s">
        <v>208</v>
      </c>
      <c r="S957" s="383"/>
      <c r="T957" s="383"/>
      <c r="U957" s="383"/>
      <c r="V957" s="383"/>
      <c r="W957" s="365">
        <v>378.59800000000001</v>
      </c>
      <c r="X957" s="359">
        <v>277.75</v>
      </c>
      <c r="Y957" s="360">
        <v>0.73363999999999996</v>
      </c>
      <c r="Z957" s="384"/>
      <c r="AA957" s="384"/>
      <c r="AB957" s="384"/>
      <c r="AC957" s="384"/>
      <c r="AD957" s="384"/>
      <c r="AE957" s="384"/>
      <c r="AF957" s="302">
        <v>0</v>
      </c>
      <c r="AG957" s="300"/>
    </row>
    <row r="958" spans="1:33" s="299" customFormat="1" ht="12" customHeight="1" x14ac:dyDescent="0.2">
      <c r="A958" s="300"/>
      <c r="B958" s="385" t="s">
        <v>315</v>
      </c>
      <c r="C958" s="385"/>
      <c r="D958" s="385"/>
      <c r="E958" s="385"/>
      <c r="F958" s="385"/>
      <c r="G958" s="385"/>
      <c r="H958" s="385"/>
      <c r="I958" s="385"/>
      <c r="J958" s="385"/>
      <c r="K958" s="385"/>
      <c r="L958" s="385"/>
      <c r="M958" s="385"/>
      <c r="N958" s="341">
        <v>982</v>
      </c>
      <c r="O958" s="343">
        <v>4</v>
      </c>
      <c r="P958" s="343">
        <v>5</v>
      </c>
      <c r="Q958" s="344" t="s">
        <v>460</v>
      </c>
      <c r="R958" s="345" t="s">
        <v>314</v>
      </c>
      <c r="S958" s="383"/>
      <c r="T958" s="383"/>
      <c r="U958" s="383"/>
      <c r="V958" s="383"/>
      <c r="W958" s="365">
        <v>342.274</v>
      </c>
      <c r="X958" s="359">
        <v>277.75</v>
      </c>
      <c r="Y958" s="360">
        <v>0.8115</v>
      </c>
      <c r="Z958" s="384"/>
      <c r="AA958" s="384"/>
      <c r="AB958" s="384"/>
      <c r="AC958" s="384"/>
      <c r="AD958" s="384"/>
      <c r="AE958" s="384"/>
      <c r="AF958" s="302">
        <v>0</v>
      </c>
      <c r="AG958" s="300"/>
    </row>
    <row r="959" spans="1:33" s="299" customFormat="1" ht="42.75" customHeight="1" x14ac:dyDescent="0.2">
      <c r="A959" s="300"/>
      <c r="B959" s="385" t="s">
        <v>207</v>
      </c>
      <c r="C959" s="385"/>
      <c r="D959" s="385"/>
      <c r="E959" s="385"/>
      <c r="F959" s="385"/>
      <c r="G959" s="385"/>
      <c r="H959" s="385"/>
      <c r="I959" s="385"/>
      <c r="J959" s="385"/>
      <c r="K959" s="385"/>
      <c r="L959" s="385"/>
      <c r="M959" s="385"/>
      <c r="N959" s="341">
        <v>982</v>
      </c>
      <c r="O959" s="343">
        <v>4</v>
      </c>
      <c r="P959" s="343">
        <v>5</v>
      </c>
      <c r="Q959" s="344" t="s">
        <v>460</v>
      </c>
      <c r="R959" s="345" t="s">
        <v>206</v>
      </c>
      <c r="S959" s="383"/>
      <c r="T959" s="383"/>
      <c r="U959" s="383"/>
      <c r="V959" s="383"/>
      <c r="W959" s="365">
        <v>12</v>
      </c>
      <c r="X959" s="359">
        <v>0</v>
      </c>
      <c r="Y959" s="360">
        <v>0</v>
      </c>
      <c r="Z959" s="384"/>
      <c r="AA959" s="384"/>
      <c r="AB959" s="384"/>
      <c r="AC959" s="384"/>
      <c r="AD959" s="384"/>
      <c r="AE959" s="384"/>
      <c r="AF959" s="302">
        <v>0</v>
      </c>
      <c r="AG959" s="300"/>
    </row>
    <row r="960" spans="1:33" s="299" customFormat="1" ht="21.75" customHeight="1" x14ac:dyDescent="0.2">
      <c r="A960" s="300"/>
      <c r="B960" s="385" t="s">
        <v>205</v>
      </c>
      <c r="C960" s="385"/>
      <c r="D960" s="385"/>
      <c r="E960" s="385"/>
      <c r="F960" s="385"/>
      <c r="G960" s="385"/>
      <c r="H960" s="385"/>
      <c r="I960" s="385"/>
      <c r="J960" s="385"/>
      <c r="K960" s="385"/>
      <c r="L960" s="385"/>
      <c r="M960" s="385"/>
      <c r="N960" s="341">
        <v>982</v>
      </c>
      <c r="O960" s="343">
        <v>4</v>
      </c>
      <c r="P960" s="343">
        <v>5</v>
      </c>
      <c r="Q960" s="344" t="s">
        <v>460</v>
      </c>
      <c r="R960" s="345" t="s">
        <v>203</v>
      </c>
      <c r="S960" s="383"/>
      <c r="T960" s="383"/>
      <c r="U960" s="383"/>
      <c r="V960" s="383"/>
      <c r="W960" s="365">
        <v>24.324000000000002</v>
      </c>
      <c r="X960" s="359">
        <v>0</v>
      </c>
      <c r="Y960" s="360">
        <v>0</v>
      </c>
      <c r="Z960" s="384"/>
      <c r="AA960" s="384"/>
      <c r="AB960" s="384"/>
      <c r="AC960" s="384"/>
      <c r="AD960" s="384"/>
      <c r="AE960" s="384"/>
      <c r="AF960" s="302">
        <v>1207.8800000000001</v>
      </c>
      <c r="AG960" s="300"/>
    </row>
    <row r="961" spans="1:33" s="299" customFormat="1" ht="21.75" customHeight="1" x14ac:dyDescent="0.2">
      <c r="A961" s="300"/>
      <c r="B961" s="385" t="s">
        <v>608</v>
      </c>
      <c r="C961" s="385"/>
      <c r="D961" s="385"/>
      <c r="E961" s="385"/>
      <c r="F961" s="385"/>
      <c r="G961" s="385"/>
      <c r="H961" s="385"/>
      <c r="I961" s="385"/>
      <c r="J961" s="385"/>
      <c r="K961" s="385"/>
      <c r="L961" s="385"/>
      <c r="M961" s="385"/>
      <c r="N961" s="341">
        <v>982</v>
      </c>
      <c r="O961" s="343">
        <v>4</v>
      </c>
      <c r="P961" s="343">
        <v>5</v>
      </c>
      <c r="Q961" s="344" t="s">
        <v>609</v>
      </c>
      <c r="R961" s="345">
        <v>0</v>
      </c>
      <c r="S961" s="383"/>
      <c r="T961" s="383"/>
      <c r="U961" s="383"/>
      <c r="V961" s="383"/>
      <c r="W961" s="365">
        <v>7298.8</v>
      </c>
      <c r="X961" s="359">
        <v>3621.06</v>
      </c>
      <c r="Y961" s="360">
        <v>0.49612000000000001</v>
      </c>
      <c r="Z961" s="384"/>
      <c r="AA961" s="384"/>
      <c r="AB961" s="384"/>
      <c r="AC961" s="384"/>
      <c r="AD961" s="384"/>
      <c r="AE961" s="384"/>
      <c r="AF961" s="302">
        <v>1207.8800000000001</v>
      </c>
      <c r="AG961" s="300"/>
    </row>
    <row r="962" spans="1:33" s="299" customFormat="1" ht="12" customHeight="1" x14ac:dyDescent="0.2">
      <c r="A962" s="300"/>
      <c r="B962" s="385" t="s">
        <v>198</v>
      </c>
      <c r="C962" s="385"/>
      <c r="D962" s="385"/>
      <c r="E962" s="385"/>
      <c r="F962" s="385"/>
      <c r="G962" s="385"/>
      <c r="H962" s="385"/>
      <c r="I962" s="385"/>
      <c r="J962" s="385"/>
      <c r="K962" s="385"/>
      <c r="L962" s="385"/>
      <c r="M962" s="385"/>
      <c r="N962" s="341">
        <v>982</v>
      </c>
      <c r="O962" s="343">
        <v>4</v>
      </c>
      <c r="P962" s="343">
        <v>5</v>
      </c>
      <c r="Q962" s="344" t="s">
        <v>609</v>
      </c>
      <c r="R962" s="345" t="s">
        <v>197</v>
      </c>
      <c r="S962" s="383"/>
      <c r="T962" s="383"/>
      <c r="U962" s="383"/>
      <c r="V962" s="383"/>
      <c r="W962" s="365">
        <v>7298.8</v>
      </c>
      <c r="X962" s="359">
        <v>3621.06</v>
      </c>
      <c r="Y962" s="360">
        <v>0.49612000000000001</v>
      </c>
      <c r="Z962" s="384"/>
      <c r="AA962" s="384"/>
      <c r="AB962" s="384"/>
      <c r="AC962" s="384"/>
      <c r="AD962" s="384"/>
      <c r="AE962" s="384"/>
      <c r="AF962" s="302">
        <v>1207.8800000000001</v>
      </c>
      <c r="AG962" s="300"/>
    </row>
    <row r="963" spans="1:33" s="299" customFormat="1" ht="42.75" customHeight="1" x14ac:dyDescent="0.2">
      <c r="A963" s="300"/>
      <c r="B963" s="385" t="s">
        <v>196</v>
      </c>
      <c r="C963" s="385"/>
      <c r="D963" s="385"/>
      <c r="E963" s="385"/>
      <c r="F963" s="385"/>
      <c r="G963" s="385"/>
      <c r="H963" s="385"/>
      <c r="I963" s="385"/>
      <c r="J963" s="385"/>
      <c r="K963" s="385"/>
      <c r="L963" s="385"/>
      <c r="M963" s="385"/>
      <c r="N963" s="341">
        <v>982</v>
      </c>
      <c r="O963" s="343">
        <v>4</v>
      </c>
      <c r="P963" s="343">
        <v>5</v>
      </c>
      <c r="Q963" s="344" t="s">
        <v>609</v>
      </c>
      <c r="R963" s="345" t="s">
        <v>195</v>
      </c>
      <c r="S963" s="383"/>
      <c r="T963" s="383"/>
      <c r="U963" s="383"/>
      <c r="V963" s="383"/>
      <c r="W963" s="365">
        <v>7298.8</v>
      </c>
      <c r="X963" s="359">
        <v>3621.06</v>
      </c>
      <c r="Y963" s="360">
        <v>0.49612000000000001</v>
      </c>
      <c r="Z963" s="384"/>
      <c r="AA963" s="384"/>
      <c r="AB963" s="384"/>
      <c r="AC963" s="384"/>
      <c r="AD963" s="384"/>
      <c r="AE963" s="384"/>
      <c r="AF963" s="302">
        <v>1207.8800000000001</v>
      </c>
      <c r="AG963" s="300"/>
    </row>
    <row r="964" spans="1:33" s="299" customFormat="1" ht="32.25" customHeight="1" x14ac:dyDescent="0.2">
      <c r="A964" s="300"/>
      <c r="B964" s="385" t="s">
        <v>194</v>
      </c>
      <c r="C964" s="385"/>
      <c r="D964" s="385"/>
      <c r="E964" s="385"/>
      <c r="F964" s="385"/>
      <c r="G964" s="385"/>
      <c r="H964" s="385"/>
      <c r="I964" s="385"/>
      <c r="J964" s="385"/>
      <c r="K964" s="385"/>
      <c r="L964" s="385"/>
      <c r="M964" s="385"/>
      <c r="N964" s="341">
        <v>982</v>
      </c>
      <c r="O964" s="343">
        <v>4</v>
      </c>
      <c r="P964" s="343">
        <v>5</v>
      </c>
      <c r="Q964" s="344" t="s">
        <v>609</v>
      </c>
      <c r="R964" s="345" t="s">
        <v>193</v>
      </c>
      <c r="S964" s="383"/>
      <c r="T964" s="383"/>
      <c r="U964" s="383"/>
      <c r="V964" s="383"/>
      <c r="W964" s="365">
        <v>5645.97</v>
      </c>
      <c r="X964" s="359">
        <v>2889.36</v>
      </c>
      <c r="Y964" s="360">
        <v>0.51175999999999999</v>
      </c>
      <c r="Z964" s="384"/>
      <c r="AA964" s="384"/>
      <c r="AB964" s="384"/>
      <c r="AC964" s="384"/>
      <c r="AD964" s="384"/>
      <c r="AE964" s="384"/>
      <c r="AF964" s="302">
        <v>0</v>
      </c>
      <c r="AG964" s="300"/>
    </row>
    <row r="965" spans="1:33" s="299" customFormat="1" ht="21.75" customHeight="1" x14ac:dyDescent="0.2">
      <c r="A965" s="300"/>
      <c r="B965" s="385" t="s">
        <v>192</v>
      </c>
      <c r="C965" s="385"/>
      <c r="D965" s="385"/>
      <c r="E965" s="385"/>
      <c r="F965" s="385"/>
      <c r="G965" s="385"/>
      <c r="H965" s="385"/>
      <c r="I965" s="385"/>
      <c r="J965" s="385"/>
      <c r="K965" s="385"/>
      <c r="L965" s="385"/>
      <c r="M965" s="385"/>
      <c r="N965" s="341">
        <v>982</v>
      </c>
      <c r="O965" s="343">
        <v>4</v>
      </c>
      <c r="P965" s="343">
        <v>5</v>
      </c>
      <c r="Q965" s="344" t="s">
        <v>609</v>
      </c>
      <c r="R965" s="345" t="s">
        <v>190</v>
      </c>
      <c r="S965" s="383"/>
      <c r="T965" s="383"/>
      <c r="U965" s="383"/>
      <c r="V965" s="383"/>
      <c r="W965" s="365">
        <v>1652.83</v>
      </c>
      <c r="X965" s="359">
        <v>731.7</v>
      </c>
      <c r="Y965" s="360">
        <v>0.44269999999999998</v>
      </c>
      <c r="Z965" s="384"/>
      <c r="AA965" s="384"/>
      <c r="AB965" s="384"/>
      <c r="AC965" s="384"/>
      <c r="AD965" s="384"/>
      <c r="AE965" s="384"/>
      <c r="AF965" s="302">
        <v>0</v>
      </c>
      <c r="AG965" s="300"/>
    </row>
    <row r="966" spans="1:33" s="299" customFormat="1" ht="12" customHeight="1" x14ac:dyDescent="0.2">
      <c r="A966" s="300"/>
      <c r="B966" s="385" t="s">
        <v>176</v>
      </c>
      <c r="C966" s="385"/>
      <c r="D966" s="385"/>
      <c r="E966" s="385"/>
      <c r="F966" s="385"/>
      <c r="G966" s="385"/>
      <c r="H966" s="385"/>
      <c r="I966" s="385"/>
      <c r="J966" s="385"/>
      <c r="K966" s="385"/>
      <c r="L966" s="385"/>
      <c r="M966" s="385"/>
      <c r="N966" s="341">
        <v>982</v>
      </c>
      <c r="O966" s="343">
        <v>4</v>
      </c>
      <c r="P966" s="343">
        <v>5</v>
      </c>
      <c r="Q966" s="344" t="s">
        <v>450</v>
      </c>
      <c r="R966" s="345">
        <v>0</v>
      </c>
      <c r="S966" s="383"/>
      <c r="T966" s="383"/>
      <c r="U966" s="383"/>
      <c r="V966" s="383"/>
      <c r="W966" s="365">
        <v>26.4</v>
      </c>
      <c r="X966" s="359">
        <v>14.17</v>
      </c>
      <c r="Y966" s="360">
        <v>0.53678000000000003</v>
      </c>
      <c r="Z966" s="384"/>
      <c r="AA966" s="384"/>
      <c r="AB966" s="384"/>
      <c r="AC966" s="384"/>
      <c r="AD966" s="384"/>
      <c r="AE966" s="384"/>
      <c r="AF966" s="302">
        <v>0</v>
      </c>
      <c r="AG966" s="300"/>
    </row>
    <row r="967" spans="1:33" s="299" customFormat="1" ht="42.75" customHeight="1" x14ac:dyDescent="0.2">
      <c r="A967" s="300"/>
      <c r="B967" s="385" t="s">
        <v>173</v>
      </c>
      <c r="C967" s="385"/>
      <c r="D967" s="385"/>
      <c r="E967" s="385"/>
      <c r="F967" s="385"/>
      <c r="G967" s="385"/>
      <c r="H967" s="385"/>
      <c r="I967" s="385"/>
      <c r="J967" s="385"/>
      <c r="K967" s="385"/>
      <c r="L967" s="385"/>
      <c r="M967" s="385"/>
      <c r="N967" s="341">
        <v>982</v>
      </c>
      <c r="O967" s="343">
        <v>4</v>
      </c>
      <c r="P967" s="343">
        <v>5</v>
      </c>
      <c r="Q967" s="344" t="s">
        <v>450</v>
      </c>
      <c r="R967" s="345" t="s">
        <v>172</v>
      </c>
      <c r="S967" s="383"/>
      <c r="T967" s="383"/>
      <c r="U967" s="383"/>
      <c r="V967" s="383"/>
      <c r="W967" s="365">
        <v>26.4</v>
      </c>
      <c r="X967" s="359">
        <v>14.17</v>
      </c>
      <c r="Y967" s="360">
        <v>0.53678000000000003</v>
      </c>
      <c r="Z967" s="384"/>
      <c r="AA967" s="384"/>
      <c r="AB967" s="384"/>
      <c r="AC967" s="384"/>
      <c r="AD967" s="384"/>
      <c r="AE967" s="384"/>
      <c r="AF967" s="302">
        <v>0</v>
      </c>
      <c r="AG967" s="300"/>
    </row>
    <row r="968" spans="1:33" s="299" customFormat="1" ht="21.75" customHeight="1" x14ac:dyDescent="0.2">
      <c r="A968" s="300"/>
      <c r="B968" s="385" t="s">
        <v>171</v>
      </c>
      <c r="C968" s="385"/>
      <c r="D968" s="385"/>
      <c r="E968" s="385"/>
      <c r="F968" s="385"/>
      <c r="G968" s="385"/>
      <c r="H968" s="385"/>
      <c r="I968" s="385"/>
      <c r="J968" s="385"/>
      <c r="K968" s="385"/>
      <c r="L968" s="385"/>
      <c r="M968" s="385"/>
      <c r="N968" s="341">
        <v>982</v>
      </c>
      <c r="O968" s="343">
        <v>4</v>
      </c>
      <c r="P968" s="343">
        <v>5</v>
      </c>
      <c r="Q968" s="344" t="s">
        <v>450</v>
      </c>
      <c r="R968" s="345" t="s">
        <v>170</v>
      </c>
      <c r="S968" s="383"/>
      <c r="T968" s="383"/>
      <c r="U968" s="383"/>
      <c r="V968" s="383"/>
      <c r="W968" s="365">
        <v>26.4</v>
      </c>
      <c r="X968" s="359">
        <v>14.17</v>
      </c>
      <c r="Y968" s="360">
        <v>0.53678000000000003</v>
      </c>
      <c r="Z968" s="384"/>
      <c r="AA968" s="384"/>
      <c r="AB968" s="384"/>
      <c r="AC968" s="384"/>
      <c r="AD968" s="384"/>
      <c r="AE968" s="384"/>
      <c r="AF968" s="302">
        <v>65.78</v>
      </c>
      <c r="AG968" s="300"/>
    </row>
    <row r="969" spans="1:33" s="299" customFormat="1" ht="21.75" customHeight="1" x14ac:dyDescent="0.2">
      <c r="A969" s="300"/>
      <c r="B969" s="385" t="s">
        <v>515</v>
      </c>
      <c r="C969" s="385"/>
      <c r="D969" s="385"/>
      <c r="E969" s="385"/>
      <c r="F969" s="385"/>
      <c r="G969" s="385"/>
      <c r="H969" s="385"/>
      <c r="I969" s="385"/>
      <c r="J969" s="385"/>
      <c r="K969" s="385"/>
      <c r="L969" s="385"/>
      <c r="M969" s="385"/>
      <c r="N969" s="341">
        <v>982</v>
      </c>
      <c r="O969" s="343">
        <v>4</v>
      </c>
      <c r="P969" s="343">
        <v>5</v>
      </c>
      <c r="Q969" s="344" t="s">
        <v>450</v>
      </c>
      <c r="R969" s="345" t="s">
        <v>514</v>
      </c>
      <c r="S969" s="383"/>
      <c r="T969" s="383"/>
      <c r="U969" s="383"/>
      <c r="V969" s="383"/>
      <c r="W969" s="365">
        <v>26.4</v>
      </c>
      <c r="X969" s="359">
        <v>14.17</v>
      </c>
      <c r="Y969" s="360">
        <v>0.53678000000000003</v>
      </c>
      <c r="Z969" s="384"/>
      <c r="AA969" s="384"/>
      <c r="AB969" s="384"/>
      <c r="AC969" s="384"/>
      <c r="AD969" s="384"/>
      <c r="AE969" s="384"/>
      <c r="AF969" s="302">
        <v>65.78</v>
      </c>
      <c r="AG969" s="300"/>
    </row>
    <row r="970" spans="1:33" s="299" customFormat="1" ht="21.75" customHeight="1" x14ac:dyDescent="0.2">
      <c r="A970" s="300"/>
      <c r="B970" s="385" t="s">
        <v>426</v>
      </c>
      <c r="C970" s="385"/>
      <c r="D970" s="385"/>
      <c r="E970" s="385"/>
      <c r="F970" s="385"/>
      <c r="G970" s="385"/>
      <c r="H970" s="385"/>
      <c r="I970" s="385"/>
      <c r="J970" s="385"/>
      <c r="K970" s="385"/>
      <c r="L970" s="385"/>
      <c r="M970" s="385"/>
      <c r="N970" s="341">
        <v>982</v>
      </c>
      <c r="O970" s="343">
        <v>4</v>
      </c>
      <c r="P970" s="343">
        <v>5</v>
      </c>
      <c r="Q970" s="344" t="s">
        <v>425</v>
      </c>
      <c r="R970" s="345">
        <v>0</v>
      </c>
      <c r="S970" s="383"/>
      <c r="T970" s="383"/>
      <c r="U970" s="383"/>
      <c r="V970" s="383"/>
      <c r="W970" s="365">
        <v>316.41899999999998</v>
      </c>
      <c r="X970" s="359">
        <v>287.88</v>
      </c>
      <c r="Y970" s="360">
        <v>0.90981999999999996</v>
      </c>
      <c r="Z970" s="384"/>
      <c r="AA970" s="384"/>
      <c r="AB970" s="384"/>
      <c r="AC970" s="384"/>
      <c r="AD970" s="384"/>
      <c r="AE970" s="384"/>
      <c r="AF970" s="302">
        <v>11.3</v>
      </c>
      <c r="AG970" s="300"/>
    </row>
    <row r="971" spans="1:33" s="299" customFormat="1" ht="21.75" customHeight="1" x14ac:dyDescent="0.2">
      <c r="A971" s="300"/>
      <c r="B971" s="385" t="s">
        <v>424</v>
      </c>
      <c r="C971" s="385"/>
      <c r="D971" s="385"/>
      <c r="E971" s="385"/>
      <c r="F971" s="385"/>
      <c r="G971" s="385"/>
      <c r="H971" s="385"/>
      <c r="I971" s="385"/>
      <c r="J971" s="385"/>
      <c r="K971" s="385"/>
      <c r="L971" s="385"/>
      <c r="M971" s="385"/>
      <c r="N971" s="341">
        <v>982</v>
      </c>
      <c r="O971" s="343">
        <v>4</v>
      </c>
      <c r="P971" s="343">
        <v>5</v>
      </c>
      <c r="Q971" s="344" t="s">
        <v>423</v>
      </c>
      <c r="R971" s="345">
        <v>0</v>
      </c>
      <c r="S971" s="383"/>
      <c r="T971" s="383"/>
      <c r="U971" s="383"/>
      <c r="V971" s="383"/>
      <c r="W971" s="365">
        <v>316.41899999999998</v>
      </c>
      <c r="X971" s="359">
        <v>287.88</v>
      </c>
      <c r="Y971" s="360">
        <v>0.90981999999999996</v>
      </c>
      <c r="Z971" s="384"/>
      <c r="AA971" s="384"/>
      <c r="AB971" s="384"/>
      <c r="AC971" s="384"/>
      <c r="AD971" s="384"/>
      <c r="AE971" s="384"/>
      <c r="AF971" s="302">
        <v>11.3</v>
      </c>
      <c r="AG971" s="300"/>
    </row>
    <row r="972" spans="1:33" s="299" customFormat="1" ht="12" customHeight="1" x14ac:dyDescent="0.2">
      <c r="A972" s="300"/>
      <c r="B972" s="385" t="s">
        <v>273</v>
      </c>
      <c r="C972" s="385"/>
      <c r="D972" s="385"/>
      <c r="E972" s="385"/>
      <c r="F972" s="385"/>
      <c r="G972" s="385"/>
      <c r="H972" s="385"/>
      <c r="I972" s="385"/>
      <c r="J972" s="385"/>
      <c r="K972" s="385"/>
      <c r="L972" s="385"/>
      <c r="M972" s="385"/>
      <c r="N972" s="341">
        <v>982</v>
      </c>
      <c r="O972" s="343">
        <v>4</v>
      </c>
      <c r="P972" s="343">
        <v>5</v>
      </c>
      <c r="Q972" s="344" t="s">
        <v>422</v>
      </c>
      <c r="R972" s="345">
        <v>0</v>
      </c>
      <c r="S972" s="383"/>
      <c r="T972" s="383"/>
      <c r="U972" s="383"/>
      <c r="V972" s="383"/>
      <c r="W972" s="365">
        <v>254.81899999999999</v>
      </c>
      <c r="X972" s="359">
        <v>254.82</v>
      </c>
      <c r="Y972" s="360">
        <v>1</v>
      </c>
      <c r="Z972" s="384"/>
      <c r="AA972" s="384"/>
      <c r="AB972" s="384"/>
      <c r="AC972" s="384"/>
      <c r="AD972" s="384"/>
      <c r="AE972" s="384"/>
      <c r="AF972" s="302">
        <v>11.3</v>
      </c>
      <c r="AG972" s="300"/>
    </row>
    <row r="973" spans="1:33" s="299" customFormat="1" ht="42.75" customHeight="1" x14ac:dyDescent="0.2">
      <c r="A973" s="300"/>
      <c r="B973" s="385" t="s">
        <v>198</v>
      </c>
      <c r="C973" s="385"/>
      <c r="D973" s="385"/>
      <c r="E973" s="385"/>
      <c r="F973" s="385"/>
      <c r="G973" s="385"/>
      <c r="H973" s="385"/>
      <c r="I973" s="385"/>
      <c r="J973" s="385"/>
      <c r="K973" s="385"/>
      <c r="L973" s="385"/>
      <c r="M973" s="385"/>
      <c r="N973" s="341">
        <v>982</v>
      </c>
      <c r="O973" s="343">
        <v>4</v>
      </c>
      <c r="P973" s="343">
        <v>5</v>
      </c>
      <c r="Q973" s="344" t="s">
        <v>422</v>
      </c>
      <c r="R973" s="345" t="s">
        <v>197</v>
      </c>
      <c r="S973" s="383"/>
      <c r="T973" s="383"/>
      <c r="U973" s="383"/>
      <c r="V973" s="383"/>
      <c r="W973" s="365">
        <v>254.81899999999999</v>
      </c>
      <c r="X973" s="359">
        <v>254.82</v>
      </c>
      <c r="Y973" s="360">
        <v>1</v>
      </c>
      <c r="Z973" s="384"/>
      <c r="AA973" s="384"/>
      <c r="AB973" s="384"/>
      <c r="AC973" s="384"/>
      <c r="AD973" s="384"/>
      <c r="AE973" s="384"/>
      <c r="AF973" s="302">
        <v>11.3</v>
      </c>
      <c r="AG973" s="300"/>
    </row>
    <row r="974" spans="1:33" s="299" customFormat="1" ht="21.75" customHeight="1" x14ac:dyDescent="0.2">
      <c r="A974" s="300"/>
      <c r="B974" s="385" t="s">
        <v>196</v>
      </c>
      <c r="C974" s="385"/>
      <c r="D974" s="385"/>
      <c r="E974" s="385"/>
      <c r="F974" s="385"/>
      <c r="G974" s="385"/>
      <c r="H974" s="385"/>
      <c r="I974" s="385"/>
      <c r="J974" s="385"/>
      <c r="K974" s="385"/>
      <c r="L974" s="385"/>
      <c r="M974" s="385"/>
      <c r="N974" s="341">
        <v>982</v>
      </c>
      <c r="O974" s="343">
        <v>4</v>
      </c>
      <c r="P974" s="343">
        <v>5</v>
      </c>
      <c r="Q974" s="344" t="s">
        <v>422</v>
      </c>
      <c r="R974" s="345" t="s">
        <v>195</v>
      </c>
      <c r="S974" s="383"/>
      <c r="T974" s="383"/>
      <c r="U974" s="383"/>
      <c r="V974" s="383"/>
      <c r="W974" s="365">
        <v>254.81899999999999</v>
      </c>
      <c r="X974" s="359">
        <v>254.82</v>
      </c>
      <c r="Y974" s="360">
        <v>1</v>
      </c>
      <c r="Z974" s="384"/>
      <c r="AA974" s="384"/>
      <c r="AB974" s="384"/>
      <c r="AC974" s="384"/>
      <c r="AD974" s="384"/>
      <c r="AE974" s="384"/>
      <c r="AF974" s="302">
        <v>54.48</v>
      </c>
      <c r="AG974" s="300"/>
    </row>
    <row r="975" spans="1:33" s="299" customFormat="1" ht="21.75" customHeight="1" x14ac:dyDescent="0.2">
      <c r="A975" s="300"/>
      <c r="B975" s="385" t="s">
        <v>194</v>
      </c>
      <c r="C975" s="385"/>
      <c r="D975" s="385"/>
      <c r="E975" s="385"/>
      <c r="F975" s="385"/>
      <c r="G975" s="385"/>
      <c r="H975" s="385"/>
      <c r="I975" s="385"/>
      <c r="J975" s="385"/>
      <c r="K975" s="385"/>
      <c r="L975" s="385"/>
      <c r="M975" s="385"/>
      <c r="N975" s="341">
        <v>982</v>
      </c>
      <c r="O975" s="343">
        <v>4</v>
      </c>
      <c r="P975" s="343">
        <v>5</v>
      </c>
      <c r="Q975" s="344" t="s">
        <v>422</v>
      </c>
      <c r="R975" s="345" t="s">
        <v>193</v>
      </c>
      <c r="S975" s="383"/>
      <c r="T975" s="383"/>
      <c r="U975" s="383"/>
      <c r="V975" s="383"/>
      <c r="W975" s="365">
        <v>159.63999999999999</v>
      </c>
      <c r="X975" s="359">
        <v>159.63999999999999</v>
      </c>
      <c r="Y975" s="360">
        <v>1</v>
      </c>
      <c r="Z975" s="384"/>
      <c r="AA975" s="384"/>
      <c r="AB975" s="384"/>
      <c r="AC975" s="384"/>
      <c r="AD975" s="384"/>
      <c r="AE975" s="384"/>
      <c r="AF975" s="302">
        <v>54.48</v>
      </c>
      <c r="AG975" s="300"/>
    </row>
    <row r="976" spans="1:33" s="299" customFormat="1" ht="12" customHeight="1" x14ac:dyDescent="0.2">
      <c r="A976" s="300"/>
      <c r="B976" s="385" t="s">
        <v>192</v>
      </c>
      <c r="C976" s="385"/>
      <c r="D976" s="385"/>
      <c r="E976" s="385"/>
      <c r="F976" s="385"/>
      <c r="G976" s="385"/>
      <c r="H976" s="385"/>
      <c r="I976" s="385"/>
      <c r="J976" s="385"/>
      <c r="K976" s="385"/>
      <c r="L976" s="385"/>
      <c r="M976" s="385"/>
      <c r="N976" s="341">
        <v>982</v>
      </c>
      <c r="O976" s="343">
        <v>4</v>
      </c>
      <c r="P976" s="343">
        <v>5</v>
      </c>
      <c r="Q976" s="344" t="s">
        <v>422</v>
      </c>
      <c r="R976" s="345" t="s">
        <v>190</v>
      </c>
      <c r="S976" s="383"/>
      <c r="T976" s="383"/>
      <c r="U976" s="383"/>
      <c r="V976" s="383"/>
      <c r="W976" s="365">
        <v>95.179000000000002</v>
      </c>
      <c r="X976" s="359">
        <v>95.18</v>
      </c>
      <c r="Y976" s="360">
        <v>1</v>
      </c>
      <c r="Z976" s="384"/>
      <c r="AA976" s="384"/>
      <c r="AB976" s="384"/>
      <c r="AC976" s="384"/>
      <c r="AD976" s="384"/>
      <c r="AE976" s="384"/>
      <c r="AF976" s="302">
        <v>54.48</v>
      </c>
      <c r="AG976" s="300"/>
    </row>
    <row r="977" spans="1:33" s="299" customFormat="1" ht="42.75" customHeight="1" x14ac:dyDescent="0.2">
      <c r="A977" s="300"/>
      <c r="B977" s="385" t="s">
        <v>174</v>
      </c>
      <c r="C977" s="385"/>
      <c r="D977" s="385"/>
      <c r="E977" s="385"/>
      <c r="F977" s="385"/>
      <c r="G977" s="385"/>
      <c r="H977" s="385"/>
      <c r="I977" s="385"/>
      <c r="J977" s="385"/>
      <c r="K977" s="385"/>
      <c r="L977" s="385"/>
      <c r="M977" s="385"/>
      <c r="N977" s="341">
        <v>982</v>
      </c>
      <c r="O977" s="343">
        <v>4</v>
      </c>
      <c r="P977" s="343">
        <v>5</v>
      </c>
      <c r="Q977" s="344" t="s">
        <v>449</v>
      </c>
      <c r="R977" s="345">
        <v>0</v>
      </c>
      <c r="S977" s="383"/>
      <c r="T977" s="383"/>
      <c r="U977" s="383"/>
      <c r="V977" s="383"/>
      <c r="W977" s="365">
        <v>61.6</v>
      </c>
      <c r="X977" s="359">
        <v>33.06</v>
      </c>
      <c r="Y977" s="360">
        <v>0.53678000000000003</v>
      </c>
      <c r="Z977" s="384"/>
      <c r="AA977" s="384"/>
      <c r="AB977" s="384"/>
      <c r="AC977" s="384"/>
      <c r="AD977" s="384"/>
      <c r="AE977" s="384"/>
      <c r="AF977" s="302">
        <v>54.48</v>
      </c>
      <c r="AG977" s="300"/>
    </row>
    <row r="978" spans="1:33" s="299" customFormat="1" ht="21.75" customHeight="1" x14ac:dyDescent="0.2">
      <c r="A978" s="300"/>
      <c r="B978" s="385" t="s">
        <v>173</v>
      </c>
      <c r="C978" s="385"/>
      <c r="D978" s="385"/>
      <c r="E978" s="385"/>
      <c r="F978" s="385"/>
      <c r="G978" s="385"/>
      <c r="H978" s="385"/>
      <c r="I978" s="385"/>
      <c r="J978" s="385"/>
      <c r="K978" s="385"/>
      <c r="L978" s="385"/>
      <c r="M978" s="385"/>
      <c r="N978" s="341">
        <v>982</v>
      </c>
      <c r="O978" s="343">
        <v>4</v>
      </c>
      <c r="P978" s="343">
        <v>5</v>
      </c>
      <c r="Q978" s="344" t="s">
        <v>449</v>
      </c>
      <c r="R978" s="345" t="s">
        <v>172</v>
      </c>
      <c r="S978" s="383"/>
      <c r="T978" s="383"/>
      <c r="U978" s="383"/>
      <c r="V978" s="383"/>
      <c r="W978" s="365">
        <v>61.6</v>
      </c>
      <c r="X978" s="359">
        <v>33.06</v>
      </c>
      <c r="Y978" s="360">
        <v>0.53678000000000003</v>
      </c>
      <c r="Z978" s="384"/>
      <c r="AA978" s="384"/>
      <c r="AB978" s="384"/>
      <c r="AC978" s="384"/>
      <c r="AD978" s="384"/>
      <c r="AE978" s="384"/>
      <c r="AF978" s="302">
        <v>3856.79</v>
      </c>
      <c r="AG978" s="300"/>
    </row>
    <row r="979" spans="1:33" s="299" customFormat="1" ht="21.75" customHeight="1" x14ac:dyDescent="0.2">
      <c r="A979" s="300"/>
      <c r="B979" s="385" t="s">
        <v>171</v>
      </c>
      <c r="C979" s="385"/>
      <c r="D979" s="385"/>
      <c r="E979" s="385"/>
      <c r="F979" s="385"/>
      <c r="G979" s="385"/>
      <c r="H979" s="385"/>
      <c r="I979" s="385"/>
      <c r="J979" s="385"/>
      <c r="K979" s="385"/>
      <c r="L979" s="385"/>
      <c r="M979" s="385"/>
      <c r="N979" s="341">
        <v>982</v>
      </c>
      <c r="O979" s="343">
        <v>4</v>
      </c>
      <c r="P979" s="343">
        <v>5</v>
      </c>
      <c r="Q979" s="344" t="s">
        <v>449</v>
      </c>
      <c r="R979" s="345" t="s">
        <v>170</v>
      </c>
      <c r="S979" s="383"/>
      <c r="T979" s="383"/>
      <c r="U979" s="383"/>
      <c r="V979" s="383"/>
      <c r="W979" s="365">
        <v>61.6</v>
      </c>
      <c r="X979" s="359">
        <v>33.06</v>
      </c>
      <c r="Y979" s="360">
        <v>0.53678000000000003</v>
      </c>
      <c r="Z979" s="384"/>
      <c r="AA979" s="384"/>
      <c r="AB979" s="384"/>
      <c r="AC979" s="384"/>
      <c r="AD979" s="384"/>
      <c r="AE979" s="384"/>
      <c r="AF979" s="302">
        <v>3856.79</v>
      </c>
      <c r="AG979" s="300"/>
    </row>
    <row r="980" spans="1:33" s="299" customFormat="1" ht="21.75" customHeight="1" x14ac:dyDescent="0.2">
      <c r="A980" s="300"/>
      <c r="B980" s="385" t="s">
        <v>515</v>
      </c>
      <c r="C980" s="385"/>
      <c r="D980" s="385"/>
      <c r="E980" s="385"/>
      <c r="F980" s="385"/>
      <c r="G980" s="385"/>
      <c r="H980" s="385"/>
      <c r="I980" s="385"/>
      <c r="J980" s="385"/>
      <c r="K980" s="385"/>
      <c r="L980" s="385"/>
      <c r="M980" s="385"/>
      <c r="N980" s="341">
        <v>982</v>
      </c>
      <c r="O980" s="343">
        <v>4</v>
      </c>
      <c r="P980" s="343">
        <v>5</v>
      </c>
      <c r="Q980" s="344" t="s">
        <v>449</v>
      </c>
      <c r="R980" s="345" t="s">
        <v>514</v>
      </c>
      <c r="S980" s="383"/>
      <c r="T980" s="383"/>
      <c r="U980" s="383"/>
      <c r="V980" s="383"/>
      <c r="W980" s="365">
        <v>61.6</v>
      </c>
      <c r="X980" s="359">
        <v>33.06</v>
      </c>
      <c r="Y980" s="360">
        <v>0.53678000000000003</v>
      </c>
      <c r="Z980" s="384"/>
      <c r="AA980" s="384"/>
      <c r="AB980" s="384"/>
      <c r="AC980" s="384"/>
      <c r="AD980" s="384"/>
      <c r="AE980" s="384"/>
      <c r="AF980" s="302">
        <v>2067.66</v>
      </c>
      <c r="AG980" s="300"/>
    </row>
    <row r="981" spans="1:33" s="299" customFormat="1" ht="21.75" customHeight="1" x14ac:dyDescent="0.2">
      <c r="A981" s="300"/>
      <c r="B981" s="385" t="s">
        <v>484</v>
      </c>
      <c r="C981" s="385"/>
      <c r="D981" s="385"/>
      <c r="E981" s="385"/>
      <c r="F981" s="385"/>
      <c r="G981" s="385"/>
      <c r="H981" s="385"/>
      <c r="I981" s="385"/>
      <c r="J981" s="385"/>
      <c r="K981" s="385"/>
      <c r="L981" s="385"/>
      <c r="M981" s="385"/>
      <c r="N981" s="341">
        <v>983</v>
      </c>
      <c r="O981" s="343">
        <v>0</v>
      </c>
      <c r="P981" s="343">
        <v>0</v>
      </c>
      <c r="Q981" s="344">
        <v>0</v>
      </c>
      <c r="R981" s="345">
        <v>0</v>
      </c>
      <c r="S981" s="383"/>
      <c r="T981" s="383"/>
      <c r="U981" s="383"/>
      <c r="V981" s="383"/>
      <c r="W981" s="365">
        <v>99287.297000000006</v>
      </c>
      <c r="X981" s="359">
        <v>56251.24</v>
      </c>
      <c r="Y981" s="360">
        <v>0.56655</v>
      </c>
      <c r="Z981" s="384"/>
      <c r="AA981" s="384"/>
      <c r="AB981" s="384"/>
      <c r="AC981" s="384"/>
      <c r="AD981" s="384"/>
      <c r="AE981" s="384"/>
      <c r="AF981" s="302">
        <v>2067.66</v>
      </c>
      <c r="AG981" s="300"/>
    </row>
    <row r="982" spans="1:33" s="299" customFormat="1" ht="12" customHeight="1" x14ac:dyDescent="0.2">
      <c r="A982" s="300"/>
      <c r="B982" s="385" t="s">
        <v>376</v>
      </c>
      <c r="C982" s="385"/>
      <c r="D982" s="385"/>
      <c r="E982" s="385"/>
      <c r="F982" s="385"/>
      <c r="G982" s="385"/>
      <c r="H982" s="385"/>
      <c r="I982" s="385"/>
      <c r="J982" s="385"/>
      <c r="K982" s="385"/>
      <c r="L982" s="385"/>
      <c r="M982" s="385"/>
      <c r="N982" s="341">
        <v>983</v>
      </c>
      <c r="O982" s="343">
        <v>7</v>
      </c>
      <c r="P982" s="343">
        <v>0</v>
      </c>
      <c r="Q982" s="344">
        <v>0</v>
      </c>
      <c r="R982" s="345">
        <v>0</v>
      </c>
      <c r="S982" s="383"/>
      <c r="T982" s="383"/>
      <c r="U982" s="383"/>
      <c r="V982" s="383"/>
      <c r="W982" s="365">
        <v>17760.601999999999</v>
      </c>
      <c r="X982" s="359">
        <v>13127.67</v>
      </c>
      <c r="Y982" s="360">
        <v>0.73914999999999997</v>
      </c>
      <c r="Z982" s="384"/>
      <c r="AA982" s="384"/>
      <c r="AB982" s="384"/>
      <c r="AC982" s="384"/>
      <c r="AD982" s="384"/>
      <c r="AE982" s="384"/>
      <c r="AF982" s="302">
        <v>2067.66</v>
      </c>
      <c r="AG982" s="300"/>
    </row>
    <row r="983" spans="1:33" s="299" customFormat="1" ht="42.75" customHeight="1" x14ac:dyDescent="0.2">
      <c r="A983" s="300"/>
      <c r="B983" s="385" t="s">
        <v>341</v>
      </c>
      <c r="C983" s="385"/>
      <c r="D983" s="385"/>
      <c r="E983" s="385"/>
      <c r="F983" s="385"/>
      <c r="G983" s="385"/>
      <c r="H983" s="385"/>
      <c r="I983" s="385"/>
      <c r="J983" s="385"/>
      <c r="K983" s="385"/>
      <c r="L983" s="385"/>
      <c r="M983" s="385"/>
      <c r="N983" s="341">
        <v>983</v>
      </c>
      <c r="O983" s="343">
        <v>7</v>
      </c>
      <c r="P983" s="343">
        <v>3</v>
      </c>
      <c r="Q983" s="344">
        <v>0</v>
      </c>
      <c r="R983" s="345">
        <v>0</v>
      </c>
      <c r="S983" s="383"/>
      <c r="T983" s="383"/>
      <c r="U983" s="383"/>
      <c r="V983" s="383"/>
      <c r="W983" s="365">
        <v>17760.601999999999</v>
      </c>
      <c r="X983" s="359">
        <v>13127.67</v>
      </c>
      <c r="Y983" s="360">
        <v>0.73914999999999997</v>
      </c>
      <c r="Z983" s="384"/>
      <c r="AA983" s="384"/>
      <c r="AB983" s="384"/>
      <c r="AC983" s="384"/>
      <c r="AD983" s="384"/>
      <c r="AE983" s="384"/>
      <c r="AF983" s="302">
        <v>2067.66</v>
      </c>
      <c r="AG983" s="300"/>
    </row>
    <row r="984" spans="1:33" s="299" customFormat="1" ht="21.75" customHeight="1" x14ac:dyDescent="0.2">
      <c r="A984" s="300"/>
      <c r="B984" s="385" t="s">
        <v>277</v>
      </c>
      <c r="C984" s="385"/>
      <c r="D984" s="385"/>
      <c r="E984" s="385"/>
      <c r="F984" s="385"/>
      <c r="G984" s="385"/>
      <c r="H984" s="385"/>
      <c r="I984" s="385"/>
      <c r="J984" s="385"/>
      <c r="K984" s="385"/>
      <c r="L984" s="385"/>
      <c r="M984" s="385"/>
      <c r="N984" s="341">
        <v>983</v>
      </c>
      <c r="O984" s="343">
        <v>7</v>
      </c>
      <c r="P984" s="343">
        <v>3</v>
      </c>
      <c r="Q984" s="344" t="s">
        <v>276</v>
      </c>
      <c r="R984" s="345">
        <v>0</v>
      </c>
      <c r="S984" s="383"/>
      <c r="T984" s="383"/>
      <c r="U984" s="383"/>
      <c r="V984" s="383"/>
      <c r="W984" s="365">
        <v>1271.402</v>
      </c>
      <c r="X984" s="359">
        <v>766.69</v>
      </c>
      <c r="Y984" s="360">
        <v>0.60302999999999995</v>
      </c>
      <c r="Z984" s="384"/>
      <c r="AA984" s="384"/>
      <c r="AB984" s="384"/>
      <c r="AC984" s="384"/>
      <c r="AD984" s="384"/>
      <c r="AE984" s="384"/>
      <c r="AF984" s="302">
        <v>1662</v>
      </c>
      <c r="AG984" s="300"/>
    </row>
    <row r="985" spans="1:33" s="299" customFormat="1" ht="21.75" customHeight="1" x14ac:dyDescent="0.2">
      <c r="A985" s="300"/>
      <c r="B985" s="385" t="s">
        <v>656</v>
      </c>
      <c r="C985" s="385"/>
      <c r="D985" s="385"/>
      <c r="E985" s="385"/>
      <c r="F985" s="385"/>
      <c r="G985" s="385"/>
      <c r="H985" s="385"/>
      <c r="I985" s="385"/>
      <c r="J985" s="385"/>
      <c r="K985" s="385"/>
      <c r="L985" s="385"/>
      <c r="M985" s="385"/>
      <c r="N985" s="341">
        <v>983</v>
      </c>
      <c r="O985" s="343">
        <v>7</v>
      </c>
      <c r="P985" s="343">
        <v>3</v>
      </c>
      <c r="Q985" s="344" t="s">
        <v>337</v>
      </c>
      <c r="R985" s="345">
        <v>0</v>
      </c>
      <c r="S985" s="383"/>
      <c r="T985" s="383"/>
      <c r="U985" s="383"/>
      <c r="V985" s="383"/>
      <c r="W985" s="365">
        <v>1271.402</v>
      </c>
      <c r="X985" s="359">
        <v>766.69</v>
      </c>
      <c r="Y985" s="360">
        <v>0.60302999999999995</v>
      </c>
      <c r="Z985" s="384"/>
      <c r="AA985" s="384"/>
      <c r="AB985" s="384"/>
      <c r="AC985" s="384"/>
      <c r="AD985" s="384"/>
      <c r="AE985" s="384"/>
      <c r="AF985" s="302">
        <v>1662</v>
      </c>
      <c r="AG985" s="300"/>
    </row>
    <row r="986" spans="1:33" s="299" customFormat="1" ht="12" customHeight="1" x14ac:dyDescent="0.2">
      <c r="A986" s="300"/>
      <c r="B986" s="385" t="s">
        <v>340</v>
      </c>
      <c r="C986" s="385"/>
      <c r="D986" s="385"/>
      <c r="E986" s="385"/>
      <c r="F986" s="385"/>
      <c r="G986" s="385"/>
      <c r="H986" s="385"/>
      <c r="I986" s="385"/>
      <c r="J986" s="385"/>
      <c r="K986" s="385"/>
      <c r="L986" s="385"/>
      <c r="M986" s="385"/>
      <c r="N986" s="341">
        <v>983</v>
      </c>
      <c r="O986" s="343">
        <v>7</v>
      </c>
      <c r="P986" s="343">
        <v>3</v>
      </c>
      <c r="Q986" s="344" t="s">
        <v>339</v>
      </c>
      <c r="R986" s="345">
        <v>0</v>
      </c>
      <c r="S986" s="383"/>
      <c r="T986" s="383"/>
      <c r="U986" s="383"/>
      <c r="V986" s="383"/>
      <c r="W986" s="365">
        <v>713.76</v>
      </c>
      <c r="X986" s="359">
        <v>311.26</v>
      </c>
      <c r="Y986" s="360">
        <v>0.43608000000000002</v>
      </c>
      <c r="Z986" s="384"/>
      <c r="AA986" s="384"/>
      <c r="AB986" s="384"/>
      <c r="AC986" s="384"/>
      <c r="AD986" s="384"/>
      <c r="AE986" s="384"/>
      <c r="AF986" s="302">
        <v>1662</v>
      </c>
      <c r="AG986" s="300"/>
    </row>
    <row r="987" spans="1:33" s="299" customFormat="1" ht="42.75" customHeight="1" x14ac:dyDescent="0.2">
      <c r="A987" s="300"/>
      <c r="B987" s="385" t="s">
        <v>163</v>
      </c>
      <c r="C987" s="385"/>
      <c r="D987" s="385"/>
      <c r="E987" s="385"/>
      <c r="F987" s="385"/>
      <c r="G987" s="385"/>
      <c r="H987" s="385"/>
      <c r="I987" s="385"/>
      <c r="J987" s="385"/>
      <c r="K987" s="385"/>
      <c r="L987" s="385"/>
      <c r="M987" s="385"/>
      <c r="N987" s="341">
        <v>983</v>
      </c>
      <c r="O987" s="343">
        <v>7</v>
      </c>
      <c r="P987" s="343">
        <v>3</v>
      </c>
      <c r="Q987" s="344" t="s">
        <v>339</v>
      </c>
      <c r="R987" s="345" t="s">
        <v>162</v>
      </c>
      <c r="S987" s="383"/>
      <c r="T987" s="383"/>
      <c r="U987" s="383"/>
      <c r="V987" s="383"/>
      <c r="W987" s="365">
        <v>713.76</v>
      </c>
      <c r="X987" s="359">
        <v>311.26</v>
      </c>
      <c r="Y987" s="360">
        <v>0.43608000000000002</v>
      </c>
      <c r="Z987" s="384"/>
      <c r="AA987" s="384"/>
      <c r="AB987" s="384"/>
      <c r="AC987" s="384"/>
      <c r="AD987" s="384"/>
      <c r="AE987" s="384"/>
      <c r="AF987" s="302">
        <v>1662</v>
      </c>
      <c r="AG987" s="300"/>
    </row>
    <row r="988" spans="1:33" s="299" customFormat="1" ht="21.75" customHeight="1" x14ac:dyDescent="0.2">
      <c r="A988" s="300"/>
      <c r="B988" s="385" t="s">
        <v>285</v>
      </c>
      <c r="C988" s="385"/>
      <c r="D988" s="385"/>
      <c r="E988" s="385"/>
      <c r="F988" s="385"/>
      <c r="G988" s="385"/>
      <c r="H988" s="385"/>
      <c r="I988" s="385"/>
      <c r="J988" s="385"/>
      <c r="K988" s="385"/>
      <c r="L988" s="385"/>
      <c r="M988" s="385"/>
      <c r="N988" s="341">
        <v>983</v>
      </c>
      <c r="O988" s="343">
        <v>7</v>
      </c>
      <c r="P988" s="343">
        <v>3</v>
      </c>
      <c r="Q988" s="344" t="s">
        <v>339</v>
      </c>
      <c r="R988" s="345" t="s">
        <v>284</v>
      </c>
      <c r="S988" s="383"/>
      <c r="T988" s="383"/>
      <c r="U988" s="383"/>
      <c r="V988" s="383"/>
      <c r="W988" s="365">
        <v>713.76</v>
      </c>
      <c r="X988" s="359">
        <v>311.26</v>
      </c>
      <c r="Y988" s="360">
        <v>0.43608000000000002</v>
      </c>
      <c r="Z988" s="384"/>
      <c r="AA988" s="384"/>
      <c r="AB988" s="384"/>
      <c r="AC988" s="384"/>
      <c r="AD988" s="384"/>
      <c r="AE988" s="384"/>
      <c r="AF988" s="302">
        <v>0</v>
      </c>
      <c r="AG988" s="300"/>
    </row>
    <row r="989" spans="1:33" s="299" customFormat="1" ht="21.75" customHeight="1" x14ac:dyDescent="0.2">
      <c r="A989" s="300"/>
      <c r="B989" s="385" t="s">
        <v>283</v>
      </c>
      <c r="C989" s="385"/>
      <c r="D989" s="385"/>
      <c r="E989" s="385"/>
      <c r="F989" s="385"/>
      <c r="G989" s="385"/>
      <c r="H989" s="385"/>
      <c r="I989" s="385"/>
      <c r="J989" s="385"/>
      <c r="K989" s="385"/>
      <c r="L989" s="385"/>
      <c r="M989" s="385"/>
      <c r="N989" s="341">
        <v>983</v>
      </c>
      <c r="O989" s="343">
        <v>7</v>
      </c>
      <c r="P989" s="343">
        <v>3</v>
      </c>
      <c r="Q989" s="344" t="s">
        <v>339</v>
      </c>
      <c r="R989" s="345" t="s">
        <v>281</v>
      </c>
      <c r="S989" s="383"/>
      <c r="T989" s="383"/>
      <c r="U989" s="383"/>
      <c r="V989" s="383"/>
      <c r="W989" s="365">
        <v>713.76</v>
      </c>
      <c r="X989" s="359">
        <v>311.26</v>
      </c>
      <c r="Y989" s="360">
        <v>0.43608000000000002</v>
      </c>
      <c r="Z989" s="384"/>
      <c r="AA989" s="384"/>
      <c r="AB989" s="384"/>
      <c r="AC989" s="384"/>
      <c r="AD989" s="384"/>
      <c r="AE989" s="384"/>
      <c r="AF989" s="302">
        <v>0</v>
      </c>
      <c r="AG989" s="300"/>
    </row>
    <row r="990" spans="1:33" s="299" customFormat="1" ht="12" customHeight="1" x14ac:dyDescent="0.2">
      <c r="A990" s="300"/>
      <c r="B990" s="385" t="s">
        <v>757</v>
      </c>
      <c r="C990" s="385"/>
      <c r="D990" s="385"/>
      <c r="E990" s="385"/>
      <c r="F990" s="385"/>
      <c r="G990" s="385"/>
      <c r="H990" s="385"/>
      <c r="I990" s="385"/>
      <c r="J990" s="385"/>
      <c r="K990" s="385"/>
      <c r="L990" s="385"/>
      <c r="M990" s="385"/>
      <c r="N990" s="341">
        <v>983</v>
      </c>
      <c r="O990" s="343">
        <v>7</v>
      </c>
      <c r="P990" s="343">
        <v>3</v>
      </c>
      <c r="Q990" s="344" t="s">
        <v>758</v>
      </c>
      <c r="R990" s="345">
        <v>0</v>
      </c>
      <c r="S990" s="383"/>
      <c r="T990" s="383"/>
      <c r="U990" s="383"/>
      <c r="V990" s="383"/>
      <c r="W990" s="365">
        <v>387.54199999999997</v>
      </c>
      <c r="X990" s="359">
        <v>387.54</v>
      </c>
      <c r="Y990" s="360">
        <v>1</v>
      </c>
      <c r="Z990" s="384"/>
      <c r="AA990" s="384"/>
      <c r="AB990" s="384"/>
      <c r="AC990" s="384"/>
      <c r="AD990" s="384"/>
      <c r="AE990" s="384"/>
      <c r="AF990" s="302">
        <v>0</v>
      </c>
      <c r="AG990" s="300"/>
    </row>
    <row r="991" spans="1:33" s="299" customFormat="1" ht="42.75" customHeight="1" x14ac:dyDescent="0.2">
      <c r="A991" s="300"/>
      <c r="B991" s="385" t="s">
        <v>163</v>
      </c>
      <c r="C991" s="385"/>
      <c r="D991" s="385"/>
      <c r="E991" s="385"/>
      <c r="F991" s="385"/>
      <c r="G991" s="385"/>
      <c r="H991" s="385"/>
      <c r="I991" s="385"/>
      <c r="J991" s="385"/>
      <c r="K991" s="385"/>
      <c r="L991" s="385"/>
      <c r="M991" s="385"/>
      <c r="N991" s="341">
        <v>983</v>
      </c>
      <c r="O991" s="343">
        <v>7</v>
      </c>
      <c r="P991" s="343">
        <v>3</v>
      </c>
      <c r="Q991" s="344" t="s">
        <v>758</v>
      </c>
      <c r="R991" s="345" t="s">
        <v>162</v>
      </c>
      <c r="S991" s="383"/>
      <c r="T991" s="383"/>
      <c r="U991" s="383"/>
      <c r="V991" s="383"/>
      <c r="W991" s="365">
        <v>387.54199999999997</v>
      </c>
      <c r="X991" s="359">
        <v>387.54</v>
      </c>
      <c r="Y991" s="360">
        <v>1</v>
      </c>
      <c r="Z991" s="384"/>
      <c r="AA991" s="384"/>
      <c r="AB991" s="384"/>
      <c r="AC991" s="384"/>
      <c r="AD991" s="384"/>
      <c r="AE991" s="384"/>
      <c r="AF991" s="302">
        <v>0</v>
      </c>
      <c r="AG991" s="300"/>
    </row>
    <row r="992" spans="1:33" s="299" customFormat="1" ht="21.75" customHeight="1" x14ac:dyDescent="0.2">
      <c r="A992" s="300"/>
      <c r="B992" s="385" t="s">
        <v>285</v>
      </c>
      <c r="C992" s="385"/>
      <c r="D992" s="385"/>
      <c r="E992" s="385"/>
      <c r="F992" s="385"/>
      <c r="G992" s="385"/>
      <c r="H992" s="385"/>
      <c r="I992" s="385"/>
      <c r="J992" s="385"/>
      <c r="K992" s="385"/>
      <c r="L992" s="385"/>
      <c r="M992" s="385"/>
      <c r="N992" s="341">
        <v>983</v>
      </c>
      <c r="O992" s="343">
        <v>7</v>
      </c>
      <c r="P992" s="343">
        <v>3</v>
      </c>
      <c r="Q992" s="344" t="s">
        <v>758</v>
      </c>
      <c r="R992" s="345" t="s">
        <v>284</v>
      </c>
      <c r="S992" s="383"/>
      <c r="T992" s="383"/>
      <c r="U992" s="383"/>
      <c r="V992" s="383"/>
      <c r="W992" s="365">
        <v>387.54199999999997</v>
      </c>
      <c r="X992" s="359">
        <v>387.54</v>
      </c>
      <c r="Y992" s="360">
        <v>1</v>
      </c>
      <c r="Z992" s="384"/>
      <c r="AA992" s="384"/>
      <c r="AB992" s="384"/>
      <c r="AC992" s="384"/>
      <c r="AD992" s="384"/>
      <c r="AE992" s="384"/>
      <c r="AF992" s="302">
        <v>127.13</v>
      </c>
      <c r="AG992" s="300"/>
    </row>
    <row r="993" spans="1:33" s="299" customFormat="1" ht="21.75" customHeight="1" x14ac:dyDescent="0.2">
      <c r="A993" s="300"/>
      <c r="B993" s="385" t="s">
        <v>283</v>
      </c>
      <c r="C993" s="385"/>
      <c r="D993" s="385"/>
      <c r="E993" s="385"/>
      <c r="F993" s="385"/>
      <c r="G993" s="385"/>
      <c r="H993" s="385"/>
      <c r="I993" s="385"/>
      <c r="J993" s="385"/>
      <c r="K993" s="385"/>
      <c r="L993" s="385"/>
      <c r="M993" s="385"/>
      <c r="N993" s="341">
        <v>983</v>
      </c>
      <c r="O993" s="343">
        <v>7</v>
      </c>
      <c r="P993" s="343">
        <v>3</v>
      </c>
      <c r="Q993" s="344" t="s">
        <v>758</v>
      </c>
      <c r="R993" s="345" t="s">
        <v>281</v>
      </c>
      <c r="S993" s="383"/>
      <c r="T993" s="383"/>
      <c r="U993" s="383"/>
      <c r="V993" s="383"/>
      <c r="W993" s="365">
        <v>387.54199999999997</v>
      </c>
      <c r="X993" s="359">
        <v>387.54</v>
      </c>
      <c r="Y993" s="360">
        <v>1</v>
      </c>
      <c r="Z993" s="384"/>
      <c r="AA993" s="384"/>
      <c r="AB993" s="384"/>
      <c r="AC993" s="384"/>
      <c r="AD993" s="384"/>
      <c r="AE993" s="384"/>
      <c r="AF993" s="302">
        <v>127.13</v>
      </c>
      <c r="AG993" s="300"/>
    </row>
    <row r="994" spans="1:33" s="299" customFormat="1" ht="12" customHeight="1" x14ac:dyDescent="0.2">
      <c r="A994" s="300"/>
      <c r="B994" s="385" t="s">
        <v>176</v>
      </c>
      <c r="C994" s="385"/>
      <c r="D994" s="385"/>
      <c r="E994" s="385"/>
      <c r="F994" s="385"/>
      <c r="G994" s="385"/>
      <c r="H994" s="385"/>
      <c r="I994" s="385"/>
      <c r="J994" s="385"/>
      <c r="K994" s="385"/>
      <c r="L994" s="385"/>
      <c r="M994" s="385"/>
      <c r="N994" s="341">
        <v>983</v>
      </c>
      <c r="O994" s="343">
        <v>7</v>
      </c>
      <c r="P994" s="343">
        <v>3</v>
      </c>
      <c r="Q994" s="344" t="s">
        <v>338</v>
      </c>
      <c r="R994" s="345">
        <v>0</v>
      </c>
      <c r="S994" s="383"/>
      <c r="T994" s="383"/>
      <c r="U994" s="383"/>
      <c r="V994" s="383"/>
      <c r="W994" s="365">
        <v>170.1</v>
      </c>
      <c r="X994" s="359">
        <v>67.89</v>
      </c>
      <c r="Y994" s="360">
        <v>0.39913999999999999</v>
      </c>
      <c r="Z994" s="384"/>
      <c r="AA994" s="384"/>
      <c r="AB994" s="384"/>
      <c r="AC994" s="384"/>
      <c r="AD994" s="384"/>
      <c r="AE994" s="384"/>
      <c r="AF994" s="302">
        <v>127.13</v>
      </c>
      <c r="AG994" s="300"/>
    </row>
    <row r="995" spans="1:33" s="299" customFormat="1" ht="42.75" customHeight="1" x14ac:dyDescent="0.2">
      <c r="A995" s="300"/>
      <c r="B995" s="385" t="s">
        <v>163</v>
      </c>
      <c r="C995" s="385"/>
      <c r="D995" s="385"/>
      <c r="E995" s="385"/>
      <c r="F995" s="385"/>
      <c r="G995" s="385"/>
      <c r="H995" s="385"/>
      <c r="I995" s="385"/>
      <c r="J995" s="385"/>
      <c r="K995" s="385"/>
      <c r="L995" s="385"/>
      <c r="M995" s="385"/>
      <c r="N995" s="341">
        <v>983</v>
      </c>
      <c r="O995" s="343">
        <v>7</v>
      </c>
      <c r="P995" s="343">
        <v>3</v>
      </c>
      <c r="Q995" s="344" t="s">
        <v>338</v>
      </c>
      <c r="R995" s="345" t="s">
        <v>162</v>
      </c>
      <c r="S995" s="383"/>
      <c r="T995" s="383"/>
      <c r="U995" s="383"/>
      <c r="V995" s="383"/>
      <c r="W995" s="365">
        <v>170.1</v>
      </c>
      <c r="X995" s="359">
        <v>67.89</v>
      </c>
      <c r="Y995" s="360">
        <v>0.39913999999999999</v>
      </c>
      <c r="Z995" s="384"/>
      <c r="AA995" s="384"/>
      <c r="AB995" s="384"/>
      <c r="AC995" s="384"/>
      <c r="AD995" s="384"/>
      <c r="AE995" s="384"/>
      <c r="AF995" s="302">
        <v>127.13</v>
      </c>
      <c r="AG995" s="300"/>
    </row>
    <row r="996" spans="1:33" s="299" customFormat="1" ht="21.75" customHeight="1" x14ac:dyDescent="0.2">
      <c r="A996" s="300"/>
      <c r="B996" s="385" t="s">
        <v>285</v>
      </c>
      <c r="C996" s="385"/>
      <c r="D996" s="385"/>
      <c r="E996" s="385"/>
      <c r="F996" s="385"/>
      <c r="G996" s="385"/>
      <c r="H996" s="385"/>
      <c r="I996" s="385"/>
      <c r="J996" s="385"/>
      <c r="K996" s="385"/>
      <c r="L996" s="385"/>
      <c r="M996" s="385"/>
      <c r="N996" s="341">
        <v>983</v>
      </c>
      <c r="O996" s="343">
        <v>7</v>
      </c>
      <c r="P996" s="343">
        <v>3</v>
      </c>
      <c r="Q996" s="344" t="s">
        <v>338</v>
      </c>
      <c r="R996" s="345" t="s">
        <v>284</v>
      </c>
      <c r="S996" s="383"/>
      <c r="T996" s="383"/>
      <c r="U996" s="383"/>
      <c r="V996" s="383"/>
      <c r="W996" s="365">
        <v>170.1</v>
      </c>
      <c r="X996" s="359">
        <v>67.89</v>
      </c>
      <c r="Y996" s="360">
        <v>0.39913999999999999</v>
      </c>
      <c r="Z996" s="384"/>
      <c r="AA996" s="384"/>
      <c r="AB996" s="384"/>
      <c r="AC996" s="384"/>
      <c r="AD996" s="384"/>
      <c r="AE996" s="384"/>
      <c r="AF996" s="302">
        <v>87</v>
      </c>
      <c r="AG996" s="300"/>
    </row>
    <row r="997" spans="1:33" s="299" customFormat="1" ht="21.75" customHeight="1" x14ac:dyDescent="0.2">
      <c r="A997" s="300"/>
      <c r="B997" s="385" t="s">
        <v>283</v>
      </c>
      <c r="C997" s="385"/>
      <c r="D997" s="385"/>
      <c r="E997" s="385"/>
      <c r="F997" s="385"/>
      <c r="G997" s="385"/>
      <c r="H997" s="385"/>
      <c r="I997" s="385"/>
      <c r="J997" s="385"/>
      <c r="K997" s="385"/>
      <c r="L997" s="385"/>
      <c r="M997" s="385"/>
      <c r="N997" s="341">
        <v>983</v>
      </c>
      <c r="O997" s="343">
        <v>7</v>
      </c>
      <c r="P997" s="343">
        <v>3</v>
      </c>
      <c r="Q997" s="344" t="s">
        <v>338</v>
      </c>
      <c r="R997" s="345" t="s">
        <v>281</v>
      </c>
      <c r="S997" s="383"/>
      <c r="T997" s="383"/>
      <c r="U997" s="383"/>
      <c r="V997" s="383"/>
      <c r="W997" s="365">
        <v>170.1</v>
      </c>
      <c r="X997" s="359">
        <v>67.89</v>
      </c>
      <c r="Y997" s="360">
        <v>0.39913999999999999</v>
      </c>
      <c r="Z997" s="384"/>
      <c r="AA997" s="384"/>
      <c r="AB997" s="384"/>
      <c r="AC997" s="384"/>
      <c r="AD997" s="384"/>
      <c r="AE997" s="384"/>
      <c r="AF997" s="302">
        <v>87</v>
      </c>
      <c r="AG997" s="300"/>
    </row>
    <row r="998" spans="1:33" s="299" customFormat="1" ht="21.75" customHeight="1" x14ac:dyDescent="0.2">
      <c r="A998" s="300"/>
      <c r="B998" s="385" t="s">
        <v>277</v>
      </c>
      <c r="C998" s="385"/>
      <c r="D998" s="385"/>
      <c r="E998" s="385"/>
      <c r="F998" s="385"/>
      <c r="G998" s="385"/>
      <c r="H998" s="385"/>
      <c r="I998" s="385"/>
      <c r="J998" s="385"/>
      <c r="K998" s="385"/>
      <c r="L998" s="385"/>
      <c r="M998" s="385"/>
      <c r="N998" s="341">
        <v>983</v>
      </c>
      <c r="O998" s="343">
        <v>7</v>
      </c>
      <c r="P998" s="343">
        <v>3</v>
      </c>
      <c r="Q998" s="344" t="s">
        <v>276</v>
      </c>
      <c r="R998" s="345">
        <v>0</v>
      </c>
      <c r="S998" s="383"/>
      <c r="T998" s="383"/>
      <c r="U998" s="383"/>
      <c r="V998" s="383"/>
      <c r="W998" s="365">
        <v>16439.2</v>
      </c>
      <c r="X998" s="359">
        <v>12310.98</v>
      </c>
      <c r="Y998" s="360">
        <v>0.74887999999999999</v>
      </c>
      <c r="Z998" s="384"/>
      <c r="AA998" s="384"/>
      <c r="AB998" s="384"/>
      <c r="AC998" s="384"/>
      <c r="AD998" s="384"/>
      <c r="AE998" s="384"/>
      <c r="AF998" s="302">
        <v>87</v>
      </c>
      <c r="AG998" s="300"/>
    </row>
    <row r="999" spans="1:33" s="299" customFormat="1" ht="21.75" customHeight="1" x14ac:dyDescent="0.2">
      <c r="A999" s="300"/>
      <c r="B999" s="385" t="s">
        <v>656</v>
      </c>
      <c r="C999" s="385"/>
      <c r="D999" s="385"/>
      <c r="E999" s="385"/>
      <c r="F999" s="385"/>
      <c r="G999" s="385"/>
      <c r="H999" s="385"/>
      <c r="I999" s="385"/>
      <c r="J999" s="385"/>
      <c r="K999" s="385"/>
      <c r="L999" s="385"/>
      <c r="M999" s="385"/>
      <c r="N999" s="341">
        <v>983</v>
      </c>
      <c r="O999" s="343">
        <v>7</v>
      </c>
      <c r="P999" s="343">
        <v>3</v>
      </c>
      <c r="Q999" s="344" t="s">
        <v>337</v>
      </c>
      <c r="R999" s="345">
        <v>0</v>
      </c>
      <c r="S999" s="383"/>
      <c r="T999" s="383"/>
      <c r="U999" s="383"/>
      <c r="V999" s="383"/>
      <c r="W999" s="365">
        <v>16439.2</v>
      </c>
      <c r="X999" s="359">
        <v>12310.98</v>
      </c>
      <c r="Y999" s="360">
        <v>0.74887999999999999</v>
      </c>
      <c r="Z999" s="384"/>
      <c r="AA999" s="384"/>
      <c r="AB999" s="384"/>
      <c r="AC999" s="384"/>
      <c r="AD999" s="384"/>
      <c r="AE999" s="384"/>
      <c r="AF999" s="302">
        <v>87</v>
      </c>
      <c r="AG999" s="300"/>
    </row>
    <row r="1000" spans="1:33" s="299" customFormat="1" ht="12" customHeight="1" x14ac:dyDescent="0.2">
      <c r="A1000" s="300"/>
      <c r="B1000" s="385" t="s">
        <v>273</v>
      </c>
      <c r="C1000" s="385"/>
      <c r="D1000" s="385"/>
      <c r="E1000" s="385"/>
      <c r="F1000" s="385"/>
      <c r="G1000" s="385"/>
      <c r="H1000" s="385"/>
      <c r="I1000" s="385"/>
      <c r="J1000" s="385"/>
      <c r="K1000" s="385"/>
      <c r="L1000" s="385"/>
      <c r="M1000" s="385"/>
      <c r="N1000" s="341">
        <v>983</v>
      </c>
      <c r="O1000" s="343">
        <v>7</v>
      </c>
      <c r="P1000" s="343">
        <v>3</v>
      </c>
      <c r="Q1000" s="344" t="s">
        <v>336</v>
      </c>
      <c r="R1000" s="345">
        <v>0</v>
      </c>
      <c r="S1000" s="383"/>
      <c r="T1000" s="383"/>
      <c r="U1000" s="383"/>
      <c r="V1000" s="383"/>
      <c r="W1000" s="365">
        <v>16012.3</v>
      </c>
      <c r="X1000" s="359">
        <v>12133.63</v>
      </c>
      <c r="Y1000" s="360">
        <v>0.75777000000000005</v>
      </c>
      <c r="Z1000" s="384"/>
      <c r="AA1000" s="384"/>
      <c r="AB1000" s="384"/>
      <c r="AC1000" s="384"/>
      <c r="AD1000" s="384"/>
      <c r="AE1000" s="384"/>
      <c r="AF1000" s="302">
        <v>87</v>
      </c>
      <c r="AG1000" s="300"/>
    </row>
    <row r="1001" spans="1:33" s="299" customFormat="1" ht="42.75" customHeight="1" x14ac:dyDescent="0.2">
      <c r="A1001" s="300"/>
      <c r="B1001" s="385" t="s">
        <v>163</v>
      </c>
      <c r="C1001" s="385"/>
      <c r="D1001" s="385"/>
      <c r="E1001" s="385"/>
      <c r="F1001" s="385"/>
      <c r="G1001" s="385"/>
      <c r="H1001" s="385"/>
      <c r="I1001" s="385"/>
      <c r="J1001" s="385"/>
      <c r="K1001" s="385"/>
      <c r="L1001" s="385"/>
      <c r="M1001" s="385"/>
      <c r="N1001" s="341">
        <v>983</v>
      </c>
      <c r="O1001" s="343">
        <v>7</v>
      </c>
      <c r="P1001" s="343">
        <v>3</v>
      </c>
      <c r="Q1001" s="344" t="s">
        <v>336</v>
      </c>
      <c r="R1001" s="345" t="s">
        <v>162</v>
      </c>
      <c r="S1001" s="383"/>
      <c r="T1001" s="383"/>
      <c r="U1001" s="383"/>
      <c r="V1001" s="383"/>
      <c r="W1001" s="365">
        <v>16012.3</v>
      </c>
      <c r="X1001" s="359">
        <v>12133.63</v>
      </c>
      <c r="Y1001" s="360">
        <v>0.75777000000000005</v>
      </c>
      <c r="Z1001" s="384"/>
      <c r="AA1001" s="384"/>
      <c r="AB1001" s="384"/>
      <c r="AC1001" s="384"/>
      <c r="AD1001" s="384"/>
      <c r="AE1001" s="384"/>
      <c r="AF1001" s="302">
        <v>87</v>
      </c>
      <c r="AG1001" s="300"/>
    </row>
    <row r="1002" spans="1:33" s="299" customFormat="1" ht="53.25" customHeight="1" x14ac:dyDescent="0.2">
      <c r="A1002" s="300"/>
      <c r="B1002" s="385" t="s">
        <v>285</v>
      </c>
      <c r="C1002" s="385"/>
      <c r="D1002" s="385"/>
      <c r="E1002" s="385"/>
      <c r="F1002" s="385"/>
      <c r="G1002" s="385"/>
      <c r="H1002" s="385"/>
      <c r="I1002" s="385"/>
      <c r="J1002" s="385"/>
      <c r="K1002" s="385"/>
      <c r="L1002" s="385"/>
      <c r="M1002" s="385"/>
      <c r="N1002" s="341">
        <v>983</v>
      </c>
      <c r="O1002" s="343">
        <v>7</v>
      </c>
      <c r="P1002" s="343">
        <v>3</v>
      </c>
      <c r="Q1002" s="344" t="s">
        <v>336</v>
      </c>
      <c r="R1002" s="345" t="s">
        <v>284</v>
      </c>
      <c r="S1002" s="383"/>
      <c r="T1002" s="383"/>
      <c r="U1002" s="383"/>
      <c r="V1002" s="383"/>
      <c r="W1002" s="365">
        <v>16012.3</v>
      </c>
      <c r="X1002" s="359">
        <v>12133.63</v>
      </c>
      <c r="Y1002" s="360">
        <v>0.75777000000000005</v>
      </c>
      <c r="Z1002" s="384"/>
      <c r="AA1002" s="384"/>
      <c r="AB1002" s="384"/>
      <c r="AC1002" s="384"/>
      <c r="AD1002" s="384"/>
      <c r="AE1002" s="384"/>
      <c r="AF1002" s="302">
        <v>0</v>
      </c>
      <c r="AG1002" s="300"/>
    </row>
    <row r="1003" spans="1:33" s="299" customFormat="1" ht="53.25" customHeight="1" x14ac:dyDescent="0.2">
      <c r="A1003" s="300"/>
      <c r="B1003" s="385" t="s">
        <v>283</v>
      </c>
      <c r="C1003" s="385"/>
      <c r="D1003" s="385"/>
      <c r="E1003" s="385"/>
      <c r="F1003" s="385"/>
      <c r="G1003" s="385"/>
      <c r="H1003" s="385"/>
      <c r="I1003" s="385"/>
      <c r="J1003" s="385"/>
      <c r="K1003" s="385"/>
      <c r="L1003" s="385"/>
      <c r="M1003" s="385"/>
      <c r="N1003" s="341">
        <v>983</v>
      </c>
      <c r="O1003" s="343">
        <v>7</v>
      </c>
      <c r="P1003" s="343">
        <v>3</v>
      </c>
      <c r="Q1003" s="344" t="s">
        <v>336</v>
      </c>
      <c r="R1003" s="345" t="s">
        <v>281</v>
      </c>
      <c r="S1003" s="383"/>
      <c r="T1003" s="383"/>
      <c r="U1003" s="383"/>
      <c r="V1003" s="383"/>
      <c r="W1003" s="365">
        <v>16012.3</v>
      </c>
      <c r="X1003" s="359">
        <v>12133.63</v>
      </c>
      <c r="Y1003" s="360">
        <v>0.75777000000000005</v>
      </c>
      <c r="Z1003" s="384"/>
      <c r="AA1003" s="384"/>
      <c r="AB1003" s="384"/>
      <c r="AC1003" s="384"/>
      <c r="AD1003" s="384"/>
      <c r="AE1003" s="384"/>
      <c r="AF1003" s="302">
        <v>0</v>
      </c>
      <c r="AG1003" s="300"/>
    </row>
    <row r="1004" spans="1:33" s="299" customFormat="1" ht="21.75" customHeight="1" x14ac:dyDescent="0.2">
      <c r="A1004" s="300"/>
      <c r="B1004" s="385" t="s">
        <v>174</v>
      </c>
      <c r="C1004" s="385"/>
      <c r="D1004" s="385"/>
      <c r="E1004" s="385"/>
      <c r="F1004" s="385"/>
      <c r="G1004" s="385"/>
      <c r="H1004" s="385"/>
      <c r="I1004" s="385"/>
      <c r="J1004" s="385"/>
      <c r="K1004" s="385"/>
      <c r="L1004" s="385"/>
      <c r="M1004" s="385"/>
      <c r="N1004" s="341">
        <v>983</v>
      </c>
      <c r="O1004" s="343">
        <v>7</v>
      </c>
      <c r="P1004" s="343">
        <v>3</v>
      </c>
      <c r="Q1004" s="344" t="s">
        <v>335</v>
      </c>
      <c r="R1004" s="345">
        <v>0</v>
      </c>
      <c r="S1004" s="383"/>
      <c r="T1004" s="383"/>
      <c r="U1004" s="383"/>
      <c r="V1004" s="383"/>
      <c r="W1004" s="365">
        <v>396.9</v>
      </c>
      <c r="X1004" s="359">
        <v>177.35</v>
      </c>
      <c r="Y1004" s="360">
        <v>0.44684000000000001</v>
      </c>
      <c r="Z1004" s="384"/>
      <c r="AA1004" s="384"/>
      <c r="AB1004" s="384"/>
      <c r="AC1004" s="384"/>
      <c r="AD1004" s="384"/>
      <c r="AE1004" s="384"/>
      <c r="AF1004" s="302">
        <v>0</v>
      </c>
      <c r="AG1004" s="300"/>
    </row>
    <row r="1005" spans="1:33" s="299" customFormat="1" ht="12" customHeight="1" x14ac:dyDescent="0.2">
      <c r="A1005" s="300"/>
      <c r="B1005" s="385" t="s">
        <v>163</v>
      </c>
      <c r="C1005" s="385"/>
      <c r="D1005" s="385"/>
      <c r="E1005" s="385"/>
      <c r="F1005" s="385"/>
      <c r="G1005" s="385"/>
      <c r="H1005" s="385"/>
      <c r="I1005" s="385"/>
      <c r="J1005" s="385"/>
      <c r="K1005" s="385"/>
      <c r="L1005" s="385"/>
      <c r="M1005" s="385"/>
      <c r="N1005" s="341">
        <v>983</v>
      </c>
      <c r="O1005" s="343">
        <v>7</v>
      </c>
      <c r="P1005" s="343">
        <v>3</v>
      </c>
      <c r="Q1005" s="344" t="s">
        <v>335</v>
      </c>
      <c r="R1005" s="345" t="s">
        <v>162</v>
      </c>
      <c r="S1005" s="383"/>
      <c r="T1005" s="383"/>
      <c r="U1005" s="383"/>
      <c r="V1005" s="383"/>
      <c r="W1005" s="365">
        <v>396.9</v>
      </c>
      <c r="X1005" s="359">
        <v>177.35</v>
      </c>
      <c r="Y1005" s="360">
        <v>0.44684000000000001</v>
      </c>
      <c r="Z1005" s="384"/>
      <c r="AA1005" s="384"/>
      <c r="AB1005" s="384"/>
      <c r="AC1005" s="384"/>
      <c r="AD1005" s="384"/>
      <c r="AE1005" s="384"/>
      <c r="AF1005" s="302">
        <v>0</v>
      </c>
      <c r="AG1005" s="300"/>
    </row>
    <row r="1006" spans="1:33" s="299" customFormat="1" ht="42.75" customHeight="1" x14ac:dyDescent="0.2">
      <c r="A1006" s="300"/>
      <c r="B1006" s="385" t="s">
        <v>285</v>
      </c>
      <c r="C1006" s="385"/>
      <c r="D1006" s="385"/>
      <c r="E1006" s="385"/>
      <c r="F1006" s="385"/>
      <c r="G1006" s="385"/>
      <c r="H1006" s="385"/>
      <c r="I1006" s="385"/>
      <c r="J1006" s="385"/>
      <c r="K1006" s="385"/>
      <c r="L1006" s="385"/>
      <c r="M1006" s="385"/>
      <c r="N1006" s="341">
        <v>983</v>
      </c>
      <c r="O1006" s="343">
        <v>7</v>
      </c>
      <c r="P1006" s="343">
        <v>3</v>
      </c>
      <c r="Q1006" s="344" t="s">
        <v>335</v>
      </c>
      <c r="R1006" s="345" t="s">
        <v>284</v>
      </c>
      <c r="S1006" s="383"/>
      <c r="T1006" s="383"/>
      <c r="U1006" s="383"/>
      <c r="V1006" s="383"/>
      <c r="W1006" s="365">
        <v>396.9</v>
      </c>
      <c r="X1006" s="359">
        <v>177.35</v>
      </c>
      <c r="Y1006" s="360">
        <v>0.44684000000000001</v>
      </c>
      <c r="Z1006" s="384"/>
      <c r="AA1006" s="384"/>
      <c r="AB1006" s="384"/>
      <c r="AC1006" s="384"/>
      <c r="AD1006" s="384"/>
      <c r="AE1006" s="384"/>
      <c r="AF1006" s="302">
        <v>0</v>
      </c>
      <c r="AG1006" s="300"/>
    </row>
    <row r="1007" spans="1:33" s="299" customFormat="1" ht="12" customHeight="1" x14ac:dyDescent="0.2">
      <c r="A1007" s="300"/>
      <c r="B1007" s="385" t="s">
        <v>283</v>
      </c>
      <c r="C1007" s="385"/>
      <c r="D1007" s="385"/>
      <c r="E1007" s="385"/>
      <c r="F1007" s="385"/>
      <c r="G1007" s="385"/>
      <c r="H1007" s="385"/>
      <c r="I1007" s="385"/>
      <c r="J1007" s="385"/>
      <c r="K1007" s="385"/>
      <c r="L1007" s="385"/>
      <c r="M1007" s="385"/>
      <c r="N1007" s="341">
        <v>983</v>
      </c>
      <c r="O1007" s="343">
        <v>7</v>
      </c>
      <c r="P1007" s="343">
        <v>3</v>
      </c>
      <c r="Q1007" s="344" t="s">
        <v>335</v>
      </c>
      <c r="R1007" s="345" t="s">
        <v>281</v>
      </c>
      <c r="S1007" s="383"/>
      <c r="T1007" s="383"/>
      <c r="U1007" s="383"/>
      <c r="V1007" s="383"/>
      <c r="W1007" s="365">
        <v>396.9</v>
      </c>
      <c r="X1007" s="359">
        <v>177.35</v>
      </c>
      <c r="Y1007" s="360">
        <v>0.44684000000000001</v>
      </c>
      <c r="Z1007" s="384"/>
      <c r="AA1007" s="384"/>
      <c r="AB1007" s="384"/>
      <c r="AC1007" s="384"/>
      <c r="AD1007" s="384"/>
      <c r="AE1007" s="384"/>
      <c r="AF1007" s="302">
        <v>9144.52</v>
      </c>
      <c r="AG1007" s="300"/>
    </row>
    <row r="1008" spans="1:33" s="299" customFormat="1" ht="21.75" customHeight="1" x14ac:dyDescent="0.2">
      <c r="A1008" s="300"/>
      <c r="B1008" s="385" t="s">
        <v>334</v>
      </c>
      <c r="C1008" s="385"/>
      <c r="D1008" s="385"/>
      <c r="E1008" s="385"/>
      <c r="F1008" s="385"/>
      <c r="G1008" s="385"/>
      <c r="H1008" s="385"/>
      <c r="I1008" s="385"/>
      <c r="J1008" s="385"/>
      <c r="K1008" s="385"/>
      <c r="L1008" s="385"/>
      <c r="M1008" s="385"/>
      <c r="N1008" s="341">
        <v>983</v>
      </c>
      <c r="O1008" s="343">
        <v>7</v>
      </c>
      <c r="P1008" s="343">
        <v>3</v>
      </c>
      <c r="Q1008" s="344" t="s">
        <v>333</v>
      </c>
      <c r="R1008" s="345">
        <v>0</v>
      </c>
      <c r="S1008" s="383"/>
      <c r="T1008" s="383"/>
      <c r="U1008" s="383"/>
      <c r="V1008" s="383"/>
      <c r="W1008" s="365">
        <v>30</v>
      </c>
      <c r="X1008" s="359">
        <v>0</v>
      </c>
      <c r="Y1008" s="360">
        <v>0</v>
      </c>
      <c r="Z1008" s="384"/>
      <c r="AA1008" s="384"/>
      <c r="AB1008" s="384"/>
      <c r="AC1008" s="384"/>
      <c r="AD1008" s="384"/>
      <c r="AE1008" s="384"/>
      <c r="AF1008" s="302">
        <v>61.05</v>
      </c>
      <c r="AG1008" s="300"/>
    </row>
    <row r="1009" spans="1:33" s="299" customFormat="1" ht="21.75" customHeight="1" x14ac:dyDescent="0.2">
      <c r="A1009" s="300"/>
      <c r="B1009" s="385" t="s">
        <v>163</v>
      </c>
      <c r="C1009" s="385"/>
      <c r="D1009" s="385"/>
      <c r="E1009" s="385"/>
      <c r="F1009" s="385"/>
      <c r="G1009" s="385"/>
      <c r="H1009" s="385"/>
      <c r="I1009" s="385"/>
      <c r="J1009" s="385"/>
      <c r="K1009" s="385"/>
      <c r="L1009" s="385"/>
      <c r="M1009" s="385"/>
      <c r="N1009" s="341">
        <v>983</v>
      </c>
      <c r="O1009" s="343">
        <v>7</v>
      </c>
      <c r="P1009" s="343">
        <v>3</v>
      </c>
      <c r="Q1009" s="344" t="s">
        <v>333</v>
      </c>
      <c r="R1009" s="345" t="s">
        <v>162</v>
      </c>
      <c r="S1009" s="383"/>
      <c r="T1009" s="383"/>
      <c r="U1009" s="383"/>
      <c r="V1009" s="383"/>
      <c r="W1009" s="365">
        <v>30</v>
      </c>
      <c r="X1009" s="359">
        <v>0</v>
      </c>
      <c r="Y1009" s="360">
        <v>0</v>
      </c>
      <c r="Z1009" s="384"/>
      <c r="AA1009" s="384"/>
      <c r="AB1009" s="384"/>
      <c r="AC1009" s="384"/>
      <c r="AD1009" s="384"/>
      <c r="AE1009" s="384"/>
      <c r="AF1009" s="302">
        <v>61.05</v>
      </c>
      <c r="AG1009" s="300"/>
    </row>
    <row r="1010" spans="1:33" s="299" customFormat="1" ht="21.75" customHeight="1" x14ac:dyDescent="0.2">
      <c r="A1010" s="300"/>
      <c r="B1010" s="385" t="s">
        <v>285</v>
      </c>
      <c r="C1010" s="385"/>
      <c r="D1010" s="385"/>
      <c r="E1010" s="385"/>
      <c r="F1010" s="385"/>
      <c r="G1010" s="385"/>
      <c r="H1010" s="385"/>
      <c r="I1010" s="385"/>
      <c r="J1010" s="385"/>
      <c r="K1010" s="385"/>
      <c r="L1010" s="385"/>
      <c r="M1010" s="385"/>
      <c r="N1010" s="341">
        <v>983</v>
      </c>
      <c r="O1010" s="343">
        <v>7</v>
      </c>
      <c r="P1010" s="343">
        <v>3</v>
      </c>
      <c r="Q1010" s="344" t="s">
        <v>333</v>
      </c>
      <c r="R1010" s="345" t="s">
        <v>284</v>
      </c>
      <c r="S1010" s="383"/>
      <c r="T1010" s="383"/>
      <c r="U1010" s="383"/>
      <c r="V1010" s="383"/>
      <c r="W1010" s="365">
        <v>30</v>
      </c>
      <c r="X1010" s="359">
        <v>0</v>
      </c>
      <c r="Y1010" s="360">
        <v>0</v>
      </c>
      <c r="Z1010" s="384"/>
      <c r="AA1010" s="384"/>
      <c r="AB1010" s="384"/>
      <c r="AC1010" s="384"/>
      <c r="AD1010" s="384"/>
      <c r="AE1010" s="384"/>
      <c r="AF1010" s="302">
        <v>61.05</v>
      </c>
      <c r="AG1010" s="300"/>
    </row>
    <row r="1011" spans="1:33" s="299" customFormat="1" ht="21.75" customHeight="1" x14ac:dyDescent="0.2">
      <c r="A1011" s="300"/>
      <c r="B1011" s="385" t="s">
        <v>283</v>
      </c>
      <c r="C1011" s="385"/>
      <c r="D1011" s="385"/>
      <c r="E1011" s="385"/>
      <c r="F1011" s="385"/>
      <c r="G1011" s="385"/>
      <c r="H1011" s="385"/>
      <c r="I1011" s="385"/>
      <c r="J1011" s="385"/>
      <c r="K1011" s="385"/>
      <c r="L1011" s="385"/>
      <c r="M1011" s="385"/>
      <c r="N1011" s="341">
        <v>983</v>
      </c>
      <c r="O1011" s="343">
        <v>7</v>
      </c>
      <c r="P1011" s="343">
        <v>3</v>
      </c>
      <c r="Q1011" s="344" t="s">
        <v>333</v>
      </c>
      <c r="R1011" s="345" t="s">
        <v>281</v>
      </c>
      <c r="S1011" s="383"/>
      <c r="T1011" s="383"/>
      <c r="U1011" s="383"/>
      <c r="V1011" s="383"/>
      <c r="W1011" s="365">
        <v>30</v>
      </c>
      <c r="X1011" s="359">
        <v>0</v>
      </c>
      <c r="Y1011" s="360">
        <v>0</v>
      </c>
      <c r="Z1011" s="384"/>
      <c r="AA1011" s="384"/>
      <c r="AB1011" s="384"/>
      <c r="AC1011" s="384"/>
      <c r="AD1011" s="384"/>
      <c r="AE1011" s="384"/>
      <c r="AF1011" s="302">
        <v>61.05</v>
      </c>
      <c r="AG1011" s="300"/>
    </row>
    <row r="1012" spans="1:33" s="299" customFormat="1" ht="21.75" customHeight="1" x14ac:dyDescent="0.2">
      <c r="A1012" s="300"/>
      <c r="B1012" s="385" t="s">
        <v>430</v>
      </c>
      <c r="C1012" s="385"/>
      <c r="D1012" s="385"/>
      <c r="E1012" s="385"/>
      <c r="F1012" s="385"/>
      <c r="G1012" s="385"/>
      <c r="H1012" s="385"/>
      <c r="I1012" s="385"/>
      <c r="J1012" s="385"/>
      <c r="K1012" s="385"/>
      <c r="L1012" s="385"/>
      <c r="M1012" s="385"/>
      <c r="N1012" s="341">
        <v>983</v>
      </c>
      <c r="O1012" s="343">
        <v>7</v>
      </c>
      <c r="P1012" s="343">
        <v>3</v>
      </c>
      <c r="Q1012" s="344" t="s">
        <v>431</v>
      </c>
      <c r="R1012" s="345">
        <v>0</v>
      </c>
      <c r="S1012" s="383"/>
      <c r="T1012" s="383"/>
      <c r="U1012" s="383"/>
      <c r="V1012" s="383"/>
      <c r="W1012" s="365">
        <v>50</v>
      </c>
      <c r="X1012" s="359">
        <v>50</v>
      </c>
      <c r="Y1012" s="360">
        <v>1</v>
      </c>
      <c r="Z1012" s="384"/>
      <c r="AA1012" s="384"/>
      <c r="AB1012" s="384"/>
      <c r="AC1012" s="384"/>
      <c r="AD1012" s="384"/>
      <c r="AE1012" s="384"/>
      <c r="AF1012" s="302">
        <v>61.05</v>
      </c>
      <c r="AG1012" s="300"/>
    </row>
    <row r="1013" spans="1:33" s="299" customFormat="1" ht="21.75" customHeight="1" x14ac:dyDescent="0.2">
      <c r="A1013" s="300"/>
      <c r="B1013" s="385" t="s">
        <v>753</v>
      </c>
      <c r="C1013" s="385"/>
      <c r="D1013" s="385"/>
      <c r="E1013" s="385"/>
      <c r="F1013" s="385"/>
      <c r="G1013" s="385"/>
      <c r="H1013" s="385"/>
      <c r="I1013" s="385"/>
      <c r="J1013" s="385"/>
      <c r="K1013" s="385"/>
      <c r="L1013" s="385"/>
      <c r="M1013" s="385"/>
      <c r="N1013" s="341">
        <v>983</v>
      </c>
      <c r="O1013" s="343">
        <v>7</v>
      </c>
      <c r="P1013" s="343">
        <v>3</v>
      </c>
      <c r="Q1013" s="344" t="s">
        <v>754</v>
      </c>
      <c r="R1013" s="345">
        <v>0</v>
      </c>
      <c r="S1013" s="383"/>
      <c r="T1013" s="383"/>
      <c r="U1013" s="383"/>
      <c r="V1013" s="383"/>
      <c r="W1013" s="365">
        <v>50</v>
      </c>
      <c r="X1013" s="359">
        <v>50</v>
      </c>
      <c r="Y1013" s="360">
        <v>1</v>
      </c>
      <c r="Z1013" s="384"/>
      <c r="AA1013" s="384"/>
      <c r="AB1013" s="384"/>
      <c r="AC1013" s="384"/>
      <c r="AD1013" s="384"/>
      <c r="AE1013" s="384"/>
      <c r="AF1013" s="302">
        <v>58.05</v>
      </c>
      <c r="AG1013" s="300"/>
    </row>
    <row r="1014" spans="1:33" s="299" customFormat="1" ht="12" customHeight="1" x14ac:dyDescent="0.2">
      <c r="A1014" s="300"/>
      <c r="B1014" s="385" t="s">
        <v>163</v>
      </c>
      <c r="C1014" s="385"/>
      <c r="D1014" s="385"/>
      <c r="E1014" s="385"/>
      <c r="F1014" s="385"/>
      <c r="G1014" s="385"/>
      <c r="H1014" s="385"/>
      <c r="I1014" s="385"/>
      <c r="J1014" s="385"/>
      <c r="K1014" s="385"/>
      <c r="L1014" s="385"/>
      <c r="M1014" s="385"/>
      <c r="N1014" s="341">
        <v>983</v>
      </c>
      <c r="O1014" s="343">
        <v>7</v>
      </c>
      <c r="P1014" s="343">
        <v>3</v>
      </c>
      <c r="Q1014" s="344" t="s">
        <v>754</v>
      </c>
      <c r="R1014" s="345" t="s">
        <v>162</v>
      </c>
      <c r="S1014" s="383"/>
      <c r="T1014" s="383"/>
      <c r="U1014" s="383"/>
      <c r="V1014" s="383"/>
      <c r="W1014" s="365">
        <v>50</v>
      </c>
      <c r="X1014" s="359">
        <v>50</v>
      </c>
      <c r="Y1014" s="360">
        <v>1</v>
      </c>
      <c r="Z1014" s="384"/>
      <c r="AA1014" s="384"/>
      <c r="AB1014" s="384"/>
      <c r="AC1014" s="384"/>
      <c r="AD1014" s="384"/>
      <c r="AE1014" s="384"/>
      <c r="AF1014" s="302">
        <v>3</v>
      </c>
      <c r="AG1014" s="300"/>
    </row>
    <row r="1015" spans="1:33" s="299" customFormat="1" ht="12" customHeight="1" x14ac:dyDescent="0.2">
      <c r="A1015" s="300"/>
      <c r="B1015" s="385" t="s">
        <v>285</v>
      </c>
      <c r="C1015" s="385"/>
      <c r="D1015" s="385"/>
      <c r="E1015" s="385"/>
      <c r="F1015" s="385"/>
      <c r="G1015" s="385"/>
      <c r="H1015" s="385"/>
      <c r="I1015" s="385"/>
      <c r="J1015" s="385"/>
      <c r="K1015" s="385"/>
      <c r="L1015" s="385"/>
      <c r="M1015" s="385"/>
      <c r="N1015" s="341">
        <v>983</v>
      </c>
      <c r="O1015" s="343">
        <v>7</v>
      </c>
      <c r="P1015" s="343">
        <v>3</v>
      </c>
      <c r="Q1015" s="344" t="s">
        <v>754</v>
      </c>
      <c r="R1015" s="345" t="s">
        <v>284</v>
      </c>
      <c r="S1015" s="383"/>
      <c r="T1015" s="383"/>
      <c r="U1015" s="383"/>
      <c r="V1015" s="383"/>
      <c r="W1015" s="365">
        <v>50</v>
      </c>
      <c r="X1015" s="359">
        <v>50</v>
      </c>
      <c r="Y1015" s="360">
        <v>1</v>
      </c>
      <c r="Z1015" s="384"/>
      <c r="AA1015" s="384"/>
      <c r="AB1015" s="384"/>
      <c r="AC1015" s="384"/>
      <c r="AD1015" s="384"/>
      <c r="AE1015" s="384"/>
      <c r="AF1015" s="302">
        <v>0</v>
      </c>
      <c r="AG1015" s="300"/>
    </row>
    <row r="1016" spans="1:33" s="299" customFormat="1" ht="12" customHeight="1" x14ac:dyDescent="0.2">
      <c r="A1016" s="300"/>
      <c r="B1016" s="385" t="s">
        <v>283</v>
      </c>
      <c r="C1016" s="385"/>
      <c r="D1016" s="385"/>
      <c r="E1016" s="385"/>
      <c r="F1016" s="385"/>
      <c r="G1016" s="385"/>
      <c r="H1016" s="385"/>
      <c r="I1016" s="385"/>
      <c r="J1016" s="385"/>
      <c r="K1016" s="385"/>
      <c r="L1016" s="385"/>
      <c r="M1016" s="385"/>
      <c r="N1016" s="341">
        <v>983</v>
      </c>
      <c r="O1016" s="343">
        <v>7</v>
      </c>
      <c r="P1016" s="343">
        <v>3</v>
      </c>
      <c r="Q1016" s="344" t="s">
        <v>754</v>
      </c>
      <c r="R1016" s="345" t="s">
        <v>281</v>
      </c>
      <c r="S1016" s="383"/>
      <c r="T1016" s="383"/>
      <c r="U1016" s="383"/>
      <c r="V1016" s="383"/>
      <c r="W1016" s="365">
        <v>50</v>
      </c>
      <c r="X1016" s="359">
        <v>50</v>
      </c>
      <c r="Y1016" s="360">
        <v>1</v>
      </c>
      <c r="Z1016" s="384"/>
      <c r="AA1016" s="384"/>
      <c r="AB1016" s="384"/>
      <c r="AC1016" s="384"/>
      <c r="AD1016" s="384"/>
      <c r="AE1016" s="384"/>
      <c r="AF1016" s="302">
        <v>0</v>
      </c>
      <c r="AG1016" s="300"/>
    </row>
    <row r="1017" spans="1:33" s="299" customFormat="1" ht="21.75" customHeight="1" x14ac:dyDescent="0.2">
      <c r="A1017" s="300"/>
      <c r="B1017" s="385" t="s">
        <v>306</v>
      </c>
      <c r="C1017" s="385"/>
      <c r="D1017" s="385"/>
      <c r="E1017" s="385"/>
      <c r="F1017" s="385"/>
      <c r="G1017" s="385"/>
      <c r="H1017" s="385"/>
      <c r="I1017" s="385"/>
      <c r="J1017" s="385"/>
      <c r="K1017" s="385"/>
      <c r="L1017" s="385"/>
      <c r="M1017" s="385"/>
      <c r="N1017" s="341">
        <v>983</v>
      </c>
      <c r="O1017" s="343">
        <v>8</v>
      </c>
      <c r="P1017" s="343">
        <v>0</v>
      </c>
      <c r="Q1017" s="344">
        <v>0</v>
      </c>
      <c r="R1017" s="345">
        <v>0</v>
      </c>
      <c r="S1017" s="383"/>
      <c r="T1017" s="383"/>
      <c r="U1017" s="383"/>
      <c r="V1017" s="383"/>
      <c r="W1017" s="365">
        <v>81526.695000000007</v>
      </c>
      <c r="X1017" s="359">
        <v>43123.57</v>
      </c>
      <c r="Y1017" s="360">
        <v>0.52895000000000003</v>
      </c>
      <c r="Z1017" s="384"/>
      <c r="AA1017" s="384"/>
      <c r="AB1017" s="384"/>
      <c r="AC1017" s="384"/>
      <c r="AD1017" s="384"/>
      <c r="AE1017" s="384"/>
      <c r="AF1017" s="302">
        <v>0</v>
      </c>
      <c r="AG1017" s="300"/>
    </row>
    <row r="1018" spans="1:33" s="299" customFormat="1" ht="12" customHeight="1" x14ac:dyDescent="0.2">
      <c r="A1018" s="300"/>
      <c r="B1018" s="385" t="s">
        <v>305</v>
      </c>
      <c r="C1018" s="385"/>
      <c r="D1018" s="385"/>
      <c r="E1018" s="385"/>
      <c r="F1018" s="385"/>
      <c r="G1018" s="385"/>
      <c r="H1018" s="385"/>
      <c r="I1018" s="385"/>
      <c r="J1018" s="385"/>
      <c r="K1018" s="385"/>
      <c r="L1018" s="385"/>
      <c r="M1018" s="385"/>
      <c r="N1018" s="341">
        <v>983</v>
      </c>
      <c r="O1018" s="343">
        <v>8</v>
      </c>
      <c r="P1018" s="343">
        <v>1</v>
      </c>
      <c r="Q1018" s="344">
        <v>0</v>
      </c>
      <c r="R1018" s="345">
        <v>0</v>
      </c>
      <c r="S1018" s="383"/>
      <c r="T1018" s="383"/>
      <c r="U1018" s="383"/>
      <c r="V1018" s="383"/>
      <c r="W1018" s="365">
        <v>52634.133000000002</v>
      </c>
      <c r="X1018" s="359">
        <v>24494.880000000001</v>
      </c>
      <c r="Y1018" s="360">
        <v>0.46538000000000002</v>
      </c>
      <c r="Z1018" s="384"/>
      <c r="AA1018" s="384"/>
      <c r="AB1018" s="384"/>
      <c r="AC1018" s="384"/>
      <c r="AD1018" s="384"/>
      <c r="AE1018" s="384"/>
      <c r="AF1018" s="302">
        <v>0</v>
      </c>
      <c r="AG1018" s="300"/>
    </row>
    <row r="1019" spans="1:33" s="299" customFormat="1" ht="21.75" customHeight="1" x14ac:dyDescent="0.2">
      <c r="A1019" s="300"/>
      <c r="B1019" s="385" t="s">
        <v>277</v>
      </c>
      <c r="C1019" s="385"/>
      <c r="D1019" s="385"/>
      <c r="E1019" s="385"/>
      <c r="F1019" s="385"/>
      <c r="G1019" s="385"/>
      <c r="H1019" s="385"/>
      <c r="I1019" s="385"/>
      <c r="J1019" s="385"/>
      <c r="K1019" s="385"/>
      <c r="L1019" s="385"/>
      <c r="M1019" s="385"/>
      <c r="N1019" s="341">
        <v>983</v>
      </c>
      <c r="O1019" s="343">
        <v>8</v>
      </c>
      <c r="P1019" s="343">
        <v>1</v>
      </c>
      <c r="Q1019" s="344" t="s">
        <v>276</v>
      </c>
      <c r="R1019" s="345">
        <v>0</v>
      </c>
      <c r="S1019" s="383"/>
      <c r="T1019" s="383"/>
      <c r="U1019" s="383"/>
      <c r="V1019" s="383"/>
      <c r="W1019" s="365">
        <v>7535.4570000000003</v>
      </c>
      <c r="X1019" s="359">
        <v>3171.77</v>
      </c>
      <c r="Y1019" s="360">
        <v>0.42091000000000001</v>
      </c>
      <c r="Z1019" s="384"/>
      <c r="AA1019" s="384"/>
      <c r="AB1019" s="384"/>
      <c r="AC1019" s="384"/>
      <c r="AD1019" s="384"/>
      <c r="AE1019" s="384"/>
      <c r="AF1019" s="302">
        <v>9083.4699999999993</v>
      </c>
      <c r="AG1019" s="300"/>
    </row>
    <row r="1020" spans="1:33" s="299" customFormat="1" ht="21.75" customHeight="1" x14ac:dyDescent="0.2">
      <c r="A1020" s="300"/>
      <c r="B1020" s="385" t="s">
        <v>662</v>
      </c>
      <c r="C1020" s="385"/>
      <c r="D1020" s="385"/>
      <c r="E1020" s="385"/>
      <c r="F1020" s="385"/>
      <c r="G1020" s="385"/>
      <c r="H1020" s="385"/>
      <c r="I1020" s="385"/>
      <c r="J1020" s="385"/>
      <c r="K1020" s="385"/>
      <c r="L1020" s="385"/>
      <c r="M1020" s="385"/>
      <c r="N1020" s="341">
        <v>983</v>
      </c>
      <c r="O1020" s="343">
        <v>8</v>
      </c>
      <c r="P1020" s="343">
        <v>1</v>
      </c>
      <c r="Q1020" s="344" t="s">
        <v>295</v>
      </c>
      <c r="R1020" s="345">
        <v>0</v>
      </c>
      <c r="S1020" s="383"/>
      <c r="T1020" s="383"/>
      <c r="U1020" s="383"/>
      <c r="V1020" s="383"/>
      <c r="W1020" s="365">
        <v>7535.4570000000003</v>
      </c>
      <c r="X1020" s="359">
        <v>3171.77</v>
      </c>
      <c r="Y1020" s="360">
        <v>0.42091000000000001</v>
      </c>
      <c r="Z1020" s="384"/>
      <c r="AA1020" s="384"/>
      <c r="AB1020" s="384"/>
      <c r="AC1020" s="384"/>
      <c r="AD1020" s="384"/>
      <c r="AE1020" s="384"/>
      <c r="AF1020" s="302">
        <v>9083.4699999999993</v>
      </c>
      <c r="AG1020" s="300"/>
    </row>
    <row r="1021" spans="1:33" s="299" customFormat="1" ht="21.75" customHeight="1" x14ac:dyDescent="0.2">
      <c r="A1021" s="300"/>
      <c r="B1021" s="385" t="s">
        <v>164</v>
      </c>
      <c r="C1021" s="385"/>
      <c r="D1021" s="385"/>
      <c r="E1021" s="385"/>
      <c r="F1021" s="385"/>
      <c r="G1021" s="385"/>
      <c r="H1021" s="385"/>
      <c r="I1021" s="385"/>
      <c r="J1021" s="385"/>
      <c r="K1021" s="385"/>
      <c r="L1021" s="385"/>
      <c r="M1021" s="385"/>
      <c r="N1021" s="341">
        <v>983</v>
      </c>
      <c r="O1021" s="343">
        <v>8</v>
      </c>
      <c r="P1021" s="343">
        <v>1</v>
      </c>
      <c r="Q1021" s="344" t="s">
        <v>304</v>
      </c>
      <c r="R1021" s="345">
        <v>0</v>
      </c>
      <c r="S1021" s="383"/>
      <c r="T1021" s="383"/>
      <c r="U1021" s="383"/>
      <c r="V1021" s="383"/>
      <c r="W1021" s="365">
        <v>3738.5520000000001</v>
      </c>
      <c r="X1021" s="359">
        <v>1480.14</v>
      </c>
      <c r="Y1021" s="360">
        <v>0.39590999999999998</v>
      </c>
      <c r="Z1021" s="384"/>
      <c r="AA1021" s="384"/>
      <c r="AB1021" s="384"/>
      <c r="AC1021" s="384"/>
      <c r="AD1021" s="384"/>
      <c r="AE1021" s="384"/>
      <c r="AF1021" s="302">
        <v>9083.4699999999993</v>
      </c>
      <c r="AG1021" s="300"/>
    </row>
    <row r="1022" spans="1:33" s="299" customFormat="1" ht="53.25" customHeight="1" x14ac:dyDescent="0.2">
      <c r="A1022" s="300"/>
      <c r="B1022" s="385" t="s">
        <v>163</v>
      </c>
      <c r="C1022" s="385"/>
      <c r="D1022" s="385"/>
      <c r="E1022" s="385"/>
      <c r="F1022" s="385"/>
      <c r="G1022" s="385"/>
      <c r="H1022" s="385"/>
      <c r="I1022" s="385"/>
      <c r="J1022" s="385"/>
      <c r="K1022" s="385"/>
      <c r="L1022" s="385"/>
      <c r="M1022" s="385"/>
      <c r="N1022" s="341">
        <v>983</v>
      </c>
      <c r="O1022" s="343">
        <v>8</v>
      </c>
      <c r="P1022" s="343">
        <v>1</v>
      </c>
      <c r="Q1022" s="344" t="s">
        <v>304</v>
      </c>
      <c r="R1022" s="345" t="s">
        <v>162</v>
      </c>
      <c r="S1022" s="383"/>
      <c r="T1022" s="383"/>
      <c r="U1022" s="383"/>
      <c r="V1022" s="383"/>
      <c r="W1022" s="365">
        <v>3738.5520000000001</v>
      </c>
      <c r="X1022" s="359">
        <v>1480.14</v>
      </c>
      <c r="Y1022" s="360">
        <v>0.39590999999999998</v>
      </c>
      <c r="Z1022" s="384"/>
      <c r="AA1022" s="384"/>
      <c r="AB1022" s="384"/>
      <c r="AC1022" s="384"/>
      <c r="AD1022" s="384"/>
      <c r="AE1022" s="384"/>
      <c r="AF1022" s="302">
        <v>9083.4699999999993</v>
      </c>
      <c r="AG1022" s="300"/>
    </row>
    <row r="1023" spans="1:33" s="299" customFormat="1" ht="12" customHeight="1" x14ac:dyDescent="0.2">
      <c r="A1023" s="300"/>
      <c r="B1023" s="385" t="s">
        <v>285</v>
      </c>
      <c r="C1023" s="385"/>
      <c r="D1023" s="385"/>
      <c r="E1023" s="385"/>
      <c r="F1023" s="385"/>
      <c r="G1023" s="385"/>
      <c r="H1023" s="385"/>
      <c r="I1023" s="385"/>
      <c r="J1023" s="385"/>
      <c r="K1023" s="385"/>
      <c r="L1023" s="385"/>
      <c r="M1023" s="385"/>
      <c r="N1023" s="341">
        <v>983</v>
      </c>
      <c r="O1023" s="343">
        <v>8</v>
      </c>
      <c r="P1023" s="343">
        <v>1</v>
      </c>
      <c r="Q1023" s="344" t="s">
        <v>304</v>
      </c>
      <c r="R1023" s="345" t="s">
        <v>284</v>
      </c>
      <c r="S1023" s="383"/>
      <c r="T1023" s="383"/>
      <c r="U1023" s="383"/>
      <c r="V1023" s="383"/>
      <c r="W1023" s="365">
        <v>3738.5520000000001</v>
      </c>
      <c r="X1023" s="359">
        <v>1480.14</v>
      </c>
      <c r="Y1023" s="360">
        <v>0.39590999999999998</v>
      </c>
      <c r="Z1023" s="384"/>
      <c r="AA1023" s="384"/>
      <c r="AB1023" s="384"/>
      <c r="AC1023" s="384"/>
      <c r="AD1023" s="384"/>
      <c r="AE1023" s="384"/>
      <c r="AF1023" s="302">
        <v>8871</v>
      </c>
      <c r="AG1023" s="300"/>
    </row>
    <row r="1024" spans="1:33" s="299" customFormat="1" ht="12" customHeight="1" x14ac:dyDescent="0.2">
      <c r="A1024" s="300"/>
      <c r="B1024" s="385" t="s">
        <v>283</v>
      </c>
      <c r="C1024" s="385"/>
      <c r="D1024" s="385"/>
      <c r="E1024" s="385"/>
      <c r="F1024" s="385"/>
      <c r="G1024" s="385"/>
      <c r="H1024" s="385"/>
      <c r="I1024" s="385"/>
      <c r="J1024" s="385"/>
      <c r="K1024" s="385"/>
      <c r="L1024" s="385"/>
      <c r="M1024" s="385"/>
      <c r="N1024" s="341">
        <v>983</v>
      </c>
      <c r="O1024" s="343">
        <v>8</v>
      </c>
      <c r="P1024" s="343">
        <v>1</v>
      </c>
      <c r="Q1024" s="344" t="s">
        <v>304</v>
      </c>
      <c r="R1024" s="345" t="s">
        <v>281</v>
      </c>
      <c r="S1024" s="383"/>
      <c r="T1024" s="383"/>
      <c r="U1024" s="383"/>
      <c r="V1024" s="383"/>
      <c r="W1024" s="365">
        <v>3738.5520000000001</v>
      </c>
      <c r="X1024" s="359">
        <v>1480.14</v>
      </c>
      <c r="Y1024" s="360">
        <v>0.39590999999999998</v>
      </c>
      <c r="Z1024" s="384"/>
      <c r="AA1024" s="384"/>
      <c r="AB1024" s="384"/>
      <c r="AC1024" s="384"/>
      <c r="AD1024" s="384"/>
      <c r="AE1024" s="384"/>
      <c r="AF1024" s="302">
        <v>6809.35</v>
      </c>
      <c r="AG1024" s="300"/>
    </row>
    <row r="1025" spans="1:33" s="299" customFormat="1" ht="32.25" customHeight="1" x14ac:dyDescent="0.2">
      <c r="A1025" s="300"/>
      <c r="B1025" s="385" t="s">
        <v>177</v>
      </c>
      <c r="C1025" s="385"/>
      <c r="D1025" s="385"/>
      <c r="E1025" s="385"/>
      <c r="F1025" s="385"/>
      <c r="G1025" s="385"/>
      <c r="H1025" s="385"/>
      <c r="I1025" s="385"/>
      <c r="J1025" s="385"/>
      <c r="K1025" s="385"/>
      <c r="L1025" s="385"/>
      <c r="M1025" s="385"/>
      <c r="N1025" s="341">
        <v>983</v>
      </c>
      <c r="O1025" s="343">
        <v>8</v>
      </c>
      <c r="P1025" s="343">
        <v>1</v>
      </c>
      <c r="Q1025" s="344" t="s">
        <v>762</v>
      </c>
      <c r="R1025" s="345">
        <v>0</v>
      </c>
      <c r="S1025" s="383"/>
      <c r="T1025" s="383"/>
      <c r="U1025" s="383"/>
      <c r="V1025" s="383"/>
      <c r="W1025" s="365">
        <v>907.53499999999997</v>
      </c>
      <c r="X1025" s="359">
        <v>907.54</v>
      </c>
      <c r="Y1025" s="360">
        <v>1</v>
      </c>
      <c r="Z1025" s="384"/>
      <c r="AA1025" s="384"/>
      <c r="AB1025" s="384"/>
      <c r="AC1025" s="384"/>
      <c r="AD1025" s="384"/>
      <c r="AE1025" s="384"/>
      <c r="AF1025" s="302">
        <v>2061.65</v>
      </c>
      <c r="AG1025" s="300"/>
    </row>
    <row r="1026" spans="1:33" s="299" customFormat="1" ht="21.75" customHeight="1" x14ac:dyDescent="0.2">
      <c r="A1026" s="300"/>
      <c r="B1026" s="385" t="s">
        <v>163</v>
      </c>
      <c r="C1026" s="385"/>
      <c r="D1026" s="385"/>
      <c r="E1026" s="385"/>
      <c r="F1026" s="385"/>
      <c r="G1026" s="385"/>
      <c r="H1026" s="385"/>
      <c r="I1026" s="385"/>
      <c r="J1026" s="385"/>
      <c r="K1026" s="385"/>
      <c r="L1026" s="385"/>
      <c r="M1026" s="385"/>
      <c r="N1026" s="341">
        <v>983</v>
      </c>
      <c r="O1026" s="343">
        <v>8</v>
      </c>
      <c r="P1026" s="343">
        <v>1</v>
      </c>
      <c r="Q1026" s="344" t="s">
        <v>762</v>
      </c>
      <c r="R1026" s="345" t="s">
        <v>162</v>
      </c>
      <c r="S1026" s="383"/>
      <c r="T1026" s="383"/>
      <c r="U1026" s="383"/>
      <c r="V1026" s="383"/>
      <c r="W1026" s="365">
        <v>907.53499999999997</v>
      </c>
      <c r="X1026" s="359">
        <v>907.54</v>
      </c>
      <c r="Y1026" s="360">
        <v>1</v>
      </c>
      <c r="Z1026" s="384"/>
      <c r="AA1026" s="384"/>
      <c r="AB1026" s="384"/>
      <c r="AC1026" s="384"/>
      <c r="AD1026" s="384"/>
      <c r="AE1026" s="384"/>
      <c r="AF1026" s="302">
        <v>212.47</v>
      </c>
      <c r="AG1026" s="300"/>
    </row>
    <row r="1027" spans="1:33" s="299" customFormat="1" ht="32.25" customHeight="1" x14ac:dyDescent="0.2">
      <c r="A1027" s="300"/>
      <c r="B1027" s="385" t="s">
        <v>285</v>
      </c>
      <c r="C1027" s="385"/>
      <c r="D1027" s="385"/>
      <c r="E1027" s="385"/>
      <c r="F1027" s="385"/>
      <c r="G1027" s="385"/>
      <c r="H1027" s="385"/>
      <c r="I1027" s="385"/>
      <c r="J1027" s="385"/>
      <c r="K1027" s="385"/>
      <c r="L1027" s="385"/>
      <c r="M1027" s="385"/>
      <c r="N1027" s="341">
        <v>983</v>
      </c>
      <c r="O1027" s="343">
        <v>8</v>
      </c>
      <c r="P1027" s="343">
        <v>1</v>
      </c>
      <c r="Q1027" s="344" t="s">
        <v>762</v>
      </c>
      <c r="R1027" s="345" t="s">
        <v>284</v>
      </c>
      <c r="S1027" s="383"/>
      <c r="T1027" s="383"/>
      <c r="U1027" s="383"/>
      <c r="V1027" s="383"/>
      <c r="W1027" s="365">
        <v>907.53499999999997</v>
      </c>
      <c r="X1027" s="359">
        <v>907.54</v>
      </c>
      <c r="Y1027" s="360">
        <v>1</v>
      </c>
      <c r="Z1027" s="384"/>
      <c r="AA1027" s="384"/>
      <c r="AB1027" s="384"/>
      <c r="AC1027" s="384"/>
      <c r="AD1027" s="384"/>
      <c r="AE1027" s="384"/>
      <c r="AF1027" s="302">
        <v>161.83000000000001</v>
      </c>
      <c r="AG1027" s="300"/>
    </row>
    <row r="1028" spans="1:33" s="299" customFormat="1" ht="32.25" customHeight="1" x14ac:dyDescent="0.2">
      <c r="A1028" s="300"/>
      <c r="B1028" s="385" t="s">
        <v>283</v>
      </c>
      <c r="C1028" s="385"/>
      <c r="D1028" s="385"/>
      <c r="E1028" s="385"/>
      <c r="F1028" s="385"/>
      <c r="G1028" s="385"/>
      <c r="H1028" s="385"/>
      <c r="I1028" s="385"/>
      <c r="J1028" s="385"/>
      <c r="K1028" s="385"/>
      <c r="L1028" s="385"/>
      <c r="M1028" s="385"/>
      <c r="N1028" s="341">
        <v>983</v>
      </c>
      <c r="O1028" s="343">
        <v>8</v>
      </c>
      <c r="P1028" s="343">
        <v>1</v>
      </c>
      <c r="Q1028" s="344" t="s">
        <v>762</v>
      </c>
      <c r="R1028" s="345" t="s">
        <v>281</v>
      </c>
      <c r="S1028" s="383"/>
      <c r="T1028" s="383"/>
      <c r="U1028" s="383"/>
      <c r="V1028" s="383"/>
      <c r="W1028" s="365">
        <v>907.53499999999997</v>
      </c>
      <c r="X1028" s="359">
        <v>907.54</v>
      </c>
      <c r="Y1028" s="360">
        <v>1</v>
      </c>
      <c r="Z1028" s="384"/>
      <c r="AA1028" s="384"/>
      <c r="AB1028" s="384"/>
      <c r="AC1028" s="384"/>
      <c r="AD1028" s="384"/>
      <c r="AE1028" s="384"/>
      <c r="AF1028" s="302">
        <v>50.64</v>
      </c>
      <c r="AG1028" s="300"/>
    </row>
    <row r="1029" spans="1:33" s="299" customFormat="1" ht="12" customHeight="1" x14ac:dyDescent="0.2">
      <c r="A1029" s="300"/>
      <c r="B1029" s="385" t="s">
        <v>176</v>
      </c>
      <c r="C1029" s="385"/>
      <c r="D1029" s="385"/>
      <c r="E1029" s="385"/>
      <c r="F1029" s="385"/>
      <c r="G1029" s="385"/>
      <c r="H1029" s="385"/>
      <c r="I1029" s="385"/>
      <c r="J1029" s="385"/>
      <c r="K1029" s="385"/>
      <c r="L1029" s="385"/>
      <c r="M1029" s="385"/>
      <c r="N1029" s="341">
        <v>983</v>
      </c>
      <c r="O1029" s="343">
        <v>8</v>
      </c>
      <c r="P1029" s="343">
        <v>1</v>
      </c>
      <c r="Q1029" s="344" t="s">
        <v>303</v>
      </c>
      <c r="R1029" s="345">
        <v>0</v>
      </c>
      <c r="S1029" s="383"/>
      <c r="T1029" s="383"/>
      <c r="U1029" s="383"/>
      <c r="V1029" s="383"/>
      <c r="W1029" s="365">
        <v>2800.99</v>
      </c>
      <c r="X1029" s="359">
        <v>695.71</v>
      </c>
      <c r="Y1029" s="360">
        <v>0.24837999999999999</v>
      </c>
      <c r="Z1029" s="384"/>
      <c r="AA1029" s="384"/>
      <c r="AB1029" s="384"/>
      <c r="AC1029" s="384"/>
      <c r="AD1029" s="384"/>
      <c r="AE1029" s="384"/>
      <c r="AF1029" s="302">
        <v>0</v>
      </c>
      <c r="AG1029" s="300"/>
    </row>
    <row r="1030" spans="1:33" s="299" customFormat="1" ht="12" customHeight="1" x14ac:dyDescent="0.2">
      <c r="A1030" s="300"/>
      <c r="B1030" s="385" t="s">
        <v>163</v>
      </c>
      <c r="C1030" s="385"/>
      <c r="D1030" s="385"/>
      <c r="E1030" s="385"/>
      <c r="F1030" s="385"/>
      <c r="G1030" s="385"/>
      <c r="H1030" s="385"/>
      <c r="I1030" s="385"/>
      <c r="J1030" s="385"/>
      <c r="K1030" s="385"/>
      <c r="L1030" s="385"/>
      <c r="M1030" s="385"/>
      <c r="N1030" s="341">
        <v>983</v>
      </c>
      <c r="O1030" s="343">
        <v>8</v>
      </c>
      <c r="P1030" s="343">
        <v>1</v>
      </c>
      <c r="Q1030" s="344" t="s">
        <v>303</v>
      </c>
      <c r="R1030" s="345" t="s">
        <v>162</v>
      </c>
      <c r="S1030" s="383"/>
      <c r="T1030" s="383"/>
      <c r="U1030" s="383"/>
      <c r="V1030" s="383"/>
      <c r="W1030" s="365">
        <v>2800.99</v>
      </c>
      <c r="X1030" s="359">
        <v>695.71</v>
      </c>
      <c r="Y1030" s="360">
        <v>0.24837999999999999</v>
      </c>
      <c r="Z1030" s="384"/>
      <c r="AA1030" s="384"/>
      <c r="AB1030" s="384"/>
      <c r="AC1030" s="384"/>
      <c r="AD1030" s="384"/>
      <c r="AE1030" s="384"/>
      <c r="AF1030" s="302">
        <v>0</v>
      </c>
      <c r="AG1030" s="300"/>
    </row>
    <row r="1031" spans="1:33" s="299" customFormat="1" ht="21.75" customHeight="1" x14ac:dyDescent="0.2">
      <c r="A1031" s="300"/>
      <c r="B1031" s="385" t="s">
        <v>285</v>
      </c>
      <c r="C1031" s="385"/>
      <c r="D1031" s="385"/>
      <c r="E1031" s="385"/>
      <c r="F1031" s="385"/>
      <c r="G1031" s="385"/>
      <c r="H1031" s="385"/>
      <c r="I1031" s="385"/>
      <c r="J1031" s="385"/>
      <c r="K1031" s="385"/>
      <c r="L1031" s="385"/>
      <c r="M1031" s="385"/>
      <c r="N1031" s="341">
        <v>983</v>
      </c>
      <c r="O1031" s="343">
        <v>8</v>
      </c>
      <c r="P1031" s="343">
        <v>1</v>
      </c>
      <c r="Q1031" s="344" t="s">
        <v>303</v>
      </c>
      <c r="R1031" s="345" t="s">
        <v>284</v>
      </c>
      <c r="S1031" s="383"/>
      <c r="T1031" s="383"/>
      <c r="U1031" s="383"/>
      <c r="V1031" s="383"/>
      <c r="W1031" s="365">
        <v>2800.99</v>
      </c>
      <c r="X1031" s="359">
        <v>695.71</v>
      </c>
      <c r="Y1031" s="360">
        <v>0.24837999999999999</v>
      </c>
      <c r="Z1031" s="384"/>
      <c r="AA1031" s="384"/>
      <c r="AB1031" s="384"/>
      <c r="AC1031" s="384"/>
      <c r="AD1031" s="384"/>
      <c r="AE1031" s="384"/>
      <c r="AF1031" s="302">
        <v>0</v>
      </c>
      <c r="AG1031" s="300"/>
    </row>
    <row r="1032" spans="1:33" s="299" customFormat="1" ht="21.75" customHeight="1" x14ac:dyDescent="0.2">
      <c r="A1032" s="300"/>
      <c r="B1032" s="385" t="s">
        <v>283</v>
      </c>
      <c r="C1032" s="385"/>
      <c r="D1032" s="385"/>
      <c r="E1032" s="385"/>
      <c r="F1032" s="385"/>
      <c r="G1032" s="385"/>
      <c r="H1032" s="385"/>
      <c r="I1032" s="385"/>
      <c r="J1032" s="385"/>
      <c r="K1032" s="385"/>
      <c r="L1032" s="385"/>
      <c r="M1032" s="385"/>
      <c r="N1032" s="341">
        <v>983</v>
      </c>
      <c r="O1032" s="343">
        <v>8</v>
      </c>
      <c r="P1032" s="343">
        <v>1</v>
      </c>
      <c r="Q1032" s="344" t="s">
        <v>303</v>
      </c>
      <c r="R1032" s="345" t="s">
        <v>281</v>
      </c>
      <c r="S1032" s="383"/>
      <c r="T1032" s="383"/>
      <c r="U1032" s="383"/>
      <c r="V1032" s="383"/>
      <c r="W1032" s="365">
        <v>2800.99</v>
      </c>
      <c r="X1032" s="359">
        <v>695.71</v>
      </c>
      <c r="Y1032" s="360">
        <v>0.24837999999999999</v>
      </c>
      <c r="Z1032" s="384"/>
      <c r="AA1032" s="384"/>
      <c r="AB1032" s="384"/>
      <c r="AC1032" s="384"/>
      <c r="AD1032" s="384"/>
      <c r="AE1032" s="384"/>
      <c r="AF1032" s="302">
        <v>0</v>
      </c>
      <c r="AG1032" s="300"/>
    </row>
    <row r="1033" spans="1:33" s="299" customFormat="1" ht="12" customHeight="1" x14ac:dyDescent="0.2">
      <c r="A1033" s="300"/>
      <c r="B1033" s="385" t="s">
        <v>302</v>
      </c>
      <c r="C1033" s="385"/>
      <c r="D1033" s="385"/>
      <c r="E1033" s="385"/>
      <c r="F1033" s="385"/>
      <c r="G1033" s="385"/>
      <c r="H1033" s="385"/>
      <c r="I1033" s="385"/>
      <c r="J1033" s="385"/>
      <c r="K1033" s="385"/>
      <c r="L1033" s="385"/>
      <c r="M1033" s="385"/>
      <c r="N1033" s="341">
        <v>983</v>
      </c>
      <c r="O1033" s="343">
        <v>8</v>
      </c>
      <c r="P1033" s="343">
        <v>1</v>
      </c>
      <c r="Q1033" s="344" t="s">
        <v>301</v>
      </c>
      <c r="R1033" s="345">
        <v>0</v>
      </c>
      <c r="S1033" s="383"/>
      <c r="T1033" s="383"/>
      <c r="U1033" s="383"/>
      <c r="V1033" s="383"/>
      <c r="W1033" s="365">
        <v>88.38</v>
      </c>
      <c r="X1033" s="359">
        <v>88.38</v>
      </c>
      <c r="Y1033" s="360">
        <v>1</v>
      </c>
      <c r="Z1033" s="384"/>
      <c r="AA1033" s="384"/>
      <c r="AB1033" s="384"/>
      <c r="AC1033" s="384"/>
      <c r="AD1033" s="384"/>
      <c r="AE1033" s="384"/>
      <c r="AF1033" s="302">
        <v>0</v>
      </c>
      <c r="AG1033" s="300"/>
    </row>
    <row r="1034" spans="1:33" s="299" customFormat="1" ht="12" customHeight="1" x14ac:dyDescent="0.2">
      <c r="A1034" s="300"/>
      <c r="B1034" s="385" t="s">
        <v>163</v>
      </c>
      <c r="C1034" s="385"/>
      <c r="D1034" s="385"/>
      <c r="E1034" s="385"/>
      <c r="F1034" s="385"/>
      <c r="G1034" s="385"/>
      <c r="H1034" s="385"/>
      <c r="I1034" s="385"/>
      <c r="J1034" s="385"/>
      <c r="K1034" s="385"/>
      <c r="L1034" s="385"/>
      <c r="M1034" s="385"/>
      <c r="N1034" s="341">
        <v>983</v>
      </c>
      <c r="O1034" s="343">
        <v>8</v>
      </c>
      <c r="P1034" s="343">
        <v>1</v>
      </c>
      <c r="Q1034" s="344" t="s">
        <v>301</v>
      </c>
      <c r="R1034" s="345" t="s">
        <v>162</v>
      </c>
      <c r="S1034" s="383"/>
      <c r="T1034" s="383"/>
      <c r="U1034" s="383"/>
      <c r="V1034" s="383"/>
      <c r="W1034" s="365">
        <v>88.38</v>
      </c>
      <c r="X1034" s="359">
        <v>88.38</v>
      </c>
      <c r="Y1034" s="360">
        <v>1</v>
      </c>
      <c r="Z1034" s="384"/>
      <c r="AA1034" s="384"/>
      <c r="AB1034" s="384"/>
      <c r="AC1034" s="384"/>
      <c r="AD1034" s="384"/>
      <c r="AE1034" s="384"/>
      <c r="AF1034" s="302">
        <v>1708.76</v>
      </c>
      <c r="AG1034" s="300"/>
    </row>
    <row r="1035" spans="1:33" s="299" customFormat="1" ht="12" customHeight="1" x14ac:dyDescent="0.2">
      <c r="A1035" s="300"/>
      <c r="B1035" s="385" t="s">
        <v>285</v>
      </c>
      <c r="C1035" s="385"/>
      <c r="D1035" s="385"/>
      <c r="E1035" s="385"/>
      <c r="F1035" s="385"/>
      <c r="G1035" s="385"/>
      <c r="H1035" s="385"/>
      <c r="I1035" s="385"/>
      <c r="J1035" s="385"/>
      <c r="K1035" s="385"/>
      <c r="L1035" s="385"/>
      <c r="M1035" s="385"/>
      <c r="N1035" s="341">
        <v>983</v>
      </c>
      <c r="O1035" s="343">
        <v>8</v>
      </c>
      <c r="P1035" s="343">
        <v>1</v>
      </c>
      <c r="Q1035" s="344" t="s">
        <v>301</v>
      </c>
      <c r="R1035" s="345" t="s">
        <v>284</v>
      </c>
      <c r="S1035" s="383"/>
      <c r="T1035" s="383"/>
      <c r="U1035" s="383"/>
      <c r="V1035" s="383"/>
      <c r="W1035" s="365">
        <v>88.38</v>
      </c>
      <c r="X1035" s="359">
        <v>88.38</v>
      </c>
      <c r="Y1035" s="360">
        <v>1</v>
      </c>
      <c r="Z1035" s="384"/>
      <c r="AA1035" s="384"/>
      <c r="AB1035" s="384"/>
      <c r="AC1035" s="384"/>
      <c r="AD1035" s="384"/>
      <c r="AE1035" s="384"/>
      <c r="AF1035" s="302">
        <v>1708.76</v>
      </c>
      <c r="AG1035" s="300"/>
    </row>
    <row r="1036" spans="1:33" s="299" customFormat="1" ht="12" customHeight="1" x14ac:dyDescent="0.2">
      <c r="A1036" s="300"/>
      <c r="B1036" s="385" t="s">
        <v>283</v>
      </c>
      <c r="C1036" s="385"/>
      <c r="D1036" s="385"/>
      <c r="E1036" s="385"/>
      <c r="F1036" s="385"/>
      <c r="G1036" s="385"/>
      <c r="H1036" s="385"/>
      <c r="I1036" s="385"/>
      <c r="J1036" s="385"/>
      <c r="K1036" s="385"/>
      <c r="L1036" s="385"/>
      <c r="M1036" s="385"/>
      <c r="N1036" s="341">
        <v>983</v>
      </c>
      <c r="O1036" s="343">
        <v>8</v>
      </c>
      <c r="P1036" s="343">
        <v>1</v>
      </c>
      <c r="Q1036" s="344" t="s">
        <v>301</v>
      </c>
      <c r="R1036" s="345" t="s">
        <v>281</v>
      </c>
      <c r="S1036" s="383"/>
      <c r="T1036" s="383"/>
      <c r="U1036" s="383"/>
      <c r="V1036" s="383"/>
      <c r="W1036" s="365">
        <v>88.38</v>
      </c>
      <c r="X1036" s="359">
        <v>88.38</v>
      </c>
      <c r="Y1036" s="360">
        <v>1</v>
      </c>
      <c r="Z1036" s="384"/>
      <c r="AA1036" s="384"/>
      <c r="AB1036" s="384"/>
      <c r="AC1036" s="384"/>
      <c r="AD1036" s="384"/>
      <c r="AE1036" s="384"/>
      <c r="AF1036" s="302">
        <v>1708.76</v>
      </c>
      <c r="AG1036" s="300"/>
    </row>
    <row r="1037" spans="1:33" s="299" customFormat="1" ht="21.75" customHeight="1" x14ac:dyDescent="0.2">
      <c r="A1037" s="300"/>
      <c r="B1037" s="385" t="s">
        <v>277</v>
      </c>
      <c r="C1037" s="385"/>
      <c r="D1037" s="385"/>
      <c r="E1037" s="385"/>
      <c r="F1037" s="385"/>
      <c r="G1037" s="385"/>
      <c r="H1037" s="385"/>
      <c r="I1037" s="385"/>
      <c r="J1037" s="385"/>
      <c r="K1037" s="385"/>
      <c r="L1037" s="385"/>
      <c r="M1037" s="385"/>
      <c r="N1037" s="341">
        <v>983</v>
      </c>
      <c r="O1037" s="343">
        <v>8</v>
      </c>
      <c r="P1037" s="343">
        <v>1</v>
      </c>
      <c r="Q1037" s="344" t="s">
        <v>276</v>
      </c>
      <c r="R1037" s="345">
        <v>0</v>
      </c>
      <c r="S1037" s="383"/>
      <c r="T1037" s="383"/>
      <c r="U1037" s="383"/>
      <c r="V1037" s="383"/>
      <c r="W1037" s="365">
        <v>28193.589</v>
      </c>
      <c r="X1037" s="359">
        <v>12329.86</v>
      </c>
      <c r="Y1037" s="360">
        <v>0.43733</v>
      </c>
      <c r="Z1037" s="384"/>
      <c r="AA1037" s="384"/>
      <c r="AB1037" s="384"/>
      <c r="AC1037" s="384"/>
      <c r="AD1037" s="384"/>
      <c r="AE1037" s="384"/>
      <c r="AF1037" s="302">
        <v>6.2</v>
      </c>
      <c r="AG1037" s="300"/>
    </row>
    <row r="1038" spans="1:33" s="299" customFormat="1" ht="12" customHeight="1" x14ac:dyDescent="0.2">
      <c r="A1038" s="300"/>
      <c r="B1038" s="385" t="s">
        <v>662</v>
      </c>
      <c r="C1038" s="385"/>
      <c r="D1038" s="385"/>
      <c r="E1038" s="385"/>
      <c r="F1038" s="385"/>
      <c r="G1038" s="385"/>
      <c r="H1038" s="385"/>
      <c r="I1038" s="385"/>
      <c r="J1038" s="385"/>
      <c r="K1038" s="385"/>
      <c r="L1038" s="385"/>
      <c r="M1038" s="385"/>
      <c r="N1038" s="341">
        <v>983</v>
      </c>
      <c r="O1038" s="343">
        <v>8</v>
      </c>
      <c r="P1038" s="343">
        <v>1</v>
      </c>
      <c r="Q1038" s="344" t="s">
        <v>295</v>
      </c>
      <c r="R1038" s="345">
        <v>0</v>
      </c>
      <c r="S1038" s="383"/>
      <c r="T1038" s="383"/>
      <c r="U1038" s="383"/>
      <c r="V1038" s="383"/>
      <c r="W1038" s="365">
        <v>28193.589</v>
      </c>
      <c r="X1038" s="359">
        <v>12329.86</v>
      </c>
      <c r="Y1038" s="360">
        <v>0.43733</v>
      </c>
      <c r="Z1038" s="384"/>
      <c r="AA1038" s="384"/>
      <c r="AB1038" s="384"/>
      <c r="AC1038" s="384"/>
      <c r="AD1038" s="384"/>
      <c r="AE1038" s="384"/>
      <c r="AF1038" s="302">
        <v>6.2</v>
      </c>
      <c r="AG1038" s="300"/>
    </row>
    <row r="1039" spans="1:33" s="299" customFormat="1" ht="21.75" customHeight="1" x14ac:dyDescent="0.2">
      <c r="A1039" s="300"/>
      <c r="B1039" s="385" t="s">
        <v>300</v>
      </c>
      <c r="C1039" s="385"/>
      <c r="D1039" s="385"/>
      <c r="E1039" s="385"/>
      <c r="F1039" s="385"/>
      <c r="G1039" s="385"/>
      <c r="H1039" s="385"/>
      <c r="I1039" s="385"/>
      <c r="J1039" s="385"/>
      <c r="K1039" s="385"/>
      <c r="L1039" s="385"/>
      <c r="M1039" s="385"/>
      <c r="N1039" s="341">
        <v>983</v>
      </c>
      <c r="O1039" s="343">
        <v>8</v>
      </c>
      <c r="P1039" s="343">
        <v>1</v>
      </c>
      <c r="Q1039" s="344" t="s">
        <v>299</v>
      </c>
      <c r="R1039" s="345">
        <v>0</v>
      </c>
      <c r="S1039" s="383"/>
      <c r="T1039" s="383"/>
      <c r="U1039" s="383"/>
      <c r="V1039" s="383"/>
      <c r="W1039" s="365">
        <v>19701.400000000001</v>
      </c>
      <c r="X1039" s="359">
        <v>9862.99</v>
      </c>
      <c r="Y1039" s="360">
        <v>0.50061999999999995</v>
      </c>
      <c r="Z1039" s="384"/>
      <c r="AA1039" s="384"/>
      <c r="AB1039" s="384"/>
      <c r="AC1039" s="384"/>
      <c r="AD1039" s="384"/>
      <c r="AE1039" s="384"/>
      <c r="AF1039" s="302">
        <v>6.2</v>
      </c>
      <c r="AG1039" s="300"/>
    </row>
    <row r="1040" spans="1:33" s="299" customFormat="1" ht="21.75" customHeight="1" x14ac:dyDescent="0.2">
      <c r="A1040" s="300"/>
      <c r="B1040" s="385" t="s">
        <v>163</v>
      </c>
      <c r="C1040" s="385"/>
      <c r="D1040" s="385"/>
      <c r="E1040" s="385"/>
      <c r="F1040" s="385"/>
      <c r="G1040" s="385"/>
      <c r="H1040" s="385"/>
      <c r="I1040" s="385"/>
      <c r="J1040" s="385"/>
      <c r="K1040" s="385"/>
      <c r="L1040" s="385"/>
      <c r="M1040" s="385"/>
      <c r="N1040" s="341">
        <v>983</v>
      </c>
      <c r="O1040" s="343">
        <v>8</v>
      </c>
      <c r="P1040" s="343">
        <v>1</v>
      </c>
      <c r="Q1040" s="344" t="s">
        <v>299</v>
      </c>
      <c r="R1040" s="345" t="s">
        <v>162</v>
      </c>
      <c r="S1040" s="383"/>
      <c r="T1040" s="383"/>
      <c r="U1040" s="383"/>
      <c r="V1040" s="383"/>
      <c r="W1040" s="365">
        <v>19701.400000000001</v>
      </c>
      <c r="X1040" s="359">
        <v>9862.99</v>
      </c>
      <c r="Y1040" s="360">
        <v>0.50061999999999995</v>
      </c>
      <c r="Z1040" s="384"/>
      <c r="AA1040" s="384"/>
      <c r="AB1040" s="384"/>
      <c r="AC1040" s="384"/>
      <c r="AD1040" s="384"/>
      <c r="AE1040" s="384"/>
      <c r="AF1040" s="302">
        <v>6.2</v>
      </c>
      <c r="AG1040" s="300"/>
    </row>
    <row r="1041" spans="1:33" s="299" customFormat="1" ht="21.75" customHeight="1" x14ac:dyDescent="0.2">
      <c r="A1041" s="300"/>
      <c r="B1041" s="385" t="s">
        <v>285</v>
      </c>
      <c r="C1041" s="385"/>
      <c r="D1041" s="385"/>
      <c r="E1041" s="385"/>
      <c r="F1041" s="385"/>
      <c r="G1041" s="385"/>
      <c r="H1041" s="385"/>
      <c r="I1041" s="385"/>
      <c r="J1041" s="385"/>
      <c r="K1041" s="385"/>
      <c r="L1041" s="385"/>
      <c r="M1041" s="385"/>
      <c r="N1041" s="341">
        <v>983</v>
      </c>
      <c r="O1041" s="343">
        <v>8</v>
      </c>
      <c r="P1041" s="343">
        <v>1</v>
      </c>
      <c r="Q1041" s="344" t="s">
        <v>299</v>
      </c>
      <c r="R1041" s="345" t="s">
        <v>284</v>
      </c>
      <c r="S1041" s="383"/>
      <c r="T1041" s="383"/>
      <c r="U1041" s="383"/>
      <c r="V1041" s="383"/>
      <c r="W1041" s="365">
        <v>19701.400000000001</v>
      </c>
      <c r="X1041" s="359">
        <v>9862.99</v>
      </c>
      <c r="Y1041" s="360">
        <v>0.50061999999999995</v>
      </c>
      <c r="Z1041" s="384"/>
      <c r="AA1041" s="384"/>
      <c r="AB1041" s="384"/>
      <c r="AC1041" s="384"/>
      <c r="AD1041" s="384"/>
      <c r="AE1041" s="384"/>
      <c r="AF1041" s="302">
        <v>6.2</v>
      </c>
      <c r="AG1041" s="300"/>
    </row>
    <row r="1042" spans="1:33" s="299" customFormat="1" ht="12" customHeight="1" x14ac:dyDescent="0.2">
      <c r="A1042" s="300"/>
      <c r="B1042" s="385" t="s">
        <v>283</v>
      </c>
      <c r="C1042" s="385"/>
      <c r="D1042" s="385"/>
      <c r="E1042" s="385"/>
      <c r="F1042" s="385"/>
      <c r="G1042" s="385"/>
      <c r="H1042" s="385"/>
      <c r="I1042" s="385"/>
      <c r="J1042" s="385"/>
      <c r="K1042" s="385"/>
      <c r="L1042" s="385"/>
      <c r="M1042" s="385"/>
      <c r="N1042" s="341">
        <v>983</v>
      </c>
      <c r="O1042" s="343">
        <v>8</v>
      </c>
      <c r="P1042" s="343">
        <v>1</v>
      </c>
      <c r="Q1042" s="344" t="s">
        <v>299</v>
      </c>
      <c r="R1042" s="345" t="s">
        <v>281</v>
      </c>
      <c r="S1042" s="383"/>
      <c r="T1042" s="383"/>
      <c r="U1042" s="383"/>
      <c r="V1042" s="383"/>
      <c r="W1042" s="365">
        <v>19701.400000000001</v>
      </c>
      <c r="X1042" s="359">
        <v>9862.99</v>
      </c>
      <c r="Y1042" s="360">
        <v>0.50061999999999995</v>
      </c>
      <c r="Z1042" s="384"/>
      <c r="AA1042" s="384"/>
      <c r="AB1042" s="384"/>
      <c r="AC1042" s="384"/>
      <c r="AD1042" s="384"/>
      <c r="AE1042" s="384"/>
      <c r="AF1042" s="302">
        <v>0</v>
      </c>
      <c r="AG1042" s="300"/>
    </row>
    <row r="1043" spans="1:33" s="299" customFormat="1" ht="12" customHeight="1" x14ac:dyDescent="0.2">
      <c r="A1043" s="300"/>
      <c r="B1043" s="385" t="s">
        <v>663</v>
      </c>
      <c r="C1043" s="385"/>
      <c r="D1043" s="385"/>
      <c r="E1043" s="385"/>
      <c r="F1043" s="385"/>
      <c r="G1043" s="385"/>
      <c r="H1043" s="385"/>
      <c r="I1043" s="385"/>
      <c r="J1043" s="385"/>
      <c r="K1043" s="385"/>
      <c r="L1043" s="385"/>
      <c r="M1043" s="385"/>
      <c r="N1043" s="341">
        <v>983</v>
      </c>
      <c r="O1043" s="343">
        <v>8</v>
      </c>
      <c r="P1043" s="343">
        <v>1</v>
      </c>
      <c r="Q1043" s="344" t="s">
        <v>664</v>
      </c>
      <c r="R1043" s="345">
        <v>0</v>
      </c>
      <c r="S1043" s="383"/>
      <c r="T1043" s="383"/>
      <c r="U1043" s="383"/>
      <c r="V1043" s="383"/>
      <c r="W1043" s="365">
        <v>3379</v>
      </c>
      <c r="X1043" s="359">
        <v>593.53</v>
      </c>
      <c r="Y1043" s="360">
        <v>0.17565</v>
      </c>
      <c r="Z1043" s="384"/>
      <c r="AA1043" s="384"/>
      <c r="AB1043" s="384"/>
      <c r="AC1043" s="384"/>
      <c r="AD1043" s="384"/>
      <c r="AE1043" s="384"/>
      <c r="AF1043" s="302">
        <v>0</v>
      </c>
      <c r="AG1043" s="300"/>
    </row>
    <row r="1044" spans="1:33" s="299" customFormat="1" ht="21.75" customHeight="1" x14ac:dyDescent="0.2">
      <c r="A1044" s="300"/>
      <c r="B1044" s="385" t="s">
        <v>163</v>
      </c>
      <c r="C1044" s="385"/>
      <c r="D1044" s="385"/>
      <c r="E1044" s="385"/>
      <c r="F1044" s="385"/>
      <c r="G1044" s="385"/>
      <c r="H1044" s="385"/>
      <c r="I1044" s="385"/>
      <c r="J1044" s="385"/>
      <c r="K1044" s="385"/>
      <c r="L1044" s="385"/>
      <c r="M1044" s="385"/>
      <c r="N1044" s="341">
        <v>983</v>
      </c>
      <c r="O1044" s="343">
        <v>8</v>
      </c>
      <c r="P1044" s="343">
        <v>1</v>
      </c>
      <c r="Q1044" s="344" t="s">
        <v>664</v>
      </c>
      <c r="R1044" s="345" t="s">
        <v>162</v>
      </c>
      <c r="S1044" s="383"/>
      <c r="T1044" s="383"/>
      <c r="U1044" s="383"/>
      <c r="V1044" s="383"/>
      <c r="W1044" s="365">
        <v>3379</v>
      </c>
      <c r="X1044" s="359">
        <v>593.53</v>
      </c>
      <c r="Y1044" s="360">
        <v>0.17565</v>
      </c>
      <c r="Z1044" s="384"/>
      <c r="AA1044" s="384"/>
      <c r="AB1044" s="384"/>
      <c r="AC1044" s="384"/>
      <c r="AD1044" s="384"/>
      <c r="AE1044" s="384"/>
      <c r="AF1044" s="302">
        <v>0</v>
      </c>
      <c r="AG1044" s="300"/>
    </row>
    <row r="1045" spans="1:33" s="299" customFormat="1" ht="21.75" customHeight="1" x14ac:dyDescent="0.2">
      <c r="A1045" s="300"/>
      <c r="B1045" s="385" t="s">
        <v>285</v>
      </c>
      <c r="C1045" s="385"/>
      <c r="D1045" s="385"/>
      <c r="E1045" s="385"/>
      <c r="F1045" s="385"/>
      <c r="G1045" s="385"/>
      <c r="H1045" s="385"/>
      <c r="I1045" s="385"/>
      <c r="J1045" s="385"/>
      <c r="K1045" s="385"/>
      <c r="L1045" s="385"/>
      <c r="M1045" s="385"/>
      <c r="N1045" s="341">
        <v>983</v>
      </c>
      <c r="O1045" s="343">
        <v>8</v>
      </c>
      <c r="P1045" s="343">
        <v>1</v>
      </c>
      <c r="Q1045" s="344" t="s">
        <v>664</v>
      </c>
      <c r="R1045" s="345" t="s">
        <v>284</v>
      </c>
      <c r="S1045" s="383"/>
      <c r="T1045" s="383"/>
      <c r="U1045" s="383"/>
      <c r="V1045" s="383"/>
      <c r="W1045" s="365">
        <v>3379</v>
      </c>
      <c r="X1045" s="359">
        <v>593.53</v>
      </c>
      <c r="Y1045" s="360">
        <v>0.17565</v>
      </c>
      <c r="Z1045" s="384"/>
      <c r="AA1045" s="384"/>
      <c r="AB1045" s="384"/>
      <c r="AC1045" s="384"/>
      <c r="AD1045" s="384"/>
      <c r="AE1045" s="384"/>
      <c r="AF1045" s="302">
        <v>0</v>
      </c>
      <c r="AG1045" s="300"/>
    </row>
    <row r="1046" spans="1:33" s="299" customFormat="1" ht="12" customHeight="1" x14ac:dyDescent="0.2">
      <c r="A1046" s="300"/>
      <c r="B1046" s="385" t="s">
        <v>283</v>
      </c>
      <c r="C1046" s="385"/>
      <c r="D1046" s="385"/>
      <c r="E1046" s="385"/>
      <c r="F1046" s="385"/>
      <c r="G1046" s="385"/>
      <c r="H1046" s="385"/>
      <c r="I1046" s="385"/>
      <c r="J1046" s="385"/>
      <c r="K1046" s="385"/>
      <c r="L1046" s="385"/>
      <c r="M1046" s="385"/>
      <c r="N1046" s="341">
        <v>983</v>
      </c>
      <c r="O1046" s="343">
        <v>8</v>
      </c>
      <c r="P1046" s="343">
        <v>1</v>
      </c>
      <c r="Q1046" s="344" t="s">
        <v>664</v>
      </c>
      <c r="R1046" s="345" t="s">
        <v>281</v>
      </c>
      <c r="S1046" s="383"/>
      <c r="T1046" s="383"/>
      <c r="U1046" s="383"/>
      <c r="V1046" s="383"/>
      <c r="W1046" s="365">
        <v>3379</v>
      </c>
      <c r="X1046" s="359">
        <v>593.53</v>
      </c>
      <c r="Y1046" s="360">
        <v>0.17565</v>
      </c>
      <c r="Z1046" s="384"/>
      <c r="AA1046" s="384"/>
      <c r="AB1046" s="384"/>
      <c r="AC1046" s="384"/>
      <c r="AD1046" s="384"/>
      <c r="AE1046" s="384"/>
      <c r="AF1046" s="302">
        <v>0</v>
      </c>
      <c r="AG1046" s="300"/>
    </row>
    <row r="1047" spans="1:33" s="299" customFormat="1" ht="12" customHeight="1" x14ac:dyDescent="0.2">
      <c r="A1047" s="300"/>
      <c r="B1047" s="385" t="s">
        <v>174</v>
      </c>
      <c r="C1047" s="385"/>
      <c r="D1047" s="385"/>
      <c r="E1047" s="385"/>
      <c r="F1047" s="385"/>
      <c r="G1047" s="385"/>
      <c r="H1047" s="385"/>
      <c r="I1047" s="385"/>
      <c r="J1047" s="385"/>
      <c r="K1047" s="385"/>
      <c r="L1047" s="385"/>
      <c r="M1047" s="385"/>
      <c r="N1047" s="341">
        <v>983</v>
      </c>
      <c r="O1047" s="343">
        <v>8</v>
      </c>
      <c r="P1047" s="343">
        <v>1</v>
      </c>
      <c r="Q1047" s="344" t="s">
        <v>298</v>
      </c>
      <c r="R1047" s="345">
        <v>0</v>
      </c>
      <c r="S1047" s="383"/>
      <c r="T1047" s="383"/>
      <c r="U1047" s="383"/>
      <c r="V1047" s="383"/>
      <c r="W1047" s="365">
        <v>4859.1189999999997</v>
      </c>
      <c r="X1047" s="359">
        <v>1619.27</v>
      </c>
      <c r="Y1047" s="360">
        <v>0.33323999999999998</v>
      </c>
      <c r="Z1047" s="384"/>
      <c r="AA1047" s="384"/>
      <c r="AB1047" s="384"/>
      <c r="AC1047" s="384"/>
      <c r="AD1047" s="384"/>
      <c r="AE1047" s="384"/>
      <c r="AF1047" s="302">
        <v>0</v>
      </c>
      <c r="AG1047" s="300"/>
    </row>
    <row r="1048" spans="1:33" s="299" customFormat="1" ht="21.75" customHeight="1" x14ac:dyDescent="0.2">
      <c r="A1048" s="300"/>
      <c r="B1048" s="385" t="s">
        <v>163</v>
      </c>
      <c r="C1048" s="385"/>
      <c r="D1048" s="385"/>
      <c r="E1048" s="385"/>
      <c r="F1048" s="385"/>
      <c r="G1048" s="385"/>
      <c r="H1048" s="385"/>
      <c r="I1048" s="385"/>
      <c r="J1048" s="385"/>
      <c r="K1048" s="385"/>
      <c r="L1048" s="385"/>
      <c r="M1048" s="385"/>
      <c r="N1048" s="341">
        <v>983</v>
      </c>
      <c r="O1048" s="343">
        <v>8</v>
      </c>
      <c r="P1048" s="343">
        <v>1</v>
      </c>
      <c r="Q1048" s="344" t="s">
        <v>298</v>
      </c>
      <c r="R1048" s="345" t="s">
        <v>162</v>
      </c>
      <c r="S1048" s="383"/>
      <c r="T1048" s="383"/>
      <c r="U1048" s="383"/>
      <c r="V1048" s="383"/>
      <c r="W1048" s="365">
        <v>4859.1189999999997</v>
      </c>
      <c r="X1048" s="359">
        <v>1619.27</v>
      </c>
      <c r="Y1048" s="360">
        <v>0.33323999999999998</v>
      </c>
      <c r="Z1048" s="384"/>
      <c r="AA1048" s="384"/>
      <c r="AB1048" s="384"/>
      <c r="AC1048" s="384"/>
      <c r="AD1048" s="384"/>
      <c r="AE1048" s="384"/>
      <c r="AF1048" s="302">
        <v>1702.56</v>
      </c>
      <c r="AG1048" s="300"/>
    </row>
    <row r="1049" spans="1:33" s="299" customFormat="1" ht="12" customHeight="1" x14ac:dyDescent="0.2">
      <c r="A1049" s="300"/>
      <c r="B1049" s="385" t="s">
        <v>285</v>
      </c>
      <c r="C1049" s="385"/>
      <c r="D1049" s="385"/>
      <c r="E1049" s="385"/>
      <c r="F1049" s="385"/>
      <c r="G1049" s="385"/>
      <c r="H1049" s="385"/>
      <c r="I1049" s="385"/>
      <c r="J1049" s="385"/>
      <c r="K1049" s="385"/>
      <c r="L1049" s="385"/>
      <c r="M1049" s="385"/>
      <c r="N1049" s="341">
        <v>983</v>
      </c>
      <c r="O1049" s="343">
        <v>8</v>
      </c>
      <c r="P1049" s="343">
        <v>1</v>
      </c>
      <c r="Q1049" s="344" t="s">
        <v>298</v>
      </c>
      <c r="R1049" s="345" t="s">
        <v>284</v>
      </c>
      <c r="S1049" s="383"/>
      <c r="T1049" s="383"/>
      <c r="U1049" s="383"/>
      <c r="V1049" s="383"/>
      <c r="W1049" s="365">
        <v>4859.1189999999997</v>
      </c>
      <c r="X1049" s="359">
        <v>1619.27</v>
      </c>
      <c r="Y1049" s="360">
        <v>0.33323999999999998</v>
      </c>
      <c r="Z1049" s="384"/>
      <c r="AA1049" s="384"/>
      <c r="AB1049" s="384"/>
      <c r="AC1049" s="384"/>
      <c r="AD1049" s="384"/>
      <c r="AE1049" s="384"/>
      <c r="AF1049" s="302">
        <v>1702.56</v>
      </c>
      <c r="AG1049" s="300"/>
    </row>
    <row r="1050" spans="1:33" s="299" customFormat="1" ht="53.25" customHeight="1" x14ac:dyDescent="0.2">
      <c r="A1050" s="300"/>
      <c r="B1050" s="385" t="s">
        <v>283</v>
      </c>
      <c r="C1050" s="385"/>
      <c r="D1050" s="385"/>
      <c r="E1050" s="385"/>
      <c r="F1050" s="385"/>
      <c r="G1050" s="385"/>
      <c r="H1050" s="385"/>
      <c r="I1050" s="385"/>
      <c r="J1050" s="385"/>
      <c r="K1050" s="385"/>
      <c r="L1050" s="385"/>
      <c r="M1050" s="385"/>
      <c r="N1050" s="341">
        <v>983</v>
      </c>
      <c r="O1050" s="343">
        <v>8</v>
      </c>
      <c r="P1050" s="343">
        <v>1</v>
      </c>
      <c r="Q1050" s="344" t="s">
        <v>298</v>
      </c>
      <c r="R1050" s="345" t="s">
        <v>281</v>
      </c>
      <c r="S1050" s="383"/>
      <c r="T1050" s="383"/>
      <c r="U1050" s="383"/>
      <c r="V1050" s="383"/>
      <c r="W1050" s="365">
        <v>4859.1189999999997</v>
      </c>
      <c r="X1050" s="359">
        <v>1619.27</v>
      </c>
      <c r="Y1050" s="360">
        <v>0.33323999999999998</v>
      </c>
      <c r="Z1050" s="384"/>
      <c r="AA1050" s="384"/>
      <c r="AB1050" s="384"/>
      <c r="AC1050" s="384"/>
      <c r="AD1050" s="384"/>
      <c r="AE1050" s="384"/>
      <c r="AF1050" s="302">
        <v>1702.56</v>
      </c>
      <c r="AG1050" s="300"/>
    </row>
    <row r="1051" spans="1:33" s="299" customFormat="1" ht="12" customHeight="1" x14ac:dyDescent="0.2">
      <c r="A1051" s="300"/>
      <c r="B1051" s="385" t="s">
        <v>297</v>
      </c>
      <c r="C1051" s="385"/>
      <c r="D1051" s="385"/>
      <c r="E1051" s="385"/>
      <c r="F1051" s="385"/>
      <c r="G1051" s="385"/>
      <c r="H1051" s="385"/>
      <c r="I1051" s="385"/>
      <c r="J1051" s="385"/>
      <c r="K1051" s="385"/>
      <c r="L1051" s="385"/>
      <c r="M1051" s="385"/>
      <c r="N1051" s="341">
        <v>983</v>
      </c>
      <c r="O1051" s="343">
        <v>8</v>
      </c>
      <c r="P1051" s="343">
        <v>1</v>
      </c>
      <c r="Q1051" s="344" t="s">
        <v>296</v>
      </c>
      <c r="R1051" s="345">
        <v>0</v>
      </c>
      <c r="S1051" s="383"/>
      <c r="T1051" s="383"/>
      <c r="U1051" s="383"/>
      <c r="V1051" s="383"/>
      <c r="W1051" s="365">
        <v>254.07</v>
      </c>
      <c r="X1051" s="359">
        <v>254.07</v>
      </c>
      <c r="Y1051" s="360">
        <v>1</v>
      </c>
      <c r="Z1051" s="384"/>
      <c r="AA1051" s="384"/>
      <c r="AB1051" s="384"/>
      <c r="AC1051" s="384"/>
      <c r="AD1051" s="384"/>
      <c r="AE1051" s="384"/>
      <c r="AF1051" s="302">
        <v>1702.56</v>
      </c>
      <c r="AG1051" s="300"/>
    </row>
    <row r="1052" spans="1:33" s="299" customFormat="1" ht="12" customHeight="1" x14ac:dyDescent="0.2">
      <c r="A1052" s="300"/>
      <c r="B1052" s="385" t="s">
        <v>163</v>
      </c>
      <c r="C1052" s="385"/>
      <c r="D1052" s="385"/>
      <c r="E1052" s="385"/>
      <c r="F1052" s="385"/>
      <c r="G1052" s="385"/>
      <c r="H1052" s="385"/>
      <c r="I1052" s="385"/>
      <c r="J1052" s="385"/>
      <c r="K1052" s="385"/>
      <c r="L1052" s="385"/>
      <c r="M1052" s="385"/>
      <c r="N1052" s="341">
        <v>983</v>
      </c>
      <c r="O1052" s="343">
        <v>8</v>
      </c>
      <c r="P1052" s="343">
        <v>1</v>
      </c>
      <c r="Q1052" s="344" t="s">
        <v>296</v>
      </c>
      <c r="R1052" s="345" t="s">
        <v>162</v>
      </c>
      <c r="S1052" s="383"/>
      <c r="T1052" s="383"/>
      <c r="U1052" s="383"/>
      <c r="V1052" s="383"/>
      <c r="W1052" s="365">
        <v>254.07</v>
      </c>
      <c r="X1052" s="359">
        <v>254.07</v>
      </c>
      <c r="Y1052" s="360">
        <v>1</v>
      </c>
      <c r="Z1052" s="384"/>
      <c r="AA1052" s="384"/>
      <c r="AB1052" s="384"/>
      <c r="AC1052" s="384"/>
      <c r="AD1052" s="384"/>
      <c r="AE1052" s="384"/>
      <c r="AF1052" s="302">
        <v>1382.43</v>
      </c>
      <c r="AG1052" s="300"/>
    </row>
    <row r="1053" spans="1:33" s="299" customFormat="1" ht="32.25" customHeight="1" x14ac:dyDescent="0.2">
      <c r="A1053" s="300"/>
      <c r="B1053" s="385" t="s">
        <v>285</v>
      </c>
      <c r="C1053" s="385"/>
      <c r="D1053" s="385"/>
      <c r="E1053" s="385"/>
      <c r="F1053" s="385"/>
      <c r="G1053" s="385"/>
      <c r="H1053" s="385"/>
      <c r="I1053" s="385"/>
      <c r="J1053" s="385"/>
      <c r="K1053" s="385"/>
      <c r="L1053" s="385"/>
      <c r="M1053" s="385"/>
      <c r="N1053" s="341">
        <v>983</v>
      </c>
      <c r="O1053" s="343">
        <v>8</v>
      </c>
      <c r="P1053" s="343">
        <v>1</v>
      </c>
      <c r="Q1053" s="344" t="s">
        <v>296</v>
      </c>
      <c r="R1053" s="345" t="s">
        <v>284</v>
      </c>
      <c r="S1053" s="383"/>
      <c r="T1053" s="383"/>
      <c r="U1053" s="383"/>
      <c r="V1053" s="383"/>
      <c r="W1053" s="365">
        <v>254.07</v>
      </c>
      <c r="X1053" s="359">
        <v>254.07</v>
      </c>
      <c r="Y1053" s="360">
        <v>1</v>
      </c>
      <c r="Z1053" s="384"/>
      <c r="AA1053" s="384"/>
      <c r="AB1053" s="384"/>
      <c r="AC1053" s="384"/>
      <c r="AD1053" s="384"/>
      <c r="AE1053" s="384"/>
      <c r="AF1053" s="302">
        <v>320.13</v>
      </c>
      <c r="AG1053" s="300"/>
    </row>
    <row r="1054" spans="1:33" s="299" customFormat="1" ht="12" customHeight="1" x14ac:dyDescent="0.2">
      <c r="A1054" s="300"/>
      <c r="B1054" s="385" t="s">
        <v>283</v>
      </c>
      <c r="C1054" s="385"/>
      <c r="D1054" s="385"/>
      <c r="E1054" s="385"/>
      <c r="F1054" s="385"/>
      <c r="G1054" s="385"/>
      <c r="H1054" s="385"/>
      <c r="I1054" s="385"/>
      <c r="J1054" s="385"/>
      <c r="K1054" s="385"/>
      <c r="L1054" s="385"/>
      <c r="M1054" s="385"/>
      <c r="N1054" s="341">
        <v>983</v>
      </c>
      <c r="O1054" s="343">
        <v>8</v>
      </c>
      <c r="P1054" s="343">
        <v>1</v>
      </c>
      <c r="Q1054" s="344" t="s">
        <v>296</v>
      </c>
      <c r="R1054" s="345" t="s">
        <v>281</v>
      </c>
      <c r="S1054" s="383"/>
      <c r="T1054" s="383"/>
      <c r="U1054" s="383"/>
      <c r="V1054" s="383"/>
      <c r="W1054" s="365">
        <v>254.07</v>
      </c>
      <c r="X1054" s="359">
        <v>254.07</v>
      </c>
      <c r="Y1054" s="360">
        <v>1</v>
      </c>
      <c r="Z1054" s="384"/>
      <c r="AA1054" s="384"/>
      <c r="AB1054" s="384"/>
      <c r="AC1054" s="384"/>
      <c r="AD1054" s="384"/>
      <c r="AE1054" s="384"/>
      <c r="AF1054" s="302">
        <v>0</v>
      </c>
      <c r="AG1054" s="300"/>
    </row>
    <row r="1055" spans="1:33" s="299" customFormat="1" ht="21.75" customHeight="1" x14ac:dyDescent="0.2">
      <c r="A1055" s="300"/>
      <c r="B1055" s="385" t="s">
        <v>277</v>
      </c>
      <c r="C1055" s="385"/>
      <c r="D1055" s="385"/>
      <c r="E1055" s="385"/>
      <c r="F1055" s="385"/>
      <c r="G1055" s="385"/>
      <c r="H1055" s="385"/>
      <c r="I1055" s="385"/>
      <c r="J1055" s="385"/>
      <c r="K1055" s="385"/>
      <c r="L1055" s="385"/>
      <c r="M1055" s="385"/>
      <c r="N1055" s="341">
        <v>983</v>
      </c>
      <c r="O1055" s="343">
        <v>8</v>
      </c>
      <c r="P1055" s="343">
        <v>1</v>
      </c>
      <c r="Q1055" s="344" t="s">
        <v>276</v>
      </c>
      <c r="R1055" s="345">
        <v>0</v>
      </c>
      <c r="S1055" s="383"/>
      <c r="T1055" s="383"/>
      <c r="U1055" s="383"/>
      <c r="V1055" s="383"/>
      <c r="W1055" s="365">
        <v>875.21400000000006</v>
      </c>
      <c r="X1055" s="359">
        <v>454.94</v>
      </c>
      <c r="Y1055" s="360">
        <v>0.51980999999999999</v>
      </c>
      <c r="Z1055" s="384"/>
      <c r="AA1055" s="384"/>
      <c r="AB1055" s="384"/>
      <c r="AC1055" s="384"/>
      <c r="AD1055" s="384"/>
      <c r="AE1055" s="384"/>
      <c r="AF1055" s="302">
        <v>0</v>
      </c>
      <c r="AG1055" s="300"/>
    </row>
    <row r="1056" spans="1:33" s="299" customFormat="1" ht="21.75" customHeight="1" x14ac:dyDescent="0.2">
      <c r="A1056" s="300"/>
      <c r="B1056" s="385" t="s">
        <v>665</v>
      </c>
      <c r="C1056" s="385"/>
      <c r="D1056" s="385"/>
      <c r="E1056" s="385"/>
      <c r="F1056" s="385"/>
      <c r="G1056" s="385"/>
      <c r="H1056" s="385"/>
      <c r="I1056" s="385"/>
      <c r="J1056" s="385"/>
      <c r="K1056" s="385"/>
      <c r="L1056" s="385"/>
      <c r="M1056" s="385"/>
      <c r="N1056" s="341">
        <v>983</v>
      </c>
      <c r="O1056" s="343">
        <v>8</v>
      </c>
      <c r="P1056" s="343">
        <v>1</v>
      </c>
      <c r="Q1056" s="344" t="s">
        <v>289</v>
      </c>
      <c r="R1056" s="345">
        <v>0</v>
      </c>
      <c r="S1056" s="383"/>
      <c r="T1056" s="383"/>
      <c r="U1056" s="383"/>
      <c r="V1056" s="383"/>
      <c r="W1056" s="365">
        <v>875.21400000000006</v>
      </c>
      <c r="X1056" s="359">
        <v>454.94</v>
      </c>
      <c r="Y1056" s="360">
        <v>0.51980999999999999</v>
      </c>
      <c r="Z1056" s="384"/>
      <c r="AA1056" s="384"/>
      <c r="AB1056" s="384"/>
      <c r="AC1056" s="384"/>
      <c r="AD1056" s="384"/>
      <c r="AE1056" s="384"/>
      <c r="AF1056" s="302">
        <v>0</v>
      </c>
      <c r="AG1056" s="300"/>
    </row>
    <row r="1057" spans="1:33" s="299" customFormat="1" ht="12" customHeight="1" x14ac:dyDescent="0.2">
      <c r="A1057" s="300"/>
      <c r="B1057" s="385" t="s">
        <v>294</v>
      </c>
      <c r="C1057" s="385"/>
      <c r="D1057" s="385"/>
      <c r="E1057" s="385"/>
      <c r="F1057" s="385"/>
      <c r="G1057" s="385"/>
      <c r="H1057" s="385"/>
      <c r="I1057" s="385"/>
      <c r="J1057" s="385"/>
      <c r="K1057" s="385"/>
      <c r="L1057" s="385"/>
      <c r="M1057" s="385"/>
      <c r="N1057" s="341">
        <v>983</v>
      </c>
      <c r="O1057" s="343">
        <v>8</v>
      </c>
      <c r="P1057" s="343">
        <v>1</v>
      </c>
      <c r="Q1057" s="344" t="s">
        <v>293</v>
      </c>
      <c r="R1057" s="345">
        <v>0</v>
      </c>
      <c r="S1057" s="383"/>
      <c r="T1057" s="383"/>
      <c r="U1057" s="383"/>
      <c r="V1057" s="383"/>
      <c r="W1057" s="365">
        <v>492.988</v>
      </c>
      <c r="X1057" s="359">
        <v>106.3</v>
      </c>
      <c r="Y1057" s="360">
        <v>0.21562999999999999</v>
      </c>
      <c r="Z1057" s="384"/>
      <c r="AA1057" s="384"/>
      <c r="AB1057" s="384"/>
      <c r="AC1057" s="384"/>
      <c r="AD1057" s="384"/>
      <c r="AE1057" s="384"/>
      <c r="AF1057" s="302">
        <v>0</v>
      </c>
      <c r="AG1057" s="300"/>
    </row>
    <row r="1058" spans="1:33" s="299" customFormat="1" ht="12" customHeight="1" x14ac:dyDescent="0.2">
      <c r="A1058" s="300"/>
      <c r="B1058" s="385" t="s">
        <v>163</v>
      </c>
      <c r="C1058" s="385"/>
      <c r="D1058" s="385"/>
      <c r="E1058" s="385"/>
      <c r="F1058" s="385"/>
      <c r="G1058" s="385"/>
      <c r="H1058" s="385"/>
      <c r="I1058" s="385"/>
      <c r="J1058" s="385"/>
      <c r="K1058" s="385"/>
      <c r="L1058" s="385"/>
      <c r="M1058" s="385"/>
      <c r="N1058" s="341">
        <v>983</v>
      </c>
      <c r="O1058" s="343">
        <v>8</v>
      </c>
      <c r="P1058" s="343">
        <v>1</v>
      </c>
      <c r="Q1058" s="344" t="s">
        <v>293</v>
      </c>
      <c r="R1058" s="345" t="s">
        <v>162</v>
      </c>
      <c r="S1058" s="383"/>
      <c r="T1058" s="383"/>
      <c r="U1058" s="383"/>
      <c r="V1058" s="383"/>
      <c r="W1058" s="365">
        <v>492.988</v>
      </c>
      <c r="X1058" s="359">
        <v>106.3</v>
      </c>
      <c r="Y1058" s="360">
        <v>0.21562999999999999</v>
      </c>
      <c r="Z1058" s="384"/>
      <c r="AA1058" s="384"/>
      <c r="AB1058" s="384"/>
      <c r="AC1058" s="384"/>
      <c r="AD1058" s="384"/>
      <c r="AE1058" s="384"/>
      <c r="AF1058" s="302">
        <v>0</v>
      </c>
      <c r="AG1058" s="300"/>
    </row>
    <row r="1059" spans="1:33" ht="25.5" customHeight="1" x14ac:dyDescent="0.2">
      <c r="A1059" s="267"/>
      <c r="B1059" s="385" t="s">
        <v>285</v>
      </c>
      <c r="C1059" s="385"/>
      <c r="D1059" s="385"/>
      <c r="E1059" s="385"/>
      <c r="F1059" s="385"/>
      <c r="G1059" s="385"/>
      <c r="H1059" s="385"/>
      <c r="I1059" s="385"/>
      <c r="J1059" s="385"/>
      <c r="K1059" s="385"/>
      <c r="L1059" s="385"/>
      <c r="M1059" s="385"/>
      <c r="N1059" s="341">
        <v>983</v>
      </c>
      <c r="O1059" s="343">
        <v>8</v>
      </c>
      <c r="P1059" s="343">
        <v>1</v>
      </c>
      <c r="Q1059" s="344" t="s">
        <v>293</v>
      </c>
      <c r="R1059" s="345" t="s">
        <v>284</v>
      </c>
      <c r="S1059" s="383"/>
      <c r="T1059" s="383"/>
      <c r="U1059" s="383"/>
      <c r="V1059" s="383"/>
      <c r="W1059" s="365">
        <v>492.988</v>
      </c>
      <c r="X1059" s="359">
        <v>106.3</v>
      </c>
      <c r="Y1059" s="360">
        <v>0.21562999999999999</v>
      </c>
      <c r="Z1059" s="248"/>
      <c r="AA1059" s="248"/>
      <c r="AB1059" s="248"/>
      <c r="AC1059" s="248"/>
      <c r="AD1059" s="248"/>
      <c r="AE1059" s="248"/>
      <c r="AF1059" s="248"/>
      <c r="AG1059" s="248"/>
    </row>
    <row r="1060" spans="1:33" ht="11.25" customHeight="1" x14ac:dyDescent="0.2">
      <c r="A1060" s="267"/>
      <c r="B1060" s="385" t="s">
        <v>283</v>
      </c>
      <c r="C1060" s="385"/>
      <c r="D1060" s="385"/>
      <c r="E1060" s="385"/>
      <c r="F1060" s="385"/>
      <c r="G1060" s="385"/>
      <c r="H1060" s="385"/>
      <c r="I1060" s="385"/>
      <c r="J1060" s="385"/>
      <c r="K1060" s="385"/>
      <c r="L1060" s="385"/>
      <c r="M1060" s="385"/>
      <c r="N1060" s="341">
        <v>983</v>
      </c>
      <c r="O1060" s="343">
        <v>8</v>
      </c>
      <c r="P1060" s="343">
        <v>1</v>
      </c>
      <c r="Q1060" s="344" t="s">
        <v>293</v>
      </c>
      <c r="R1060" s="345" t="s">
        <v>281</v>
      </c>
      <c r="S1060" s="383"/>
      <c r="T1060" s="383"/>
      <c r="U1060" s="383"/>
      <c r="V1060" s="383"/>
      <c r="W1060" s="365">
        <v>492.988</v>
      </c>
      <c r="X1060" s="359">
        <v>106.3</v>
      </c>
      <c r="Y1060" s="360">
        <v>0.21562999999999999</v>
      </c>
      <c r="Z1060" s="248"/>
      <c r="AA1060" s="248"/>
      <c r="AB1060" s="248"/>
      <c r="AC1060" s="248"/>
      <c r="AD1060" s="248"/>
      <c r="AE1060" s="248"/>
      <c r="AF1060" s="248"/>
      <c r="AG1060" s="248"/>
    </row>
    <row r="1061" spans="1:33" ht="12.75" customHeight="1" x14ac:dyDescent="0.2">
      <c r="A1061" s="248" t="s">
        <v>129</v>
      </c>
      <c r="B1061" s="385" t="s">
        <v>177</v>
      </c>
      <c r="C1061" s="385"/>
      <c r="D1061" s="385"/>
      <c r="E1061" s="385"/>
      <c r="F1061" s="385"/>
      <c r="G1061" s="385"/>
      <c r="H1061" s="385"/>
      <c r="I1061" s="385"/>
      <c r="J1061" s="385"/>
      <c r="K1061" s="385"/>
      <c r="L1061" s="385"/>
      <c r="M1061" s="385"/>
      <c r="N1061" s="341">
        <v>983</v>
      </c>
      <c r="O1061" s="343">
        <v>8</v>
      </c>
      <c r="P1061" s="343">
        <v>1</v>
      </c>
      <c r="Q1061" s="344" t="s">
        <v>763</v>
      </c>
      <c r="R1061" s="345">
        <v>0</v>
      </c>
      <c r="S1061" s="383"/>
      <c r="T1061" s="383"/>
      <c r="U1061" s="383"/>
      <c r="V1061" s="383"/>
      <c r="W1061" s="365">
        <v>290.45600000000002</v>
      </c>
      <c r="X1061" s="359">
        <v>290.45999999999998</v>
      </c>
      <c r="Y1061" s="360">
        <v>1</v>
      </c>
      <c r="Z1061" s="248"/>
      <c r="AA1061" s="248"/>
      <c r="AB1061" s="248"/>
      <c r="AC1061" s="248"/>
      <c r="AD1061" s="248"/>
      <c r="AE1061" s="248"/>
      <c r="AF1061" s="248"/>
      <c r="AG1061" s="248"/>
    </row>
    <row r="1062" spans="1:33" x14ac:dyDescent="0.2">
      <c r="B1062" s="385" t="s">
        <v>163</v>
      </c>
      <c r="C1062" s="385"/>
      <c r="D1062" s="385"/>
      <c r="E1062" s="385"/>
      <c r="F1062" s="385"/>
      <c r="G1062" s="385"/>
      <c r="H1062" s="385"/>
      <c r="I1062" s="385"/>
      <c r="J1062" s="385"/>
      <c r="K1062" s="385"/>
      <c r="L1062" s="385"/>
      <c r="M1062" s="385"/>
      <c r="N1062" s="341">
        <v>983</v>
      </c>
      <c r="O1062" s="343">
        <v>8</v>
      </c>
      <c r="P1062" s="343">
        <v>1</v>
      </c>
      <c r="Q1062" s="344" t="s">
        <v>763</v>
      </c>
      <c r="R1062" s="345" t="s">
        <v>162</v>
      </c>
      <c r="S1062" s="383"/>
      <c r="T1062" s="383"/>
      <c r="U1062" s="383"/>
      <c r="V1062" s="383"/>
      <c r="W1062" s="365">
        <v>290.45600000000002</v>
      </c>
      <c r="X1062" s="359">
        <v>290.45999999999998</v>
      </c>
      <c r="Y1062" s="360">
        <v>1</v>
      </c>
    </row>
    <row r="1063" spans="1:33" x14ac:dyDescent="0.2">
      <c r="B1063" s="385" t="s">
        <v>285</v>
      </c>
      <c r="C1063" s="385"/>
      <c r="D1063" s="385"/>
      <c r="E1063" s="385"/>
      <c r="F1063" s="385"/>
      <c r="G1063" s="385"/>
      <c r="H1063" s="385"/>
      <c r="I1063" s="385"/>
      <c r="J1063" s="385"/>
      <c r="K1063" s="385"/>
      <c r="L1063" s="385"/>
      <c r="M1063" s="385"/>
      <c r="N1063" s="341">
        <v>983</v>
      </c>
      <c r="O1063" s="343">
        <v>8</v>
      </c>
      <c r="P1063" s="343">
        <v>1</v>
      </c>
      <c r="Q1063" s="344" t="s">
        <v>763</v>
      </c>
      <c r="R1063" s="345" t="s">
        <v>284</v>
      </c>
      <c r="S1063" s="383"/>
      <c r="T1063" s="383"/>
      <c r="U1063" s="383"/>
      <c r="V1063" s="383"/>
      <c r="W1063" s="365">
        <v>290.45600000000002</v>
      </c>
      <c r="X1063" s="359">
        <v>290.45999999999998</v>
      </c>
      <c r="Y1063" s="360">
        <v>1</v>
      </c>
    </row>
    <row r="1064" spans="1:33" x14ac:dyDescent="0.2">
      <c r="B1064" s="385" t="s">
        <v>283</v>
      </c>
      <c r="C1064" s="385"/>
      <c r="D1064" s="385"/>
      <c r="E1064" s="385"/>
      <c r="F1064" s="385"/>
      <c r="G1064" s="385"/>
      <c r="H1064" s="385"/>
      <c r="I1064" s="385"/>
      <c r="J1064" s="385"/>
      <c r="K1064" s="385"/>
      <c r="L1064" s="385"/>
      <c r="M1064" s="385"/>
      <c r="N1064" s="341">
        <v>983</v>
      </c>
      <c r="O1064" s="343">
        <v>8</v>
      </c>
      <c r="P1064" s="343">
        <v>1</v>
      </c>
      <c r="Q1064" s="344" t="s">
        <v>763</v>
      </c>
      <c r="R1064" s="345" t="s">
        <v>281</v>
      </c>
      <c r="S1064" s="383"/>
      <c r="T1064" s="383"/>
      <c r="U1064" s="383"/>
      <c r="V1064" s="383"/>
      <c r="W1064" s="365">
        <v>290.45600000000002</v>
      </c>
      <c r="X1064" s="359">
        <v>290.45999999999998</v>
      </c>
      <c r="Y1064" s="360">
        <v>1</v>
      </c>
    </row>
    <row r="1065" spans="1:33" x14ac:dyDescent="0.2">
      <c r="B1065" s="385" t="s">
        <v>176</v>
      </c>
      <c r="C1065" s="385"/>
      <c r="D1065" s="385"/>
      <c r="E1065" s="385"/>
      <c r="F1065" s="385"/>
      <c r="G1065" s="385"/>
      <c r="H1065" s="385"/>
      <c r="I1065" s="385"/>
      <c r="J1065" s="385"/>
      <c r="K1065" s="385"/>
      <c r="L1065" s="385"/>
      <c r="M1065" s="385"/>
      <c r="N1065" s="341">
        <v>983</v>
      </c>
      <c r="O1065" s="343">
        <v>8</v>
      </c>
      <c r="P1065" s="343">
        <v>1</v>
      </c>
      <c r="Q1065" s="344" t="s">
        <v>666</v>
      </c>
      <c r="R1065" s="345">
        <v>0</v>
      </c>
      <c r="S1065" s="383"/>
      <c r="T1065" s="383"/>
      <c r="U1065" s="383"/>
      <c r="V1065" s="383"/>
      <c r="W1065" s="365">
        <v>91.77</v>
      </c>
      <c r="X1065" s="359">
        <v>58.18</v>
      </c>
      <c r="Y1065" s="360">
        <v>0.63400999999999996</v>
      </c>
    </row>
    <row r="1066" spans="1:33" x14ac:dyDescent="0.2">
      <c r="B1066" s="385" t="s">
        <v>163</v>
      </c>
      <c r="C1066" s="385"/>
      <c r="D1066" s="385"/>
      <c r="E1066" s="385"/>
      <c r="F1066" s="385"/>
      <c r="G1066" s="385"/>
      <c r="H1066" s="385"/>
      <c r="I1066" s="385"/>
      <c r="J1066" s="385"/>
      <c r="K1066" s="385"/>
      <c r="L1066" s="385"/>
      <c r="M1066" s="385"/>
      <c r="N1066" s="341">
        <v>983</v>
      </c>
      <c r="O1066" s="343">
        <v>8</v>
      </c>
      <c r="P1066" s="343">
        <v>1</v>
      </c>
      <c r="Q1066" s="344" t="s">
        <v>666</v>
      </c>
      <c r="R1066" s="345" t="s">
        <v>162</v>
      </c>
      <c r="S1066" s="383"/>
      <c r="T1066" s="383"/>
      <c r="U1066" s="383"/>
      <c r="V1066" s="383"/>
      <c r="W1066" s="365">
        <v>91.77</v>
      </c>
      <c r="X1066" s="359">
        <v>58.18</v>
      </c>
      <c r="Y1066" s="360">
        <v>0.63400999999999996</v>
      </c>
    </row>
    <row r="1067" spans="1:33" x14ac:dyDescent="0.2">
      <c r="B1067" s="385" t="s">
        <v>285</v>
      </c>
      <c r="C1067" s="385"/>
      <c r="D1067" s="385"/>
      <c r="E1067" s="385"/>
      <c r="F1067" s="385"/>
      <c r="G1067" s="385"/>
      <c r="H1067" s="385"/>
      <c r="I1067" s="385"/>
      <c r="J1067" s="385"/>
      <c r="K1067" s="385"/>
      <c r="L1067" s="385"/>
      <c r="M1067" s="385"/>
      <c r="N1067" s="341">
        <v>983</v>
      </c>
      <c r="O1067" s="343">
        <v>8</v>
      </c>
      <c r="P1067" s="343">
        <v>1</v>
      </c>
      <c r="Q1067" s="344" t="s">
        <v>666</v>
      </c>
      <c r="R1067" s="345" t="s">
        <v>284</v>
      </c>
      <c r="S1067" s="383"/>
      <c r="T1067" s="383"/>
      <c r="U1067" s="383"/>
      <c r="V1067" s="383"/>
      <c r="W1067" s="365">
        <v>91.77</v>
      </c>
      <c r="X1067" s="359">
        <v>58.18</v>
      </c>
      <c r="Y1067" s="360">
        <v>0.63400999999999996</v>
      </c>
    </row>
    <row r="1068" spans="1:33" x14ac:dyDescent="0.2">
      <c r="B1068" s="385" t="s">
        <v>283</v>
      </c>
      <c r="C1068" s="385"/>
      <c r="D1068" s="385"/>
      <c r="E1068" s="385"/>
      <c r="F1068" s="385"/>
      <c r="G1068" s="385"/>
      <c r="H1068" s="385"/>
      <c r="I1068" s="385"/>
      <c r="J1068" s="385"/>
      <c r="K1068" s="385"/>
      <c r="L1068" s="385"/>
      <c r="M1068" s="385"/>
      <c r="N1068" s="341">
        <v>983</v>
      </c>
      <c r="O1068" s="343">
        <v>8</v>
      </c>
      <c r="P1068" s="343">
        <v>1</v>
      </c>
      <c r="Q1068" s="344" t="s">
        <v>666</v>
      </c>
      <c r="R1068" s="345" t="s">
        <v>281</v>
      </c>
      <c r="S1068" s="383"/>
      <c r="T1068" s="383"/>
      <c r="U1068" s="383"/>
      <c r="V1068" s="383"/>
      <c r="W1068" s="365">
        <v>91.77</v>
      </c>
      <c r="X1068" s="359">
        <v>58.18</v>
      </c>
      <c r="Y1068" s="360">
        <v>0.63400999999999996</v>
      </c>
    </row>
    <row r="1069" spans="1:33" x14ac:dyDescent="0.2">
      <c r="B1069" s="385" t="s">
        <v>277</v>
      </c>
      <c r="C1069" s="385"/>
      <c r="D1069" s="385"/>
      <c r="E1069" s="385"/>
      <c r="F1069" s="385"/>
      <c r="G1069" s="385"/>
      <c r="H1069" s="385"/>
      <c r="I1069" s="385"/>
      <c r="J1069" s="385"/>
      <c r="K1069" s="385"/>
      <c r="L1069" s="385"/>
      <c r="M1069" s="385"/>
      <c r="N1069" s="341">
        <v>983</v>
      </c>
      <c r="O1069" s="343">
        <v>8</v>
      </c>
      <c r="P1069" s="343">
        <v>1</v>
      </c>
      <c r="Q1069" s="344" t="s">
        <v>276</v>
      </c>
      <c r="R1069" s="345">
        <v>0</v>
      </c>
      <c r="S1069" s="383"/>
      <c r="T1069" s="383"/>
      <c r="U1069" s="383"/>
      <c r="V1069" s="383"/>
      <c r="W1069" s="365">
        <v>15480.26</v>
      </c>
      <c r="X1069" s="359">
        <v>8006.31</v>
      </c>
      <c r="Y1069" s="360">
        <v>0.51719000000000004</v>
      </c>
    </row>
    <row r="1070" spans="1:33" x14ac:dyDescent="0.2">
      <c r="B1070" s="385" t="s">
        <v>665</v>
      </c>
      <c r="C1070" s="385"/>
      <c r="D1070" s="385"/>
      <c r="E1070" s="385"/>
      <c r="F1070" s="385"/>
      <c r="G1070" s="385"/>
      <c r="H1070" s="385"/>
      <c r="I1070" s="385"/>
      <c r="J1070" s="385"/>
      <c r="K1070" s="385"/>
      <c r="L1070" s="385"/>
      <c r="M1070" s="385"/>
      <c r="N1070" s="341">
        <v>983</v>
      </c>
      <c r="O1070" s="343">
        <v>8</v>
      </c>
      <c r="P1070" s="343">
        <v>1</v>
      </c>
      <c r="Q1070" s="344" t="s">
        <v>289</v>
      </c>
      <c r="R1070" s="345">
        <v>0</v>
      </c>
      <c r="S1070" s="383"/>
      <c r="T1070" s="383"/>
      <c r="U1070" s="383"/>
      <c r="V1070" s="383"/>
      <c r="W1070" s="365">
        <v>15480.26</v>
      </c>
      <c r="X1070" s="359">
        <v>8006.31</v>
      </c>
      <c r="Y1070" s="360">
        <v>0.51719000000000004</v>
      </c>
    </row>
    <row r="1071" spans="1:33" x14ac:dyDescent="0.2">
      <c r="B1071" s="385" t="s">
        <v>273</v>
      </c>
      <c r="C1071" s="385"/>
      <c r="D1071" s="385"/>
      <c r="E1071" s="385"/>
      <c r="F1071" s="385"/>
      <c r="G1071" s="385"/>
      <c r="H1071" s="385"/>
      <c r="I1071" s="385"/>
      <c r="J1071" s="385"/>
      <c r="K1071" s="385"/>
      <c r="L1071" s="385"/>
      <c r="M1071" s="385"/>
      <c r="N1071" s="341">
        <v>983</v>
      </c>
      <c r="O1071" s="343">
        <v>8</v>
      </c>
      <c r="P1071" s="343">
        <v>1</v>
      </c>
      <c r="Q1071" s="344" t="s">
        <v>292</v>
      </c>
      <c r="R1071" s="345">
        <v>0</v>
      </c>
      <c r="S1071" s="383"/>
      <c r="T1071" s="383"/>
      <c r="U1071" s="383"/>
      <c r="V1071" s="383"/>
      <c r="W1071" s="365">
        <v>12194.9</v>
      </c>
      <c r="X1071" s="359">
        <v>5423.84</v>
      </c>
      <c r="Y1071" s="360">
        <v>0.44475999999999999</v>
      </c>
    </row>
    <row r="1072" spans="1:33" x14ac:dyDescent="0.2">
      <c r="B1072" s="385" t="s">
        <v>163</v>
      </c>
      <c r="C1072" s="385"/>
      <c r="D1072" s="385"/>
      <c r="E1072" s="385"/>
      <c r="F1072" s="385"/>
      <c r="G1072" s="385"/>
      <c r="H1072" s="385"/>
      <c r="I1072" s="385"/>
      <c r="J1072" s="385"/>
      <c r="K1072" s="385"/>
      <c r="L1072" s="385"/>
      <c r="M1072" s="385"/>
      <c r="N1072" s="341">
        <v>983</v>
      </c>
      <c r="O1072" s="343">
        <v>8</v>
      </c>
      <c r="P1072" s="343">
        <v>1</v>
      </c>
      <c r="Q1072" s="344" t="s">
        <v>292</v>
      </c>
      <c r="R1072" s="345" t="s">
        <v>162</v>
      </c>
      <c r="S1072" s="383"/>
      <c r="T1072" s="383"/>
      <c r="U1072" s="383"/>
      <c r="V1072" s="383"/>
      <c r="W1072" s="365">
        <v>12194.9</v>
      </c>
      <c r="X1072" s="359">
        <v>5423.84</v>
      </c>
      <c r="Y1072" s="360">
        <v>0.44475999999999999</v>
      </c>
    </row>
    <row r="1073" spans="2:25" x14ac:dyDescent="0.2">
      <c r="B1073" s="385" t="s">
        <v>285</v>
      </c>
      <c r="C1073" s="385"/>
      <c r="D1073" s="385"/>
      <c r="E1073" s="385"/>
      <c r="F1073" s="385"/>
      <c r="G1073" s="385"/>
      <c r="H1073" s="385"/>
      <c r="I1073" s="385"/>
      <c r="J1073" s="385"/>
      <c r="K1073" s="385"/>
      <c r="L1073" s="385"/>
      <c r="M1073" s="385"/>
      <c r="N1073" s="341">
        <v>983</v>
      </c>
      <c r="O1073" s="343">
        <v>8</v>
      </c>
      <c r="P1073" s="343">
        <v>1</v>
      </c>
      <c r="Q1073" s="344" t="s">
        <v>292</v>
      </c>
      <c r="R1073" s="345" t="s">
        <v>284</v>
      </c>
      <c r="S1073" s="383"/>
      <c r="T1073" s="383"/>
      <c r="U1073" s="383"/>
      <c r="V1073" s="383"/>
      <c r="W1073" s="365">
        <v>12194.9</v>
      </c>
      <c r="X1073" s="359">
        <v>5423.84</v>
      </c>
      <c r="Y1073" s="360">
        <v>0.44475999999999999</v>
      </c>
    </row>
    <row r="1074" spans="2:25" x14ac:dyDescent="0.2">
      <c r="B1074" s="385" t="s">
        <v>283</v>
      </c>
      <c r="C1074" s="385"/>
      <c r="D1074" s="385"/>
      <c r="E1074" s="385"/>
      <c r="F1074" s="385"/>
      <c r="G1074" s="385"/>
      <c r="H1074" s="385"/>
      <c r="I1074" s="385"/>
      <c r="J1074" s="385"/>
      <c r="K1074" s="385"/>
      <c r="L1074" s="385"/>
      <c r="M1074" s="385"/>
      <c r="N1074" s="341">
        <v>983</v>
      </c>
      <c r="O1074" s="343">
        <v>8</v>
      </c>
      <c r="P1074" s="343">
        <v>1</v>
      </c>
      <c r="Q1074" s="344" t="s">
        <v>292</v>
      </c>
      <c r="R1074" s="345" t="s">
        <v>281</v>
      </c>
      <c r="S1074" s="383"/>
      <c r="T1074" s="383"/>
      <c r="U1074" s="383"/>
      <c r="V1074" s="383"/>
      <c r="W1074" s="365">
        <v>12194.9</v>
      </c>
      <c r="X1074" s="359">
        <v>5423.84</v>
      </c>
      <c r="Y1074" s="360">
        <v>0.44475999999999999</v>
      </c>
    </row>
    <row r="1075" spans="2:25" x14ac:dyDescent="0.2">
      <c r="B1075" s="385" t="s">
        <v>667</v>
      </c>
      <c r="C1075" s="385"/>
      <c r="D1075" s="385"/>
      <c r="E1075" s="385"/>
      <c r="F1075" s="385"/>
      <c r="G1075" s="385"/>
      <c r="H1075" s="385"/>
      <c r="I1075" s="385"/>
      <c r="J1075" s="385"/>
      <c r="K1075" s="385"/>
      <c r="L1075" s="385"/>
      <c r="M1075" s="385"/>
      <c r="N1075" s="341">
        <v>983</v>
      </c>
      <c r="O1075" s="343">
        <v>8</v>
      </c>
      <c r="P1075" s="343">
        <v>1</v>
      </c>
      <c r="Q1075" s="344" t="s">
        <v>668</v>
      </c>
      <c r="R1075" s="345">
        <v>0</v>
      </c>
      <c r="S1075" s="383"/>
      <c r="T1075" s="383"/>
      <c r="U1075" s="383"/>
      <c r="V1075" s="383"/>
      <c r="W1075" s="365">
        <v>2439</v>
      </c>
      <c r="X1075" s="359">
        <v>2176.4699999999998</v>
      </c>
      <c r="Y1075" s="360">
        <v>0.89236000000000004</v>
      </c>
    </row>
    <row r="1076" spans="2:25" x14ac:dyDescent="0.2">
      <c r="B1076" s="385" t="s">
        <v>163</v>
      </c>
      <c r="C1076" s="385"/>
      <c r="D1076" s="385"/>
      <c r="E1076" s="385"/>
      <c r="F1076" s="385"/>
      <c r="G1076" s="385"/>
      <c r="H1076" s="385"/>
      <c r="I1076" s="385"/>
      <c r="J1076" s="385"/>
      <c r="K1076" s="385"/>
      <c r="L1076" s="385"/>
      <c r="M1076" s="385"/>
      <c r="N1076" s="341">
        <v>983</v>
      </c>
      <c r="O1076" s="343">
        <v>8</v>
      </c>
      <c r="P1076" s="343">
        <v>1</v>
      </c>
      <c r="Q1076" s="344" t="s">
        <v>668</v>
      </c>
      <c r="R1076" s="345" t="s">
        <v>162</v>
      </c>
      <c r="S1076" s="383"/>
      <c r="T1076" s="383"/>
      <c r="U1076" s="383"/>
      <c r="V1076" s="383"/>
      <c r="W1076" s="365">
        <v>2439</v>
      </c>
      <c r="X1076" s="359">
        <v>2176.4699999999998</v>
      </c>
      <c r="Y1076" s="360">
        <v>0.89236000000000004</v>
      </c>
    </row>
    <row r="1077" spans="2:25" x14ac:dyDescent="0.2">
      <c r="B1077" s="385" t="s">
        <v>285</v>
      </c>
      <c r="C1077" s="385"/>
      <c r="D1077" s="385"/>
      <c r="E1077" s="385"/>
      <c r="F1077" s="385"/>
      <c r="G1077" s="385"/>
      <c r="H1077" s="385"/>
      <c r="I1077" s="385"/>
      <c r="J1077" s="385"/>
      <c r="K1077" s="385"/>
      <c r="L1077" s="385"/>
      <c r="M1077" s="385"/>
      <c r="N1077" s="341">
        <v>983</v>
      </c>
      <c r="O1077" s="343">
        <v>8</v>
      </c>
      <c r="P1077" s="343">
        <v>1</v>
      </c>
      <c r="Q1077" s="344" t="s">
        <v>668</v>
      </c>
      <c r="R1077" s="345" t="s">
        <v>284</v>
      </c>
      <c r="S1077" s="383"/>
      <c r="T1077" s="383"/>
      <c r="U1077" s="383"/>
      <c r="V1077" s="383"/>
      <c r="W1077" s="365">
        <v>2439</v>
      </c>
      <c r="X1077" s="359">
        <v>2176.4699999999998</v>
      </c>
      <c r="Y1077" s="360">
        <v>0.89236000000000004</v>
      </c>
    </row>
    <row r="1078" spans="2:25" x14ac:dyDescent="0.2">
      <c r="B1078" s="385" t="s">
        <v>283</v>
      </c>
      <c r="C1078" s="385"/>
      <c r="D1078" s="385"/>
      <c r="E1078" s="385"/>
      <c r="F1078" s="385"/>
      <c r="G1078" s="385"/>
      <c r="H1078" s="385"/>
      <c r="I1078" s="385"/>
      <c r="J1078" s="385"/>
      <c r="K1078" s="385"/>
      <c r="L1078" s="385"/>
      <c r="M1078" s="385"/>
      <c r="N1078" s="341">
        <v>983</v>
      </c>
      <c r="O1078" s="343">
        <v>8</v>
      </c>
      <c r="P1078" s="343">
        <v>1</v>
      </c>
      <c r="Q1078" s="344" t="s">
        <v>668</v>
      </c>
      <c r="R1078" s="345" t="s">
        <v>281</v>
      </c>
      <c r="S1078" s="383"/>
      <c r="T1078" s="383"/>
      <c r="U1078" s="383"/>
      <c r="V1078" s="383"/>
      <c r="W1078" s="365">
        <v>2439</v>
      </c>
      <c r="X1078" s="359">
        <v>2176.4699999999998</v>
      </c>
      <c r="Y1078" s="360">
        <v>0.89236000000000004</v>
      </c>
    </row>
    <row r="1079" spans="2:25" x14ac:dyDescent="0.2">
      <c r="B1079" s="385" t="s">
        <v>540</v>
      </c>
      <c r="C1079" s="385"/>
      <c r="D1079" s="385"/>
      <c r="E1079" s="385"/>
      <c r="F1079" s="385"/>
      <c r="G1079" s="385"/>
      <c r="H1079" s="385"/>
      <c r="I1079" s="385"/>
      <c r="J1079" s="385"/>
      <c r="K1079" s="385"/>
      <c r="L1079" s="385"/>
      <c r="M1079" s="385"/>
      <c r="N1079" s="341">
        <v>983</v>
      </c>
      <c r="O1079" s="343">
        <v>8</v>
      </c>
      <c r="P1079" s="343">
        <v>1</v>
      </c>
      <c r="Q1079" s="344" t="s">
        <v>564</v>
      </c>
      <c r="R1079" s="345">
        <v>0</v>
      </c>
      <c r="S1079" s="383"/>
      <c r="T1079" s="383"/>
      <c r="U1079" s="383"/>
      <c r="V1079" s="383"/>
      <c r="W1079" s="365">
        <v>632.23</v>
      </c>
      <c r="X1079" s="359">
        <v>270.24</v>
      </c>
      <c r="Y1079" s="360">
        <v>0.42742999999999998</v>
      </c>
    </row>
    <row r="1080" spans="2:25" x14ac:dyDescent="0.2">
      <c r="B1080" s="385" t="s">
        <v>163</v>
      </c>
      <c r="C1080" s="385"/>
      <c r="D1080" s="385"/>
      <c r="E1080" s="385"/>
      <c r="F1080" s="385"/>
      <c r="G1080" s="385"/>
      <c r="H1080" s="385"/>
      <c r="I1080" s="385"/>
      <c r="J1080" s="385"/>
      <c r="K1080" s="385"/>
      <c r="L1080" s="385"/>
      <c r="M1080" s="385"/>
      <c r="N1080" s="341">
        <v>983</v>
      </c>
      <c r="O1080" s="343">
        <v>8</v>
      </c>
      <c r="P1080" s="343">
        <v>1</v>
      </c>
      <c r="Q1080" s="344" t="s">
        <v>564</v>
      </c>
      <c r="R1080" s="345" t="s">
        <v>162</v>
      </c>
      <c r="S1080" s="383"/>
      <c r="T1080" s="383"/>
      <c r="U1080" s="383"/>
      <c r="V1080" s="383"/>
      <c r="W1080" s="365">
        <v>632.23</v>
      </c>
      <c r="X1080" s="359">
        <v>270.24</v>
      </c>
      <c r="Y1080" s="360">
        <v>0.42742999999999998</v>
      </c>
    </row>
    <row r="1081" spans="2:25" x14ac:dyDescent="0.2">
      <c r="B1081" s="385" t="s">
        <v>285</v>
      </c>
      <c r="C1081" s="385"/>
      <c r="D1081" s="385"/>
      <c r="E1081" s="385"/>
      <c r="F1081" s="385"/>
      <c r="G1081" s="385"/>
      <c r="H1081" s="385"/>
      <c r="I1081" s="385"/>
      <c r="J1081" s="385"/>
      <c r="K1081" s="385"/>
      <c r="L1081" s="385"/>
      <c r="M1081" s="385"/>
      <c r="N1081" s="341">
        <v>983</v>
      </c>
      <c r="O1081" s="343">
        <v>8</v>
      </c>
      <c r="P1081" s="343">
        <v>1</v>
      </c>
      <c r="Q1081" s="344" t="s">
        <v>564</v>
      </c>
      <c r="R1081" s="345" t="s">
        <v>284</v>
      </c>
      <c r="S1081" s="383"/>
      <c r="T1081" s="383"/>
      <c r="U1081" s="383"/>
      <c r="V1081" s="383"/>
      <c r="W1081" s="365">
        <v>632.23</v>
      </c>
      <c r="X1081" s="359">
        <v>270.24</v>
      </c>
      <c r="Y1081" s="360">
        <v>0.42742999999999998</v>
      </c>
    </row>
    <row r="1082" spans="2:25" x14ac:dyDescent="0.2">
      <c r="B1082" s="385" t="s">
        <v>283</v>
      </c>
      <c r="C1082" s="385"/>
      <c r="D1082" s="385"/>
      <c r="E1082" s="385"/>
      <c r="F1082" s="385"/>
      <c r="G1082" s="385"/>
      <c r="H1082" s="385"/>
      <c r="I1082" s="385"/>
      <c r="J1082" s="385"/>
      <c r="K1082" s="385"/>
      <c r="L1082" s="385"/>
      <c r="M1082" s="385"/>
      <c r="N1082" s="341">
        <v>983</v>
      </c>
      <c r="O1082" s="343">
        <v>8</v>
      </c>
      <c r="P1082" s="343">
        <v>1</v>
      </c>
      <c r="Q1082" s="344" t="s">
        <v>564</v>
      </c>
      <c r="R1082" s="345" t="s">
        <v>281</v>
      </c>
      <c r="S1082" s="383"/>
      <c r="T1082" s="383"/>
      <c r="U1082" s="383"/>
      <c r="V1082" s="383"/>
      <c r="W1082" s="365">
        <v>632.23</v>
      </c>
      <c r="X1082" s="359">
        <v>270.24</v>
      </c>
      <c r="Y1082" s="360">
        <v>0.42742999999999998</v>
      </c>
    </row>
    <row r="1083" spans="2:25" x14ac:dyDescent="0.2">
      <c r="B1083" s="385" t="s">
        <v>291</v>
      </c>
      <c r="C1083" s="385"/>
      <c r="D1083" s="385"/>
      <c r="E1083" s="385"/>
      <c r="F1083" s="385"/>
      <c r="G1083" s="385"/>
      <c r="H1083" s="385"/>
      <c r="I1083" s="385"/>
      <c r="J1083" s="385"/>
      <c r="K1083" s="385"/>
      <c r="L1083" s="385"/>
      <c r="M1083" s="385"/>
      <c r="N1083" s="341">
        <v>983</v>
      </c>
      <c r="O1083" s="343">
        <v>8</v>
      </c>
      <c r="P1083" s="343">
        <v>1</v>
      </c>
      <c r="Q1083" s="344" t="s">
        <v>290</v>
      </c>
      <c r="R1083" s="345">
        <v>0</v>
      </c>
      <c r="S1083" s="383"/>
      <c r="T1083" s="383"/>
      <c r="U1083" s="383"/>
      <c r="V1083" s="383"/>
      <c r="W1083" s="365">
        <v>214.13</v>
      </c>
      <c r="X1083" s="359">
        <v>135.76</v>
      </c>
      <c r="Y1083" s="360">
        <v>0.63400999999999996</v>
      </c>
    </row>
    <row r="1084" spans="2:25" x14ac:dyDescent="0.2">
      <c r="B1084" s="385" t="s">
        <v>163</v>
      </c>
      <c r="C1084" s="385"/>
      <c r="D1084" s="385"/>
      <c r="E1084" s="385"/>
      <c r="F1084" s="385"/>
      <c r="G1084" s="385"/>
      <c r="H1084" s="385"/>
      <c r="I1084" s="385"/>
      <c r="J1084" s="385"/>
      <c r="K1084" s="385"/>
      <c r="L1084" s="385"/>
      <c r="M1084" s="385"/>
      <c r="N1084" s="341">
        <v>983</v>
      </c>
      <c r="O1084" s="343">
        <v>8</v>
      </c>
      <c r="P1084" s="343">
        <v>1</v>
      </c>
      <c r="Q1084" s="344" t="s">
        <v>290</v>
      </c>
      <c r="R1084" s="345" t="s">
        <v>162</v>
      </c>
      <c r="S1084" s="383"/>
      <c r="T1084" s="383"/>
      <c r="U1084" s="383"/>
      <c r="V1084" s="383"/>
      <c r="W1084" s="365">
        <v>214.13</v>
      </c>
      <c r="X1084" s="359">
        <v>135.76</v>
      </c>
      <c r="Y1084" s="360">
        <v>0.63400999999999996</v>
      </c>
    </row>
    <row r="1085" spans="2:25" x14ac:dyDescent="0.2">
      <c r="B1085" s="385" t="s">
        <v>285</v>
      </c>
      <c r="C1085" s="385"/>
      <c r="D1085" s="385"/>
      <c r="E1085" s="385"/>
      <c r="F1085" s="385"/>
      <c r="G1085" s="385"/>
      <c r="H1085" s="385"/>
      <c r="I1085" s="385"/>
      <c r="J1085" s="385"/>
      <c r="K1085" s="385"/>
      <c r="L1085" s="385"/>
      <c r="M1085" s="385"/>
      <c r="N1085" s="341">
        <v>983</v>
      </c>
      <c r="O1085" s="343">
        <v>8</v>
      </c>
      <c r="P1085" s="343">
        <v>1</v>
      </c>
      <c r="Q1085" s="344" t="s">
        <v>290</v>
      </c>
      <c r="R1085" s="345" t="s">
        <v>284</v>
      </c>
      <c r="S1085" s="383"/>
      <c r="T1085" s="383"/>
      <c r="U1085" s="383"/>
      <c r="V1085" s="383"/>
      <c r="W1085" s="365">
        <v>214.13</v>
      </c>
      <c r="X1085" s="359">
        <v>135.76</v>
      </c>
      <c r="Y1085" s="360">
        <v>0.63400999999999996</v>
      </c>
    </row>
    <row r="1086" spans="2:25" x14ac:dyDescent="0.2">
      <c r="B1086" s="385" t="s">
        <v>283</v>
      </c>
      <c r="C1086" s="385"/>
      <c r="D1086" s="385"/>
      <c r="E1086" s="385"/>
      <c r="F1086" s="385"/>
      <c r="G1086" s="385"/>
      <c r="H1086" s="385"/>
      <c r="I1086" s="385"/>
      <c r="J1086" s="385"/>
      <c r="K1086" s="385"/>
      <c r="L1086" s="385"/>
      <c r="M1086" s="385"/>
      <c r="N1086" s="341">
        <v>983</v>
      </c>
      <c r="O1086" s="343">
        <v>8</v>
      </c>
      <c r="P1086" s="343">
        <v>1</v>
      </c>
      <c r="Q1086" s="344" t="s">
        <v>290</v>
      </c>
      <c r="R1086" s="345" t="s">
        <v>281</v>
      </c>
      <c r="S1086" s="383"/>
      <c r="T1086" s="383"/>
      <c r="U1086" s="383"/>
      <c r="V1086" s="383"/>
      <c r="W1086" s="365">
        <v>214.13</v>
      </c>
      <c r="X1086" s="359">
        <v>135.76</v>
      </c>
      <c r="Y1086" s="360">
        <v>0.63400999999999996</v>
      </c>
    </row>
    <row r="1087" spans="2:25" x14ac:dyDescent="0.2">
      <c r="B1087" s="385" t="s">
        <v>277</v>
      </c>
      <c r="C1087" s="385"/>
      <c r="D1087" s="385"/>
      <c r="E1087" s="385"/>
      <c r="F1087" s="385"/>
      <c r="G1087" s="385"/>
      <c r="H1087" s="385"/>
      <c r="I1087" s="385"/>
      <c r="J1087" s="385"/>
      <c r="K1087" s="385"/>
      <c r="L1087" s="385"/>
      <c r="M1087" s="385"/>
      <c r="N1087" s="341">
        <v>983</v>
      </c>
      <c r="O1087" s="343">
        <v>8</v>
      </c>
      <c r="P1087" s="343">
        <v>1</v>
      </c>
      <c r="Q1087" s="344" t="s">
        <v>276</v>
      </c>
      <c r="R1087" s="345">
        <v>0</v>
      </c>
      <c r="S1087" s="383"/>
      <c r="T1087" s="383"/>
      <c r="U1087" s="383"/>
      <c r="V1087" s="383"/>
      <c r="W1087" s="365">
        <v>87</v>
      </c>
      <c r="X1087" s="359">
        <v>87</v>
      </c>
      <c r="Y1087" s="360">
        <v>1</v>
      </c>
    </row>
    <row r="1088" spans="2:25" x14ac:dyDescent="0.2">
      <c r="B1088" s="385" t="s">
        <v>669</v>
      </c>
      <c r="C1088" s="385"/>
      <c r="D1088" s="385"/>
      <c r="E1088" s="385"/>
      <c r="F1088" s="385"/>
      <c r="G1088" s="385"/>
      <c r="H1088" s="385"/>
      <c r="I1088" s="385"/>
      <c r="J1088" s="385"/>
      <c r="K1088" s="385"/>
      <c r="L1088" s="385"/>
      <c r="M1088" s="385"/>
      <c r="N1088" s="341">
        <v>983</v>
      </c>
      <c r="O1088" s="343">
        <v>8</v>
      </c>
      <c r="P1088" s="343">
        <v>1</v>
      </c>
      <c r="Q1088" s="344" t="s">
        <v>670</v>
      </c>
      <c r="R1088" s="345">
        <v>0</v>
      </c>
      <c r="S1088" s="383"/>
      <c r="T1088" s="383"/>
      <c r="U1088" s="383"/>
      <c r="V1088" s="383"/>
      <c r="W1088" s="365">
        <v>87</v>
      </c>
      <c r="X1088" s="359">
        <v>87</v>
      </c>
      <c r="Y1088" s="360">
        <v>1</v>
      </c>
    </row>
    <row r="1089" spans="2:25" x14ac:dyDescent="0.2">
      <c r="B1089" s="385" t="s">
        <v>671</v>
      </c>
      <c r="C1089" s="385"/>
      <c r="D1089" s="385"/>
      <c r="E1089" s="385"/>
      <c r="F1089" s="385"/>
      <c r="G1089" s="385"/>
      <c r="H1089" s="385"/>
      <c r="I1089" s="385"/>
      <c r="J1089" s="385"/>
      <c r="K1089" s="385"/>
      <c r="L1089" s="385"/>
      <c r="M1089" s="385"/>
      <c r="N1089" s="341">
        <v>983</v>
      </c>
      <c r="O1089" s="343">
        <v>8</v>
      </c>
      <c r="P1089" s="343">
        <v>1</v>
      </c>
      <c r="Q1089" s="344" t="s">
        <v>672</v>
      </c>
      <c r="R1089" s="345">
        <v>0</v>
      </c>
      <c r="S1089" s="383"/>
      <c r="T1089" s="383"/>
      <c r="U1089" s="383"/>
      <c r="V1089" s="383"/>
      <c r="W1089" s="365">
        <v>87</v>
      </c>
      <c r="X1089" s="359">
        <v>87</v>
      </c>
      <c r="Y1089" s="360">
        <v>1</v>
      </c>
    </row>
    <row r="1090" spans="2:25" x14ac:dyDescent="0.2">
      <c r="B1090" s="385" t="s">
        <v>163</v>
      </c>
      <c r="C1090" s="385"/>
      <c r="D1090" s="385"/>
      <c r="E1090" s="385"/>
      <c r="F1090" s="385"/>
      <c r="G1090" s="385"/>
      <c r="H1090" s="385"/>
      <c r="I1090" s="385"/>
      <c r="J1090" s="385"/>
      <c r="K1090" s="385"/>
      <c r="L1090" s="385"/>
      <c r="M1090" s="385"/>
      <c r="N1090" s="341">
        <v>983</v>
      </c>
      <c r="O1090" s="343">
        <v>8</v>
      </c>
      <c r="P1090" s="343">
        <v>1</v>
      </c>
      <c r="Q1090" s="344" t="s">
        <v>672</v>
      </c>
      <c r="R1090" s="345" t="s">
        <v>162</v>
      </c>
      <c r="S1090" s="383"/>
      <c r="T1090" s="383"/>
      <c r="U1090" s="383"/>
      <c r="V1090" s="383"/>
      <c r="W1090" s="365">
        <v>87</v>
      </c>
      <c r="X1090" s="359">
        <v>87</v>
      </c>
      <c r="Y1090" s="360">
        <v>1</v>
      </c>
    </row>
    <row r="1091" spans="2:25" x14ac:dyDescent="0.2">
      <c r="B1091" s="385" t="s">
        <v>285</v>
      </c>
      <c r="C1091" s="385"/>
      <c r="D1091" s="385"/>
      <c r="E1091" s="385"/>
      <c r="F1091" s="385"/>
      <c r="G1091" s="385"/>
      <c r="H1091" s="385"/>
      <c r="I1091" s="385"/>
      <c r="J1091" s="385"/>
      <c r="K1091" s="385"/>
      <c r="L1091" s="385"/>
      <c r="M1091" s="385"/>
      <c r="N1091" s="341">
        <v>983</v>
      </c>
      <c r="O1091" s="343">
        <v>8</v>
      </c>
      <c r="P1091" s="343">
        <v>1</v>
      </c>
      <c r="Q1091" s="344" t="s">
        <v>672</v>
      </c>
      <c r="R1091" s="345" t="s">
        <v>284</v>
      </c>
      <c r="S1091" s="383"/>
      <c r="T1091" s="383"/>
      <c r="U1091" s="383"/>
      <c r="V1091" s="383"/>
      <c r="W1091" s="365">
        <v>87</v>
      </c>
      <c r="X1091" s="359">
        <v>87</v>
      </c>
      <c r="Y1091" s="360">
        <v>1</v>
      </c>
    </row>
    <row r="1092" spans="2:25" x14ac:dyDescent="0.2">
      <c r="B1092" s="385" t="s">
        <v>283</v>
      </c>
      <c r="C1092" s="385"/>
      <c r="D1092" s="385"/>
      <c r="E1092" s="385"/>
      <c r="F1092" s="385"/>
      <c r="G1092" s="385"/>
      <c r="H1092" s="385"/>
      <c r="I1092" s="385"/>
      <c r="J1092" s="385"/>
      <c r="K1092" s="385"/>
      <c r="L1092" s="385"/>
      <c r="M1092" s="385"/>
      <c r="N1092" s="341">
        <v>983</v>
      </c>
      <c r="O1092" s="343">
        <v>8</v>
      </c>
      <c r="P1092" s="343">
        <v>1</v>
      </c>
      <c r="Q1092" s="344" t="s">
        <v>672</v>
      </c>
      <c r="R1092" s="345" t="s">
        <v>281</v>
      </c>
      <c r="S1092" s="383"/>
      <c r="T1092" s="383"/>
      <c r="U1092" s="383"/>
      <c r="V1092" s="383"/>
      <c r="W1092" s="365">
        <v>87</v>
      </c>
      <c r="X1092" s="359">
        <v>87</v>
      </c>
      <c r="Y1092" s="360">
        <v>1</v>
      </c>
    </row>
    <row r="1093" spans="2:25" x14ac:dyDescent="0.2">
      <c r="B1093" s="385" t="s">
        <v>622</v>
      </c>
      <c r="C1093" s="385"/>
      <c r="D1093" s="385"/>
      <c r="E1093" s="385"/>
      <c r="F1093" s="385"/>
      <c r="G1093" s="385"/>
      <c r="H1093" s="385"/>
      <c r="I1093" s="385"/>
      <c r="J1093" s="385"/>
      <c r="K1093" s="385"/>
      <c r="L1093" s="385"/>
      <c r="M1093" s="385"/>
      <c r="N1093" s="341">
        <v>983</v>
      </c>
      <c r="O1093" s="343">
        <v>8</v>
      </c>
      <c r="P1093" s="343">
        <v>1</v>
      </c>
      <c r="Q1093" s="344" t="s">
        <v>286</v>
      </c>
      <c r="R1093" s="345">
        <v>0</v>
      </c>
      <c r="S1093" s="383"/>
      <c r="T1093" s="383"/>
      <c r="U1093" s="383"/>
      <c r="V1093" s="383"/>
      <c r="W1093" s="365">
        <v>300</v>
      </c>
      <c r="X1093" s="359">
        <v>300</v>
      </c>
      <c r="Y1093" s="360">
        <v>1</v>
      </c>
    </row>
    <row r="1094" spans="2:25" x14ac:dyDescent="0.2">
      <c r="B1094" s="385" t="s">
        <v>623</v>
      </c>
      <c r="C1094" s="385"/>
      <c r="D1094" s="385"/>
      <c r="E1094" s="385"/>
      <c r="F1094" s="385"/>
      <c r="G1094" s="385"/>
      <c r="H1094" s="385"/>
      <c r="I1094" s="385"/>
      <c r="J1094" s="385"/>
      <c r="K1094" s="385"/>
      <c r="L1094" s="385"/>
      <c r="M1094" s="385"/>
      <c r="N1094" s="341">
        <v>983</v>
      </c>
      <c r="O1094" s="343">
        <v>8</v>
      </c>
      <c r="P1094" s="343">
        <v>1</v>
      </c>
      <c r="Q1094" s="344" t="s">
        <v>282</v>
      </c>
      <c r="R1094" s="345">
        <v>0</v>
      </c>
      <c r="S1094" s="383"/>
      <c r="T1094" s="383"/>
      <c r="U1094" s="383"/>
      <c r="V1094" s="383"/>
      <c r="W1094" s="365">
        <v>300</v>
      </c>
      <c r="X1094" s="359">
        <v>300</v>
      </c>
      <c r="Y1094" s="360">
        <v>1</v>
      </c>
    </row>
    <row r="1095" spans="2:25" x14ac:dyDescent="0.2">
      <c r="B1095" s="385" t="s">
        <v>163</v>
      </c>
      <c r="C1095" s="385"/>
      <c r="D1095" s="385"/>
      <c r="E1095" s="385"/>
      <c r="F1095" s="385"/>
      <c r="G1095" s="385"/>
      <c r="H1095" s="385"/>
      <c r="I1095" s="385"/>
      <c r="J1095" s="385"/>
      <c r="K1095" s="385"/>
      <c r="L1095" s="385"/>
      <c r="M1095" s="385"/>
      <c r="N1095" s="341">
        <v>983</v>
      </c>
      <c r="O1095" s="343">
        <v>8</v>
      </c>
      <c r="P1095" s="343">
        <v>1</v>
      </c>
      <c r="Q1095" s="344" t="s">
        <v>282</v>
      </c>
      <c r="R1095" s="345" t="s">
        <v>162</v>
      </c>
      <c r="S1095" s="383"/>
      <c r="T1095" s="383"/>
      <c r="U1095" s="383"/>
      <c r="V1095" s="383"/>
      <c r="W1095" s="365">
        <v>300</v>
      </c>
      <c r="X1095" s="359">
        <v>300</v>
      </c>
      <c r="Y1095" s="360">
        <v>1</v>
      </c>
    </row>
    <row r="1096" spans="2:25" x14ac:dyDescent="0.2">
      <c r="B1096" s="385" t="s">
        <v>285</v>
      </c>
      <c r="C1096" s="385"/>
      <c r="D1096" s="385"/>
      <c r="E1096" s="385"/>
      <c r="F1096" s="385"/>
      <c r="G1096" s="385"/>
      <c r="H1096" s="385"/>
      <c r="I1096" s="385"/>
      <c r="J1096" s="385"/>
      <c r="K1096" s="385"/>
      <c r="L1096" s="385"/>
      <c r="M1096" s="385"/>
      <c r="N1096" s="341">
        <v>983</v>
      </c>
      <c r="O1096" s="343">
        <v>8</v>
      </c>
      <c r="P1096" s="343">
        <v>1</v>
      </c>
      <c r="Q1096" s="344" t="s">
        <v>282</v>
      </c>
      <c r="R1096" s="345" t="s">
        <v>284</v>
      </c>
      <c r="S1096" s="383"/>
      <c r="T1096" s="383"/>
      <c r="U1096" s="383"/>
      <c r="V1096" s="383"/>
      <c r="W1096" s="365">
        <v>300</v>
      </c>
      <c r="X1096" s="359">
        <v>300</v>
      </c>
      <c r="Y1096" s="360">
        <v>1</v>
      </c>
    </row>
    <row r="1097" spans="2:25" x14ac:dyDescent="0.2">
      <c r="B1097" s="385" t="s">
        <v>283</v>
      </c>
      <c r="C1097" s="385"/>
      <c r="D1097" s="385"/>
      <c r="E1097" s="385"/>
      <c r="F1097" s="385"/>
      <c r="G1097" s="385"/>
      <c r="H1097" s="385"/>
      <c r="I1097" s="385"/>
      <c r="J1097" s="385"/>
      <c r="K1097" s="385"/>
      <c r="L1097" s="385"/>
      <c r="M1097" s="385"/>
      <c r="N1097" s="341">
        <v>983</v>
      </c>
      <c r="O1097" s="343">
        <v>8</v>
      </c>
      <c r="P1097" s="343">
        <v>1</v>
      </c>
      <c r="Q1097" s="344" t="s">
        <v>282</v>
      </c>
      <c r="R1097" s="345" t="s">
        <v>281</v>
      </c>
      <c r="S1097" s="383"/>
      <c r="T1097" s="383"/>
      <c r="U1097" s="383"/>
      <c r="V1097" s="383"/>
      <c r="W1097" s="365">
        <v>300</v>
      </c>
      <c r="X1097" s="359">
        <v>300</v>
      </c>
      <c r="Y1097" s="360">
        <v>1</v>
      </c>
    </row>
    <row r="1098" spans="2:25" x14ac:dyDescent="0.2">
      <c r="B1098" s="385" t="s">
        <v>430</v>
      </c>
      <c r="C1098" s="385"/>
      <c r="D1098" s="385"/>
      <c r="E1098" s="385"/>
      <c r="F1098" s="385"/>
      <c r="G1098" s="385"/>
      <c r="H1098" s="385"/>
      <c r="I1098" s="385"/>
      <c r="J1098" s="385"/>
      <c r="K1098" s="385"/>
      <c r="L1098" s="385"/>
      <c r="M1098" s="385"/>
      <c r="N1098" s="341">
        <v>983</v>
      </c>
      <c r="O1098" s="343">
        <v>8</v>
      </c>
      <c r="P1098" s="343">
        <v>1</v>
      </c>
      <c r="Q1098" s="344" t="s">
        <v>431</v>
      </c>
      <c r="R1098" s="345">
        <v>0</v>
      </c>
      <c r="S1098" s="383"/>
      <c r="T1098" s="383"/>
      <c r="U1098" s="383"/>
      <c r="V1098" s="383"/>
      <c r="W1098" s="365">
        <v>162.613</v>
      </c>
      <c r="X1098" s="359">
        <v>145</v>
      </c>
      <c r="Y1098" s="360">
        <v>0.89168999999999998</v>
      </c>
    </row>
    <row r="1099" spans="2:25" x14ac:dyDescent="0.2">
      <c r="B1099" s="385" t="s">
        <v>753</v>
      </c>
      <c r="C1099" s="385"/>
      <c r="D1099" s="385"/>
      <c r="E1099" s="385"/>
      <c r="F1099" s="385"/>
      <c r="G1099" s="385"/>
      <c r="H1099" s="385"/>
      <c r="I1099" s="385"/>
      <c r="J1099" s="385"/>
      <c r="K1099" s="385"/>
      <c r="L1099" s="385"/>
      <c r="M1099" s="385"/>
      <c r="N1099" s="341">
        <v>983</v>
      </c>
      <c r="O1099" s="343">
        <v>8</v>
      </c>
      <c r="P1099" s="343">
        <v>1</v>
      </c>
      <c r="Q1099" s="344" t="s">
        <v>754</v>
      </c>
      <c r="R1099" s="345">
        <v>0</v>
      </c>
      <c r="S1099" s="383"/>
      <c r="T1099" s="383"/>
      <c r="U1099" s="383"/>
      <c r="V1099" s="383"/>
      <c r="W1099" s="365">
        <v>162.613</v>
      </c>
      <c r="X1099" s="359">
        <v>145</v>
      </c>
      <c r="Y1099" s="360">
        <v>0.89168999999999998</v>
      </c>
    </row>
    <row r="1100" spans="2:25" x14ac:dyDescent="0.2">
      <c r="B1100" s="385" t="s">
        <v>163</v>
      </c>
      <c r="C1100" s="385"/>
      <c r="D1100" s="385"/>
      <c r="E1100" s="385"/>
      <c r="F1100" s="385"/>
      <c r="G1100" s="385"/>
      <c r="H1100" s="385"/>
      <c r="I1100" s="385"/>
      <c r="J1100" s="385"/>
      <c r="K1100" s="385"/>
      <c r="L1100" s="385"/>
      <c r="M1100" s="385"/>
      <c r="N1100" s="341">
        <v>983</v>
      </c>
      <c r="O1100" s="343">
        <v>8</v>
      </c>
      <c r="P1100" s="343">
        <v>1</v>
      </c>
      <c r="Q1100" s="344" t="s">
        <v>754</v>
      </c>
      <c r="R1100" s="345" t="s">
        <v>162</v>
      </c>
      <c r="S1100" s="383"/>
      <c r="T1100" s="383"/>
      <c r="U1100" s="383"/>
      <c r="V1100" s="383"/>
      <c r="W1100" s="365">
        <v>162.613</v>
      </c>
      <c r="X1100" s="359">
        <v>145</v>
      </c>
      <c r="Y1100" s="360">
        <v>0.89168999999999998</v>
      </c>
    </row>
    <row r="1101" spans="2:25" x14ac:dyDescent="0.2">
      <c r="B1101" s="385" t="s">
        <v>285</v>
      </c>
      <c r="C1101" s="385"/>
      <c r="D1101" s="385"/>
      <c r="E1101" s="385"/>
      <c r="F1101" s="385"/>
      <c r="G1101" s="385"/>
      <c r="H1101" s="385"/>
      <c r="I1101" s="385"/>
      <c r="J1101" s="385"/>
      <c r="K1101" s="385"/>
      <c r="L1101" s="385"/>
      <c r="M1101" s="385"/>
      <c r="N1101" s="341">
        <v>983</v>
      </c>
      <c r="O1101" s="343">
        <v>8</v>
      </c>
      <c r="P1101" s="343">
        <v>1</v>
      </c>
      <c r="Q1101" s="344" t="s">
        <v>754</v>
      </c>
      <c r="R1101" s="345" t="s">
        <v>284</v>
      </c>
      <c r="S1101" s="383"/>
      <c r="T1101" s="383"/>
      <c r="U1101" s="383"/>
      <c r="V1101" s="383"/>
      <c r="W1101" s="365">
        <v>162.613</v>
      </c>
      <c r="X1101" s="359">
        <v>145</v>
      </c>
      <c r="Y1101" s="360">
        <v>0.89168999999999998</v>
      </c>
    </row>
    <row r="1102" spans="2:25" x14ac:dyDescent="0.2">
      <c r="B1102" s="385" t="s">
        <v>283</v>
      </c>
      <c r="C1102" s="385"/>
      <c r="D1102" s="385"/>
      <c r="E1102" s="385"/>
      <c r="F1102" s="385"/>
      <c r="G1102" s="385"/>
      <c r="H1102" s="385"/>
      <c r="I1102" s="385"/>
      <c r="J1102" s="385"/>
      <c r="K1102" s="385"/>
      <c r="L1102" s="385"/>
      <c r="M1102" s="385"/>
      <c r="N1102" s="341">
        <v>983</v>
      </c>
      <c r="O1102" s="343">
        <v>8</v>
      </c>
      <c r="P1102" s="343">
        <v>1</v>
      </c>
      <c r="Q1102" s="344" t="s">
        <v>754</v>
      </c>
      <c r="R1102" s="345" t="s">
        <v>281</v>
      </c>
      <c r="S1102" s="383"/>
      <c r="T1102" s="383"/>
      <c r="U1102" s="383"/>
      <c r="V1102" s="383"/>
      <c r="W1102" s="365">
        <v>162.613</v>
      </c>
      <c r="X1102" s="359">
        <v>145</v>
      </c>
      <c r="Y1102" s="360">
        <v>0.89168999999999998</v>
      </c>
    </row>
    <row r="1103" spans="2:25" x14ac:dyDescent="0.2">
      <c r="B1103" s="385" t="s">
        <v>280</v>
      </c>
      <c r="C1103" s="385"/>
      <c r="D1103" s="385"/>
      <c r="E1103" s="385"/>
      <c r="F1103" s="385"/>
      <c r="G1103" s="385"/>
      <c r="H1103" s="385"/>
      <c r="I1103" s="385"/>
      <c r="J1103" s="385"/>
      <c r="K1103" s="385"/>
      <c r="L1103" s="385"/>
      <c r="M1103" s="385"/>
      <c r="N1103" s="341">
        <v>983</v>
      </c>
      <c r="O1103" s="343">
        <v>8</v>
      </c>
      <c r="P1103" s="343">
        <v>4</v>
      </c>
      <c r="Q1103" s="344">
        <v>0</v>
      </c>
      <c r="R1103" s="345">
        <v>0</v>
      </c>
      <c r="S1103" s="383"/>
      <c r="T1103" s="383"/>
      <c r="U1103" s="383"/>
      <c r="V1103" s="383"/>
      <c r="W1103" s="365">
        <v>28892.562000000002</v>
      </c>
      <c r="X1103" s="359">
        <v>18628.689999999999</v>
      </c>
      <c r="Y1103" s="360">
        <v>0.64476</v>
      </c>
    </row>
    <row r="1104" spans="2:25" x14ac:dyDescent="0.2">
      <c r="B1104" s="385" t="s">
        <v>277</v>
      </c>
      <c r="C1104" s="385"/>
      <c r="D1104" s="385"/>
      <c r="E1104" s="385"/>
      <c r="F1104" s="385"/>
      <c r="G1104" s="385"/>
      <c r="H1104" s="385"/>
      <c r="I1104" s="385"/>
      <c r="J1104" s="385"/>
      <c r="K1104" s="385"/>
      <c r="L1104" s="385"/>
      <c r="M1104" s="385"/>
      <c r="N1104" s="341">
        <v>983</v>
      </c>
      <c r="O1104" s="343">
        <v>8</v>
      </c>
      <c r="P1104" s="343">
        <v>4</v>
      </c>
      <c r="Q1104" s="344" t="s">
        <v>276</v>
      </c>
      <c r="R1104" s="345">
        <v>0</v>
      </c>
      <c r="S1104" s="383"/>
      <c r="T1104" s="383"/>
      <c r="U1104" s="383"/>
      <c r="V1104" s="383"/>
      <c r="W1104" s="365">
        <v>2161.203</v>
      </c>
      <c r="X1104" s="359">
        <v>1628.76</v>
      </c>
      <c r="Y1104" s="360">
        <v>0.75363000000000002</v>
      </c>
    </row>
    <row r="1105" spans="2:25" x14ac:dyDescent="0.2">
      <c r="B1105" s="385" t="s">
        <v>275</v>
      </c>
      <c r="C1105" s="385"/>
      <c r="D1105" s="385"/>
      <c r="E1105" s="385"/>
      <c r="F1105" s="385"/>
      <c r="G1105" s="385"/>
      <c r="H1105" s="385"/>
      <c r="I1105" s="385"/>
      <c r="J1105" s="385"/>
      <c r="K1105" s="385"/>
      <c r="L1105" s="385"/>
      <c r="M1105" s="385"/>
      <c r="N1105" s="341">
        <v>983</v>
      </c>
      <c r="O1105" s="343">
        <v>8</v>
      </c>
      <c r="P1105" s="343">
        <v>4</v>
      </c>
      <c r="Q1105" s="344" t="s">
        <v>274</v>
      </c>
      <c r="R1105" s="345">
        <v>0</v>
      </c>
      <c r="S1105" s="383"/>
      <c r="T1105" s="383"/>
      <c r="U1105" s="383"/>
      <c r="V1105" s="383"/>
      <c r="W1105" s="365">
        <v>2161.203</v>
      </c>
      <c r="X1105" s="359">
        <v>1628.76</v>
      </c>
      <c r="Y1105" s="360">
        <v>0.75363000000000002</v>
      </c>
    </row>
    <row r="1106" spans="2:25" x14ac:dyDescent="0.2">
      <c r="B1106" s="385" t="s">
        <v>279</v>
      </c>
      <c r="C1106" s="385"/>
      <c r="D1106" s="385"/>
      <c r="E1106" s="385"/>
      <c r="F1106" s="385"/>
      <c r="G1106" s="385"/>
      <c r="H1106" s="385"/>
      <c r="I1106" s="385"/>
      <c r="J1106" s="385"/>
      <c r="K1106" s="385"/>
      <c r="L1106" s="385"/>
      <c r="M1106" s="385"/>
      <c r="N1106" s="341">
        <v>983</v>
      </c>
      <c r="O1106" s="343">
        <v>8</v>
      </c>
      <c r="P1106" s="343">
        <v>4</v>
      </c>
      <c r="Q1106" s="344" t="s">
        <v>278</v>
      </c>
      <c r="R1106" s="345">
        <v>0</v>
      </c>
      <c r="S1106" s="383"/>
      <c r="T1106" s="383"/>
      <c r="U1106" s="383"/>
      <c r="V1106" s="383"/>
      <c r="W1106" s="365">
        <v>657.6</v>
      </c>
      <c r="X1106" s="359">
        <v>125.16</v>
      </c>
      <c r="Y1106" s="360">
        <v>0.19031999999999999</v>
      </c>
    </row>
    <row r="1107" spans="2:25" x14ac:dyDescent="0.2">
      <c r="B1107" s="385" t="s">
        <v>173</v>
      </c>
      <c r="C1107" s="385"/>
      <c r="D1107" s="385"/>
      <c r="E1107" s="385"/>
      <c r="F1107" s="385"/>
      <c r="G1107" s="385"/>
      <c r="H1107" s="385"/>
      <c r="I1107" s="385"/>
      <c r="J1107" s="385"/>
      <c r="K1107" s="385"/>
      <c r="L1107" s="385"/>
      <c r="M1107" s="385"/>
      <c r="N1107" s="341">
        <v>983</v>
      </c>
      <c r="O1107" s="343">
        <v>8</v>
      </c>
      <c r="P1107" s="343">
        <v>4</v>
      </c>
      <c r="Q1107" s="344" t="s">
        <v>278</v>
      </c>
      <c r="R1107" s="345" t="s">
        <v>172</v>
      </c>
      <c r="S1107" s="383"/>
      <c r="T1107" s="383"/>
      <c r="U1107" s="383"/>
      <c r="V1107" s="383"/>
      <c r="W1107" s="365">
        <v>262.60000000000002</v>
      </c>
      <c r="X1107" s="359">
        <v>66.16</v>
      </c>
      <c r="Y1107" s="360">
        <v>0.25191999999999998</v>
      </c>
    </row>
    <row r="1108" spans="2:25" x14ac:dyDescent="0.2">
      <c r="B1108" s="385" t="s">
        <v>171</v>
      </c>
      <c r="C1108" s="385"/>
      <c r="D1108" s="385"/>
      <c r="E1108" s="385"/>
      <c r="F1108" s="385"/>
      <c r="G1108" s="385"/>
      <c r="H1108" s="385"/>
      <c r="I1108" s="385"/>
      <c r="J1108" s="385"/>
      <c r="K1108" s="385"/>
      <c r="L1108" s="385"/>
      <c r="M1108" s="385"/>
      <c r="N1108" s="341">
        <v>983</v>
      </c>
      <c r="O1108" s="343">
        <v>8</v>
      </c>
      <c r="P1108" s="343">
        <v>4</v>
      </c>
      <c r="Q1108" s="344" t="s">
        <v>278</v>
      </c>
      <c r="R1108" s="345" t="s">
        <v>170</v>
      </c>
      <c r="S1108" s="383"/>
      <c r="T1108" s="383"/>
      <c r="U1108" s="383"/>
      <c r="V1108" s="383"/>
      <c r="W1108" s="365">
        <v>262.60000000000002</v>
      </c>
      <c r="X1108" s="359">
        <v>66.16</v>
      </c>
      <c r="Y1108" s="360">
        <v>0.25191999999999998</v>
      </c>
    </row>
    <row r="1109" spans="2:25" x14ac:dyDescent="0.2">
      <c r="B1109" s="385" t="s">
        <v>188</v>
      </c>
      <c r="C1109" s="385"/>
      <c r="D1109" s="385"/>
      <c r="E1109" s="385"/>
      <c r="F1109" s="385"/>
      <c r="G1109" s="385"/>
      <c r="H1109" s="385"/>
      <c r="I1109" s="385"/>
      <c r="J1109" s="385"/>
      <c r="K1109" s="385"/>
      <c r="L1109" s="385"/>
      <c r="M1109" s="385"/>
      <c r="N1109" s="341">
        <v>983</v>
      </c>
      <c r="O1109" s="343">
        <v>8</v>
      </c>
      <c r="P1109" s="343">
        <v>4</v>
      </c>
      <c r="Q1109" s="344" t="s">
        <v>278</v>
      </c>
      <c r="R1109" s="345" t="s">
        <v>187</v>
      </c>
      <c r="S1109" s="383"/>
      <c r="T1109" s="383"/>
      <c r="U1109" s="383"/>
      <c r="V1109" s="383"/>
      <c r="W1109" s="365">
        <v>62.3</v>
      </c>
      <c r="X1109" s="359">
        <v>58.05</v>
      </c>
      <c r="Y1109" s="360">
        <v>0.93181000000000003</v>
      </c>
    </row>
    <row r="1110" spans="2:25" x14ac:dyDescent="0.2">
      <c r="B1110" s="385" t="s">
        <v>169</v>
      </c>
      <c r="C1110" s="385"/>
      <c r="D1110" s="385"/>
      <c r="E1110" s="385"/>
      <c r="F1110" s="385"/>
      <c r="G1110" s="385"/>
      <c r="H1110" s="385"/>
      <c r="I1110" s="385"/>
      <c r="J1110" s="385"/>
      <c r="K1110" s="385"/>
      <c r="L1110" s="385"/>
      <c r="M1110" s="385"/>
      <c r="N1110" s="341">
        <v>983</v>
      </c>
      <c r="O1110" s="343">
        <v>8</v>
      </c>
      <c r="P1110" s="343">
        <v>4</v>
      </c>
      <c r="Q1110" s="344" t="s">
        <v>278</v>
      </c>
      <c r="R1110" s="345" t="s">
        <v>168</v>
      </c>
      <c r="S1110" s="383"/>
      <c r="T1110" s="383"/>
      <c r="U1110" s="383"/>
      <c r="V1110" s="383"/>
      <c r="W1110" s="365">
        <v>200.3</v>
      </c>
      <c r="X1110" s="359">
        <v>8.11</v>
      </c>
      <c r="Y1110" s="360">
        <v>4.045E-2</v>
      </c>
    </row>
    <row r="1111" spans="2:25" x14ac:dyDescent="0.2">
      <c r="B1111" s="385" t="s">
        <v>211</v>
      </c>
      <c r="C1111" s="385"/>
      <c r="D1111" s="385"/>
      <c r="E1111" s="385"/>
      <c r="F1111" s="385"/>
      <c r="G1111" s="385"/>
      <c r="H1111" s="385"/>
      <c r="I1111" s="385"/>
      <c r="J1111" s="385"/>
      <c r="K1111" s="385"/>
      <c r="L1111" s="385"/>
      <c r="M1111" s="385"/>
      <c r="N1111" s="341">
        <v>983</v>
      </c>
      <c r="O1111" s="343">
        <v>8</v>
      </c>
      <c r="P1111" s="343">
        <v>4</v>
      </c>
      <c r="Q1111" s="344" t="s">
        <v>278</v>
      </c>
      <c r="R1111" s="345" t="s">
        <v>210</v>
      </c>
      <c r="S1111" s="383"/>
      <c r="T1111" s="383"/>
      <c r="U1111" s="383"/>
      <c r="V1111" s="383"/>
      <c r="W1111" s="365">
        <v>395</v>
      </c>
      <c r="X1111" s="359">
        <v>59</v>
      </c>
      <c r="Y1111" s="360">
        <v>0.14937</v>
      </c>
    </row>
    <row r="1112" spans="2:25" x14ac:dyDescent="0.2">
      <c r="B1112" s="385" t="s">
        <v>209</v>
      </c>
      <c r="C1112" s="385"/>
      <c r="D1112" s="385"/>
      <c r="E1112" s="385"/>
      <c r="F1112" s="385"/>
      <c r="G1112" s="385"/>
      <c r="H1112" s="385"/>
      <c r="I1112" s="385"/>
      <c r="J1112" s="385"/>
      <c r="K1112" s="385"/>
      <c r="L1112" s="385"/>
      <c r="M1112" s="385"/>
      <c r="N1112" s="341">
        <v>983</v>
      </c>
      <c r="O1112" s="343">
        <v>8</v>
      </c>
      <c r="P1112" s="343">
        <v>4</v>
      </c>
      <c r="Q1112" s="344" t="s">
        <v>278</v>
      </c>
      <c r="R1112" s="345" t="s">
        <v>208</v>
      </c>
      <c r="S1112" s="383"/>
      <c r="T1112" s="383"/>
      <c r="U1112" s="383"/>
      <c r="V1112" s="383"/>
      <c r="W1112" s="365">
        <v>395</v>
      </c>
      <c r="X1112" s="359">
        <v>59</v>
      </c>
      <c r="Y1112" s="360">
        <v>0.14937</v>
      </c>
    </row>
    <row r="1113" spans="2:25" x14ac:dyDescent="0.2">
      <c r="B1113" s="385" t="s">
        <v>315</v>
      </c>
      <c r="C1113" s="385"/>
      <c r="D1113" s="385"/>
      <c r="E1113" s="385"/>
      <c r="F1113" s="385"/>
      <c r="G1113" s="385"/>
      <c r="H1113" s="385"/>
      <c r="I1113" s="385"/>
      <c r="J1113" s="385"/>
      <c r="K1113" s="385"/>
      <c r="L1113" s="385"/>
      <c r="M1113" s="385"/>
      <c r="N1113" s="341">
        <v>983</v>
      </c>
      <c r="O1113" s="343">
        <v>8</v>
      </c>
      <c r="P1113" s="343">
        <v>4</v>
      </c>
      <c r="Q1113" s="344" t="s">
        <v>278</v>
      </c>
      <c r="R1113" s="345" t="s">
        <v>314</v>
      </c>
      <c r="S1113" s="383"/>
      <c r="T1113" s="383"/>
      <c r="U1113" s="383"/>
      <c r="V1113" s="383"/>
      <c r="W1113" s="365">
        <v>390</v>
      </c>
      <c r="X1113" s="359">
        <v>57.87</v>
      </c>
      <c r="Y1113" s="360">
        <v>0.14838999999999999</v>
      </c>
    </row>
    <row r="1114" spans="2:25" x14ac:dyDescent="0.2">
      <c r="B1114" s="385" t="s">
        <v>207</v>
      </c>
      <c r="C1114" s="385"/>
      <c r="D1114" s="385"/>
      <c r="E1114" s="385"/>
      <c r="F1114" s="385"/>
      <c r="G1114" s="385"/>
      <c r="H1114" s="385"/>
      <c r="I1114" s="385"/>
      <c r="J1114" s="385"/>
      <c r="K1114" s="385"/>
      <c r="L1114" s="385"/>
      <c r="M1114" s="385"/>
      <c r="N1114" s="341">
        <v>983</v>
      </c>
      <c r="O1114" s="343">
        <v>8</v>
      </c>
      <c r="P1114" s="343">
        <v>4</v>
      </c>
      <c r="Q1114" s="344" t="s">
        <v>278</v>
      </c>
      <c r="R1114" s="345" t="s">
        <v>206</v>
      </c>
      <c r="S1114" s="383"/>
      <c r="T1114" s="383"/>
      <c r="U1114" s="383"/>
      <c r="V1114" s="383"/>
      <c r="W1114" s="365">
        <v>5</v>
      </c>
      <c r="X1114" s="359">
        <v>1.1299999999999999</v>
      </c>
      <c r="Y1114" s="360">
        <v>0.22600000000000001</v>
      </c>
    </row>
    <row r="1115" spans="2:25" x14ac:dyDescent="0.2">
      <c r="B1115" s="385" t="s">
        <v>177</v>
      </c>
      <c r="C1115" s="385"/>
      <c r="D1115" s="385"/>
      <c r="E1115" s="385"/>
      <c r="F1115" s="385"/>
      <c r="G1115" s="385"/>
      <c r="H1115" s="385"/>
      <c r="I1115" s="385"/>
      <c r="J1115" s="385"/>
      <c r="K1115" s="385"/>
      <c r="L1115" s="385"/>
      <c r="M1115" s="385"/>
      <c r="N1115" s="341">
        <v>983</v>
      </c>
      <c r="O1115" s="343">
        <v>8</v>
      </c>
      <c r="P1115" s="343">
        <v>4</v>
      </c>
      <c r="Q1115" s="344" t="s">
        <v>764</v>
      </c>
      <c r="R1115" s="345">
        <v>0</v>
      </c>
      <c r="S1115" s="383"/>
      <c r="T1115" s="383"/>
      <c r="U1115" s="383"/>
      <c r="V1115" s="383"/>
      <c r="W1115" s="365">
        <v>1503.6030000000001</v>
      </c>
      <c r="X1115" s="359">
        <v>1503.6</v>
      </c>
      <c r="Y1115" s="360">
        <v>1</v>
      </c>
    </row>
    <row r="1116" spans="2:25" x14ac:dyDescent="0.2">
      <c r="B1116" s="385" t="s">
        <v>198</v>
      </c>
      <c r="C1116" s="385"/>
      <c r="D1116" s="385"/>
      <c r="E1116" s="385"/>
      <c r="F1116" s="385"/>
      <c r="G1116" s="385"/>
      <c r="H1116" s="385"/>
      <c r="I1116" s="385"/>
      <c r="J1116" s="385"/>
      <c r="K1116" s="385"/>
      <c r="L1116" s="385"/>
      <c r="M1116" s="385"/>
      <c r="N1116" s="341">
        <v>983</v>
      </c>
      <c r="O1116" s="343">
        <v>8</v>
      </c>
      <c r="P1116" s="343">
        <v>4</v>
      </c>
      <c r="Q1116" s="344" t="s">
        <v>764</v>
      </c>
      <c r="R1116" s="345" t="s">
        <v>197</v>
      </c>
      <c r="S1116" s="383"/>
      <c r="T1116" s="383"/>
      <c r="U1116" s="383"/>
      <c r="V1116" s="383"/>
      <c r="W1116" s="365">
        <v>1503.6030000000001</v>
      </c>
      <c r="X1116" s="359">
        <v>1503.6</v>
      </c>
      <c r="Y1116" s="360">
        <v>1</v>
      </c>
    </row>
    <row r="1117" spans="2:25" x14ac:dyDescent="0.2">
      <c r="B1117" s="385" t="s">
        <v>258</v>
      </c>
      <c r="C1117" s="385"/>
      <c r="D1117" s="385"/>
      <c r="E1117" s="385"/>
      <c r="F1117" s="385"/>
      <c r="G1117" s="385"/>
      <c r="H1117" s="385"/>
      <c r="I1117" s="385"/>
      <c r="J1117" s="385"/>
      <c r="K1117" s="385"/>
      <c r="L1117" s="385"/>
      <c r="M1117" s="385"/>
      <c r="N1117" s="341">
        <v>983</v>
      </c>
      <c r="O1117" s="343">
        <v>8</v>
      </c>
      <c r="P1117" s="343">
        <v>4</v>
      </c>
      <c r="Q1117" s="344" t="s">
        <v>764</v>
      </c>
      <c r="R1117" s="345" t="s">
        <v>257</v>
      </c>
      <c r="S1117" s="383"/>
      <c r="T1117" s="383"/>
      <c r="U1117" s="383"/>
      <c r="V1117" s="383"/>
      <c r="W1117" s="365">
        <v>1399.8810000000001</v>
      </c>
      <c r="X1117" s="359">
        <v>1399.88</v>
      </c>
      <c r="Y1117" s="360">
        <v>1</v>
      </c>
    </row>
    <row r="1118" spans="2:25" x14ac:dyDescent="0.2">
      <c r="B1118" s="385" t="s">
        <v>256</v>
      </c>
      <c r="C1118" s="385"/>
      <c r="D1118" s="385"/>
      <c r="E1118" s="385"/>
      <c r="F1118" s="385"/>
      <c r="G1118" s="385"/>
      <c r="H1118" s="385"/>
      <c r="I1118" s="385"/>
      <c r="J1118" s="385"/>
      <c r="K1118" s="385"/>
      <c r="L1118" s="385"/>
      <c r="M1118" s="385"/>
      <c r="N1118" s="341">
        <v>983</v>
      </c>
      <c r="O1118" s="343">
        <v>8</v>
      </c>
      <c r="P1118" s="343">
        <v>4</v>
      </c>
      <c r="Q1118" s="344" t="s">
        <v>764</v>
      </c>
      <c r="R1118" s="345" t="s">
        <v>255</v>
      </c>
      <c r="S1118" s="383"/>
      <c r="T1118" s="383"/>
      <c r="U1118" s="383"/>
      <c r="V1118" s="383"/>
      <c r="W1118" s="365">
        <v>484.733</v>
      </c>
      <c r="X1118" s="359">
        <v>484.73</v>
      </c>
      <c r="Y1118" s="360">
        <v>1</v>
      </c>
    </row>
    <row r="1119" spans="2:25" x14ac:dyDescent="0.2">
      <c r="B1119" s="385" t="s">
        <v>254</v>
      </c>
      <c r="C1119" s="385"/>
      <c r="D1119" s="385"/>
      <c r="E1119" s="385"/>
      <c r="F1119" s="385"/>
      <c r="G1119" s="385"/>
      <c r="H1119" s="385"/>
      <c r="I1119" s="385"/>
      <c r="J1119" s="385"/>
      <c r="K1119" s="385"/>
      <c r="L1119" s="385"/>
      <c r="M1119" s="385"/>
      <c r="N1119" s="341">
        <v>983</v>
      </c>
      <c r="O1119" s="343">
        <v>8</v>
      </c>
      <c r="P1119" s="343">
        <v>4</v>
      </c>
      <c r="Q1119" s="344" t="s">
        <v>764</v>
      </c>
      <c r="R1119" s="345" t="s">
        <v>252</v>
      </c>
      <c r="S1119" s="383"/>
      <c r="T1119" s="383"/>
      <c r="U1119" s="383"/>
      <c r="V1119" s="383"/>
      <c r="W1119" s="365">
        <v>915.14800000000002</v>
      </c>
      <c r="X1119" s="359">
        <v>915.15</v>
      </c>
      <c r="Y1119" s="360">
        <v>1</v>
      </c>
    </row>
    <row r="1120" spans="2:25" x14ac:dyDescent="0.2">
      <c r="B1120" s="385" t="s">
        <v>196</v>
      </c>
      <c r="C1120" s="385"/>
      <c r="D1120" s="385"/>
      <c r="E1120" s="385"/>
      <c r="F1120" s="385"/>
      <c r="G1120" s="385"/>
      <c r="H1120" s="385"/>
      <c r="I1120" s="385"/>
      <c r="J1120" s="385"/>
      <c r="K1120" s="385"/>
      <c r="L1120" s="385"/>
      <c r="M1120" s="385"/>
      <c r="N1120" s="341">
        <v>983</v>
      </c>
      <c r="O1120" s="343">
        <v>8</v>
      </c>
      <c r="P1120" s="343">
        <v>4</v>
      </c>
      <c r="Q1120" s="344" t="s">
        <v>764</v>
      </c>
      <c r="R1120" s="345" t="s">
        <v>195</v>
      </c>
      <c r="S1120" s="383"/>
      <c r="T1120" s="383"/>
      <c r="U1120" s="383"/>
      <c r="V1120" s="383"/>
      <c r="W1120" s="365">
        <v>103.72199999999999</v>
      </c>
      <c r="X1120" s="359">
        <v>103.72</v>
      </c>
      <c r="Y1120" s="360">
        <v>1</v>
      </c>
    </row>
    <row r="1121" spans="2:25" x14ac:dyDescent="0.2">
      <c r="B1121" s="385" t="s">
        <v>192</v>
      </c>
      <c r="C1121" s="385"/>
      <c r="D1121" s="385"/>
      <c r="E1121" s="385"/>
      <c r="F1121" s="385"/>
      <c r="G1121" s="385"/>
      <c r="H1121" s="385"/>
      <c r="I1121" s="385"/>
      <c r="J1121" s="385"/>
      <c r="K1121" s="385"/>
      <c r="L1121" s="385"/>
      <c r="M1121" s="385"/>
      <c r="N1121" s="341">
        <v>983</v>
      </c>
      <c r="O1121" s="343">
        <v>8</v>
      </c>
      <c r="P1121" s="343">
        <v>4</v>
      </c>
      <c r="Q1121" s="344" t="s">
        <v>764</v>
      </c>
      <c r="R1121" s="345" t="s">
        <v>190</v>
      </c>
      <c r="S1121" s="383"/>
      <c r="T1121" s="383"/>
      <c r="U1121" s="383"/>
      <c r="V1121" s="383"/>
      <c r="W1121" s="365">
        <v>103.72199999999999</v>
      </c>
      <c r="X1121" s="359">
        <v>103.72</v>
      </c>
      <c r="Y1121" s="360">
        <v>1</v>
      </c>
    </row>
    <row r="1122" spans="2:25" x14ac:dyDescent="0.2">
      <c r="B1122" s="385" t="s">
        <v>277</v>
      </c>
      <c r="C1122" s="385"/>
      <c r="D1122" s="385"/>
      <c r="E1122" s="385"/>
      <c r="F1122" s="385"/>
      <c r="G1122" s="385"/>
      <c r="H1122" s="385"/>
      <c r="I1122" s="385"/>
      <c r="J1122" s="385"/>
      <c r="K1122" s="385"/>
      <c r="L1122" s="385"/>
      <c r="M1122" s="385"/>
      <c r="N1122" s="341">
        <v>983</v>
      </c>
      <c r="O1122" s="343">
        <v>8</v>
      </c>
      <c r="P1122" s="343">
        <v>4</v>
      </c>
      <c r="Q1122" s="344" t="s">
        <v>276</v>
      </c>
      <c r="R1122" s="345">
        <v>0</v>
      </c>
      <c r="S1122" s="383"/>
      <c r="T1122" s="383"/>
      <c r="U1122" s="383"/>
      <c r="V1122" s="383"/>
      <c r="W1122" s="365">
        <v>26708.275000000001</v>
      </c>
      <c r="X1122" s="359">
        <v>16976.849999999999</v>
      </c>
      <c r="Y1122" s="360">
        <v>0.63563999999999998</v>
      </c>
    </row>
    <row r="1123" spans="2:25" x14ac:dyDescent="0.2">
      <c r="B1123" s="385" t="s">
        <v>275</v>
      </c>
      <c r="C1123" s="385"/>
      <c r="D1123" s="385"/>
      <c r="E1123" s="385"/>
      <c r="F1123" s="385"/>
      <c r="G1123" s="385"/>
      <c r="H1123" s="385"/>
      <c r="I1123" s="385"/>
      <c r="J1123" s="385"/>
      <c r="K1123" s="385"/>
      <c r="L1123" s="385"/>
      <c r="M1123" s="385"/>
      <c r="N1123" s="341">
        <v>983</v>
      </c>
      <c r="O1123" s="343">
        <v>8</v>
      </c>
      <c r="P1123" s="343">
        <v>4</v>
      </c>
      <c r="Q1123" s="344" t="s">
        <v>274</v>
      </c>
      <c r="R1123" s="345">
        <v>0</v>
      </c>
      <c r="S1123" s="383"/>
      <c r="T1123" s="383"/>
      <c r="U1123" s="383"/>
      <c r="V1123" s="383"/>
      <c r="W1123" s="365">
        <v>26708.275000000001</v>
      </c>
      <c r="X1123" s="359">
        <v>16976.849999999999</v>
      </c>
      <c r="Y1123" s="360">
        <v>0.63563999999999998</v>
      </c>
    </row>
    <row r="1124" spans="2:25" x14ac:dyDescent="0.2">
      <c r="B1124" s="385" t="s">
        <v>273</v>
      </c>
      <c r="C1124" s="385"/>
      <c r="D1124" s="385"/>
      <c r="E1124" s="385"/>
      <c r="F1124" s="385"/>
      <c r="G1124" s="385"/>
      <c r="H1124" s="385"/>
      <c r="I1124" s="385"/>
      <c r="J1124" s="385"/>
      <c r="K1124" s="385"/>
      <c r="L1124" s="385"/>
      <c r="M1124" s="385"/>
      <c r="N1124" s="341">
        <v>983</v>
      </c>
      <c r="O1124" s="343">
        <v>8</v>
      </c>
      <c r="P1124" s="343">
        <v>4</v>
      </c>
      <c r="Q1124" s="344" t="s">
        <v>272</v>
      </c>
      <c r="R1124" s="345">
        <v>0</v>
      </c>
      <c r="S1124" s="383"/>
      <c r="T1124" s="383"/>
      <c r="U1124" s="383"/>
      <c r="V1124" s="383"/>
      <c r="W1124" s="365">
        <v>26708.275000000001</v>
      </c>
      <c r="X1124" s="359">
        <v>16976.849999999999</v>
      </c>
      <c r="Y1124" s="360">
        <v>0.63563999999999998</v>
      </c>
    </row>
    <row r="1125" spans="2:25" x14ac:dyDescent="0.2">
      <c r="B1125" s="385" t="s">
        <v>198</v>
      </c>
      <c r="C1125" s="385"/>
      <c r="D1125" s="385"/>
      <c r="E1125" s="385"/>
      <c r="F1125" s="385"/>
      <c r="G1125" s="385"/>
      <c r="H1125" s="385"/>
      <c r="I1125" s="385"/>
      <c r="J1125" s="385"/>
      <c r="K1125" s="385"/>
      <c r="L1125" s="385"/>
      <c r="M1125" s="385"/>
      <c r="N1125" s="341">
        <v>983</v>
      </c>
      <c r="O1125" s="343">
        <v>8</v>
      </c>
      <c r="P1125" s="343">
        <v>4</v>
      </c>
      <c r="Q1125" s="344" t="s">
        <v>272</v>
      </c>
      <c r="R1125" s="345" t="s">
        <v>197</v>
      </c>
      <c r="S1125" s="383"/>
      <c r="T1125" s="383"/>
      <c r="U1125" s="383"/>
      <c r="V1125" s="383"/>
      <c r="W1125" s="365">
        <v>26708.275000000001</v>
      </c>
      <c r="X1125" s="359">
        <v>16976.849999999999</v>
      </c>
      <c r="Y1125" s="360">
        <v>0.63563999999999998</v>
      </c>
    </row>
    <row r="1126" spans="2:25" x14ac:dyDescent="0.2">
      <c r="B1126" s="385" t="s">
        <v>258</v>
      </c>
      <c r="C1126" s="385"/>
      <c r="D1126" s="385"/>
      <c r="E1126" s="385"/>
      <c r="F1126" s="385"/>
      <c r="G1126" s="385"/>
      <c r="H1126" s="385"/>
      <c r="I1126" s="385"/>
      <c r="J1126" s="385"/>
      <c r="K1126" s="385"/>
      <c r="L1126" s="385"/>
      <c r="M1126" s="385"/>
      <c r="N1126" s="341">
        <v>983</v>
      </c>
      <c r="O1126" s="343">
        <v>8</v>
      </c>
      <c r="P1126" s="343">
        <v>4</v>
      </c>
      <c r="Q1126" s="344" t="s">
        <v>272</v>
      </c>
      <c r="R1126" s="345" t="s">
        <v>257</v>
      </c>
      <c r="S1126" s="383"/>
      <c r="T1126" s="383"/>
      <c r="U1126" s="383"/>
      <c r="V1126" s="383"/>
      <c r="W1126" s="365">
        <v>25899.174999999999</v>
      </c>
      <c r="X1126" s="359">
        <v>16301.84</v>
      </c>
      <c r="Y1126" s="360">
        <v>0.62943000000000005</v>
      </c>
    </row>
    <row r="1127" spans="2:25" x14ac:dyDescent="0.2">
      <c r="B1127" s="385" t="s">
        <v>256</v>
      </c>
      <c r="C1127" s="385"/>
      <c r="D1127" s="385"/>
      <c r="E1127" s="385"/>
      <c r="F1127" s="385"/>
      <c r="G1127" s="385"/>
      <c r="H1127" s="385"/>
      <c r="I1127" s="385"/>
      <c r="J1127" s="385"/>
      <c r="K1127" s="385"/>
      <c r="L1127" s="385"/>
      <c r="M1127" s="385"/>
      <c r="N1127" s="341">
        <v>983</v>
      </c>
      <c r="O1127" s="343">
        <v>8</v>
      </c>
      <c r="P1127" s="343">
        <v>4</v>
      </c>
      <c r="Q1127" s="344" t="s">
        <v>272</v>
      </c>
      <c r="R1127" s="345" t="s">
        <v>255</v>
      </c>
      <c r="S1127" s="383"/>
      <c r="T1127" s="383"/>
      <c r="U1127" s="383"/>
      <c r="V1127" s="383"/>
      <c r="W1127" s="365">
        <v>20440.400000000001</v>
      </c>
      <c r="X1127" s="359">
        <v>13484.9</v>
      </c>
      <c r="Y1127" s="360">
        <v>0.65971999999999997</v>
      </c>
    </row>
    <row r="1128" spans="2:25" x14ac:dyDescent="0.2">
      <c r="B1128" s="385" t="s">
        <v>254</v>
      </c>
      <c r="C1128" s="385"/>
      <c r="D1128" s="385"/>
      <c r="E1128" s="385"/>
      <c r="F1128" s="385"/>
      <c r="G1128" s="385"/>
      <c r="H1128" s="385"/>
      <c r="I1128" s="385"/>
      <c r="J1128" s="385"/>
      <c r="K1128" s="385"/>
      <c r="L1128" s="385"/>
      <c r="M1128" s="385"/>
      <c r="N1128" s="341">
        <v>983</v>
      </c>
      <c r="O1128" s="343">
        <v>8</v>
      </c>
      <c r="P1128" s="343">
        <v>4</v>
      </c>
      <c r="Q1128" s="344" t="s">
        <v>272</v>
      </c>
      <c r="R1128" s="345" t="s">
        <v>252</v>
      </c>
      <c r="S1128" s="383"/>
      <c r="T1128" s="383"/>
      <c r="U1128" s="383"/>
      <c r="V1128" s="383"/>
      <c r="W1128" s="365">
        <v>5458.7749999999996</v>
      </c>
      <c r="X1128" s="359">
        <v>2816.94</v>
      </c>
      <c r="Y1128" s="360">
        <v>0.51604000000000005</v>
      </c>
    </row>
    <row r="1129" spans="2:25" x14ac:dyDescent="0.2">
      <c r="B1129" s="385" t="s">
        <v>196</v>
      </c>
      <c r="C1129" s="385"/>
      <c r="D1129" s="385"/>
      <c r="E1129" s="385"/>
      <c r="F1129" s="385"/>
      <c r="G1129" s="385"/>
      <c r="H1129" s="385"/>
      <c r="I1129" s="385"/>
      <c r="J1129" s="385"/>
      <c r="K1129" s="385"/>
      <c r="L1129" s="385"/>
      <c r="M1129" s="385"/>
      <c r="N1129" s="341">
        <v>983</v>
      </c>
      <c r="O1129" s="343">
        <v>8</v>
      </c>
      <c r="P1129" s="343">
        <v>4</v>
      </c>
      <c r="Q1129" s="344" t="s">
        <v>272</v>
      </c>
      <c r="R1129" s="345" t="s">
        <v>195</v>
      </c>
      <c r="S1129" s="383"/>
      <c r="T1129" s="383"/>
      <c r="U1129" s="383"/>
      <c r="V1129" s="383"/>
      <c r="W1129" s="365">
        <v>809.1</v>
      </c>
      <c r="X1129" s="359">
        <v>675.01</v>
      </c>
      <c r="Y1129" s="360">
        <v>0.83428000000000002</v>
      </c>
    </row>
    <row r="1130" spans="2:25" x14ac:dyDescent="0.2">
      <c r="B1130" s="385" t="s">
        <v>194</v>
      </c>
      <c r="C1130" s="385"/>
      <c r="D1130" s="385"/>
      <c r="E1130" s="385"/>
      <c r="F1130" s="385"/>
      <c r="G1130" s="385"/>
      <c r="H1130" s="385"/>
      <c r="I1130" s="385"/>
      <c r="J1130" s="385"/>
      <c r="K1130" s="385"/>
      <c r="L1130" s="385"/>
      <c r="M1130" s="385"/>
      <c r="N1130" s="341">
        <v>983</v>
      </c>
      <c r="O1130" s="343">
        <v>8</v>
      </c>
      <c r="P1130" s="343">
        <v>4</v>
      </c>
      <c r="Q1130" s="344" t="s">
        <v>272</v>
      </c>
      <c r="R1130" s="345" t="s">
        <v>193</v>
      </c>
      <c r="S1130" s="383"/>
      <c r="T1130" s="383"/>
      <c r="U1130" s="383"/>
      <c r="V1130" s="383"/>
      <c r="W1130" s="365">
        <v>621.5</v>
      </c>
      <c r="X1130" s="359">
        <v>596.75</v>
      </c>
      <c r="Y1130" s="360">
        <v>0.96016999999999997</v>
      </c>
    </row>
    <row r="1131" spans="2:25" x14ac:dyDescent="0.2">
      <c r="B1131" s="385" t="s">
        <v>192</v>
      </c>
      <c r="C1131" s="385"/>
      <c r="D1131" s="385"/>
      <c r="E1131" s="385"/>
      <c r="F1131" s="385"/>
      <c r="G1131" s="385"/>
      <c r="H1131" s="385"/>
      <c r="I1131" s="385"/>
      <c r="J1131" s="385"/>
      <c r="K1131" s="385"/>
      <c r="L1131" s="385"/>
      <c r="M1131" s="385"/>
      <c r="N1131" s="341">
        <v>983</v>
      </c>
      <c r="O1131" s="343">
        <v>8</v>
      </c>
      <c r="P1131" s="343">
        <v>4</v>
      </c>
      <c r="Q1131" s="344" t="s">
        <v>272</v>
      </c>
      <c r="R1131" s="345" t="s">
        <v>190</v>
      </c>
      <c r="S1131" s="383"/>
      <c r="T1131" s="383"/>
      <c r="U1131" s="383"/>
      <c r="V1131" s="383"/>
      <c r="W1131" s="365">
        <v>187.6</v>
      </c>
      <c r="X1131" s="359">
        <v>78.260000000000005</v>
      </c>
      <c r="Y1131" s="360">
        <v>0.41719000000000001</v>
      </c>
    </row>
    <row r="1132" spans="2:25" x14ac:dyDescent="0.2">
      <c r="B1132" s="385" t="s">
        <v>430</v>
      </c>
      <c r="C1132" s="385"/>
      <c r="D1132" s="385"/>
      <c r="E1132" s="385"/>
      <c r="F1132" s="385"/>
      <c r="G1132" s="385"/>
      <c r="H1132" s="385"/>
      <c r="I1132" s="385"/>
      <c r="J1132" s="385"/>
      <c r="K1132" s="385"/>
      <c r="L1132" s="385"/>
      <c r="M1132" s="385"/>
      <c r="N1132" s="341">
        <v>983</v>
      </c>
      <c r="O1132" s="343">
        <v>8</v>
      </c>
      <c r="P1132" s="343">
        <v>4</v>
      </c>
      <c r="Q1132" s="344" t="s">
        <v>431</v>
      </c>
      <c r="R1132" s="345">
        <v>0</v>
      </c>
      <c r="S1132" s="383"/>
      <c r="T1132" s="383"/>
      <c r="U1132" s="383"/>
      <c r="V1132" s="383"/>
      <c r="W1132" s="365">
        <v>23.084</v>
      </c>
      <c r="X1132" s="359">
        <v>23.08</v>
      </c>
      <c r="Y1132" s="360">
        <v>1</v>
      </c>
    </row>
    <row r="1133" spans="2:25" x14ac:dyDescent="0.2">
      <c r="B1133" s="385" t="s">
        <v>430</v>
      </c>
      <c r="C1133" s="385"/>
      <c r="D1133" s="385"/>
      <c r="E1133" s="385"/>
      <c r="F1133" s="385"/>
      <c r="G1133" s="385"/>
      <c r="H1133" s="385"/>
      <c r="I1133" s="385"/>
      <c r="J1133" s="385"/>
      <c r="K1133" s="385"/>
      <c r="L1133" s="385"/>
      <c r="M1133" s="385"/>
      <c r="N1133" s="341">
        <v>983</v>
      </c>
      <c r="O1133" s="343">
        <v>8</v>
      </c>
      <c r="P1133" s="343">
        <v>4</v>
      </c>
      <c r="Q1133" s="344" t="s">
        <v>429</v>
      </c>
      <c r="R1133" s="345">
        <v>0</v>
      </c>
      <c r="S1133" s="383"/>
      <c r="T1133" s="383"/>
      <c r="U1133" s="383"/>
      <c r="V1133" s="383"/>
      <c r="W1133" s="365">
        <v>23.084</v>
      </c>
      <c r="X1133" s="359">
        <v>23.08</v>
      </c>
      <c r="Y1133" s="360">
        <v>1</v>
      </c>
    </row>
    <row r="1134" spans="2:25" x14ac:dyDescent="0.2">
      <c r="B1134" s="385" t="s">
        <v>173</v>
      </c>
      <c r="C1134" s="385"/>
      <c r="D1134" s="385"/>
      <c r="E1134" s="385"/>
      <c r="F1134" s="385"/>
      <c r="G1134" s="385"/>
      <c r="H1134" s="385"/>
      <c r="I1134" s="385"/>
      <c r="J1134" s="385"/>
      <c r="K1134" s="385"/>
      <c r="L1134" s="385"/>
      <c r="M1134" s="385"/>
      <c r="N1134" s="341">
        <v>983</v>
      </c>
      <c r="O1134" s="343">
        <v>8</v>
      </c>
      <c r="P1134" s="343">
        <v>4</v>
      </c>
      <c r="Q1134" s="344" t="s">
        <v>429</v>
      </c>
      <c r="R1134" s="345" t="s">
        <v>172</v>
      </c>
      <c r="S1134" s="383"/>
      <c r="T1134" s="383"/>
      <c r="U1134" s="383"/>
      <c r="V1134" s="383"/>
      <c r="W1134" s="365">
        <v>23.084</v>
      </c>
      <c r="X1134" s="359">
        <v>23.08</v>
      </c>
      <c r="Y1134" s="360">
        <v>1</v>
      </c>
    </row>
    <row r="1135" spans="2:25" x14ac:dyDescent="0.2">
      <c r="B1135" s="385" t="s">
        <v>171</v>
      </c>
      <c r="C1135" s="385"/>
      <c r="D1135" s="385"/>
      <c r="E1135" s="385"/>
      <c r="F1135" s="385"/>
      <c r="G1135" s="385"/>
      <c r="H1135" s="385"/>
      <c r="I1135" s="385"/>
      <c r="J1135" s="385"/>
      <c r="K1135" s="385"/>
      <c r="L1135" s="385"/>
      <c r="M1135" s="385"/>
      <c r="N1135" s="341">
        <v>983</v>
      </c>
      <c r="O1135" s="343">
        <v>8</v>
      </c>
      <c r="P1135" s="343">
        <v>4</v>
      </c>
      <c r="Q1135" s="344" t="s">
        <v>429</v>
      </c>
      <c r="R1135" s="345" t="s">
        <v>170</v>
      </c>
      <c r="S1135" s="383"/>
      <c r="T1135" s="383"/>
      <c r="U1135" s="383"/>
      <c r="V1135" s="383"/>
      <c r="W1135" s="365">
        <v>23.084</v>
      </c>
      <c r="X1135" s="359">
        <v>23.08</v>
      </c>
      <c r="Y1135" s="360">
        <v>1</v>
      </c>
    </row>
    <row r="1136" spans="2:25" x14ac:dyDescent="0.2">
      <c r="B1136" s="385" t="s">
        <v>169</v>
      </c>
      <c r="C1136" s="385"/>
      <c r="D1136" s="385"/>
      <c r="E1136" s="385"/>
      <c r="F1136" s="385"/>
      <c r="G1136" s="385"/>
      <c r="H1136" s="385"/>
      <c r="I1136" s="385"/>
      <c r="J1136" s="385"/>
      <c r="K1136" s="385"/>
      <c r="L1136" s="385"/>
      <c r="M1136" s="385"/>
      <c r="N1136" s="341">
        <v>983</v>
      </c>
      <c r="O1136" s="343">
        <v>8</v>
      </c>
      <c r="P1136" s="343">
        <v>4</v>
      </c>
      <c r="Q1136" s="344" t="s">
        <v>429</v>
      </c>
      <c r="R1136" s="345" t="s">
        <v>168</v>
      </c>
      <c r="S1136" s="383"/>
      <c r="T1136" s="383"/>
      <c r="U1136" s="383"/>
      <c r="V1136" s="383"/>
      <c r="W1136" s="365">
        <v>23.084</v>
      </c>
      <c r="X1136" s="359">
        <v>23.08</v>
      </c>
      <c r="Y1136" s="360">
        <v>1</v>
      </c>
    </row>
    <row r="1137" spans="2:25" x14ac:dyDescent="0.2">
      <c r="B1137" s="385" t="s">
        <v>483</v>
      </c>
      <c r="C1137" s="385"/>
      <c r="D1137" s="385"/>
      <c r="E1137" s="385"/>
      <c r="F1137" s="385"/>
      <c r="G1137" s="385"/>
      <c r="H1137" s="385"/>
      <c r="I1137" s="385"/>
      <c r="J1137" s="385"/>
      <c r="K1137" s="385"/>
      <c r="L1137" s="385"/>
      <c r="M1137" s="385"/>
      <c r="N1137" s="341">
        <v>984</v>
      </c>
      <c r="O1137" s="343">
        <v>0</v>
      </c>
      <c r="P1137" s="343">
        <v>0</v>
      </c>
      <c r="Q1137" s="344">
        <v>0</v>
      </c>
      <c r="R1137" s="345">
        <v>0</v>
      </c>
      <c r="S1137" s="383"/>
      <c r="T1137" s="383"/>
      <c r="U1137" s="383"/>
      <c r="V1137" s="383"/>
      <c r="W1137" s="365">
        <v>6191.8590000000004</v>
      </c>
      <c r="X1137" s="359">
        <v>4040.85</v>
      </c>
      <c r="Y1137" s="360">
        <v>0.65261000000000002</v>
      </c>
    </row>
    <row r="1138" spans="2:25" x14ac:dyDescent="0.2">
      <c r="B1138" s="385" t="s">
        <v>269</v>
      </c>
      <c r="C1138" s="385"/>
      <c r="D1138" s="385"/>
      <c r="E1138" s="385"/>
      <c r="F1138" s="385"/>
      <c r="G1138" s="385"/>
      <c r="H1138" s="385"/>
      <c r="I1138" s="385"/>
      <c r="J1138" s="385"/>
      <c r="K1138" s="385"/>
      <c r="L1138" s="385"/>
      <c r="M1138" s="385"/>
      <c r="N1138" s="341">
        <v>984</v>
      </c>
      <c r="O1138" s="343">
        <v>10</v>
      </c>
      <c r="P1138" s="343">
        <v>0</v>
      </c>
      <c r="Q1138" s="344">
        <v>0</v>
      </c>
      <c r="R1138" s="345">
        <v>0</v>
      </c>
      <c r="S1138" s="383"/>
      <c r="T1138" s="383"/>
      <c r="U1138" s="383"/>
      <c r="V1138" s="383"/>
      <c r="W1138" s="365">
        <v>6191.8590000000004</v>
      </c>
      <c r="X1138" s="359">
        <v>4040.85</v>
      </c>
      <c r="Y1138" s="360">
        <v>0.65261000000000002</v>
      </c>
    </row>
    <row r="1139" spans="2:25" x14ac:dyDescent="0.2">
      <c r="B1139" s="385" t="s">
        <v>263</v>
      </c>
      <c r="C1139" s="385"/>
      <c r="D1139" s="385"/>
      <c r="E1139" s="385"/>
      <c r="F1139" s="385"/>
      <c r="G1139" s="385"/>
      <c r="H1139" s="385"/>
      <c r="I1139" s="385"/>
      <c r="J1139" s="385"/>
      <c r="K1139" s="385"/>
      <c r="L1139" s="385"/>
      <c r="M1139" s="385"/>
      <c r="N1139" s="341">
        <v>984</v>
      </c>
      <c r="O1139" s="343">
        <v>10</v>
      </c>
      <c r="P1139" s="343">
        <v>2</v>
      </c>
      <c r="Q1139" s="344">
        <v>0</v>
      </c>
      <c r="R1139" s="345">
        <v>0</v>
      </c>
      <c r="S1139" s="383"/>
      <c r="T1139" s="383"/>
      <c r="U1139" s="383"/>
      <c r="V1139" s="383"/>
      <c r="W1139" s="365">
        <v>6191.8590000000004</v>
      </c>
      <c r="X1139" s="359">
        <v>4040.85</v>
      </c>
      <c r="Y1139" s="360">
        <v>0.65261000000000002</v>
      </c>
    </row>
    <row r="1140" spans="2:25" x14ac:dyDescent="0.2">
      <c r="B1140" s="385" t="s">
        <v>260</v>
      </c>
      <c r="C1140" s="385"/>
      <c r="D1140" s="385"/>
      <c r="E1140" s="385"/>
      <c r="F1140" s="385"/>
      <c r="G1140" s="385"/>
      <c r="H1140" s="385"/>
      <c r="I1140" s="385"/>
      <c r="J1140" s="385"/>
      <c r="K1140" s="385"/>
      <c r="L1140" s="385"/>
      <c r="M1140" s="385"/>
      <c r="N1140" s="341">
        <v>984</v>
      </c>
      <c r="O1140" s="343">
        <v>10</v>
      </c>
      <c r="P1140" s="343">
        <v>2</v>
      </c>
      <c r="Q1140" s="344" t="s">
        <v>259</v>
      </c>
      <c r="R1140" s="345">
        <v>0</v>
      </c>
      <c r="S1140" s="383"/>
      <c r="T1140" s="383"/>
      <c r="U1140" s="383"/>
      <c r="V1140" s="383"/>
      <c r="W1140" s="365">
        <v>517.44899999999996</v>
      </c>
      <c r="X1140" s="359">
        <v>159.69</v>
      </c>
      <c r="Y1140" s="360">
        <v>0.30861</v>
      </c>
    </row>
    <row r="1141" spans="2:25" x14ac:dyDescent="0.2">
      <c r="B1141" s="385" t="s">
        <v>251</v>
      </c>
      <c r="C1141" s="385"/>
      <c r="D1141" s="385"/>
      <c r="E1141" s="385"/>
      <c r="F1141" s="385"/>
      <c r="G1141" s="385"/>
      <c r="H1141" s="385"/>
      <c r="I1141" s="385"/>
      <c r="J1141" s="385"/>
      <c r="K1141" s="385"/>
      <c r="L1141" s="385"/>
      <c r="M1141" s="385"/>
      <c r="N1141" s="341">
        <v>984</v>
      </c>
      <c r="O1141" s="343">
        <v>10</v>
      </c>
      <c r="P1141" s="343">
        <v>2</v>
      </c>
      <c r="Q1141" s="344" t="s">
        <v>262</v>
      </c>
      <c r="R1141" s="345">
        <v>0</v>
      </c>
      <c r="S1141" s="383"/>
      <c r="T1141" s="383"/>
      <c r="U1141" s="383"/>
      <c r="V1141" s="383"/>
      <c r="W1141" s="365">
        <v>327.63799999999998</v>
      </c>
      <c r="X1141" s="359">
        <v>29.04</v>
      </c>
      <c r="Y1141" s="360">
        <v>8.863E-2</v>
      </c>
    </row>
    <row r="1142" spans="2:25" x14ac:dyDescent="0.2">
      <c r="B1142" s="385" t="s">
        <v>173</v>
      </c>
      <c r="C1142" s="385"/>
      <c r="D1142" s="385"/>
      <c r="E1142" s="385"/>
      <c r="F1142" s="385"/>
      <c r="G1142" s="385"/>
      <c r="H1142" s="385"/>
      <c r="I1142" s="385"/>
      <c r="J1142" s="385"/>
      <c r="K1142" s="385"/>
      <c r="L1142" s="385"/>
      <c r="M1142" s="385"/>
      <c r="N1142" s="341">
        <v>984</v>
      </c>
      <c r="O1142" s="343">
        <v>10</v>
      </c>
      <c r="P1142" s="343">
        <v>2</v>
      </c>
      <c r="Q1142" s="344" t="s">
        <v>262</v>
      </c>
      <c r="R1142" s="345" t="s">
        <v>172</v>
      </c>
      <c r="S1142" s="383"/>
      <c r="T1142" s="383"/>
      <c r="U1142" s="383"/>
      <c r="V1142" s="383"/>
      <c r="W1142" s="365">
        <v>327.63799999999998</v>
      </c>
      <c r="X1142" s="359">
        <v>29.04</v>
      </c>
      <c r="Y1142" s="360">
        <v>8.863E-2</v>
      </c>
    </row>
    <row r="1143" spans="2:25" x14ac:dyDescent="0.2">
      <c r="B1143" s="385" t="s">
        <v>171</v>
      </c>
      <c r="C1143" s="385"/>
      <c r="D1143" s="385"/>
      <c r="E1143" s="385"/>
      <c r="F1143" s="385"/>
      <c r="G1143" s="385"/>
      <c r="H1143" s="385"/>
      <c r="I1143" s="385"/>
      <c r="J1143" s="385"/>
      <c r="K1143" s="385"/>
      <c r="L1143" s="385"/>
      <c r="M1143" s="385"/>
      <c r="N1143" s="341">
        <v>984</v>
      </c>
      <c r="O1143" s="343">
        <v>10</v>
      </c>
      <c r="P1143" s="343">
        <v>2</v>
      </c>
      <c r="Q1143" s="344" t="s">
        <v>262</v>
      </c>
      <c r="R1143" s="345" t="s">
        <v>170</v>
      </c>
      <c r="S1143" s="383"/>
      <c r="T1143" s="383"/>
      <c r="U1143" s="383"/>
      <c r="V1143" s="383"/>
      <c r="W1143" s="365">
        <v>327.63799999999998</v>
      </c>
      <c r="X1143" s="359">
        <v>29.04</v>
      </c>
      <c r="Y1143" s="360">
        <v>8.863E-2</v>
      </c>
    </row>
    <row r="1144" spans="2:25" x14ac:dyDescent="0.2">
      <c r="B1144" s="385" t="s">
        <v>188</v>
      </c>
      <c r="C1144" s="385"/>
      <c r="D1144" s="385"/>
      <c r="E1144" s="385"/>
      <c r="F1144" s="385"/>
      <c r="G1144" s="385"/>
      <c r="H1144" s="385"/>
      <c r="I1144" s="385"/>
      <c r="J1144" s="385"/>
      <c r="K1144" s="385"/>
      <c r="L1144" s="385"/>
      <c r="M1144" s="385"/>
      <c r="N1144" s="341">
        <v>984</v>
      </c>
      <c r="O1144" s="343">
        <v>10</v>
      </c>
      <c r="P1144" s="343">
        <v>2</v>
      </c>
      <c r="Q1144" s="344" t="s">
        <v>262</v>
      </c>
      <c r="R1144" s="345" t="s">
        <v>187</v>
      </c>
      <c r="S1144" s="383"/>
      <c r="T1144" s="383"/>
      <c r="U1144" s="383"/>
      <c r="V1144" s="383"/>
      <c r="W1144" s="365">
        <v>75.159000000000006</v>
      </c>
      <c r="X1144" s="359">
        <v>9.5500000000000007</v>
      </c>
      <c r="Y1144" s="360">
        <v>0.12708</v>
      </c>
    </row>
    <row r="1145" spans="2:25" x14ac:dyDescent="0.2">
      <c r="B1145" s="385" t="s">
        <v>169</v>
      </c>
      <c r="C1145" s="385"/>
      <c r="D1145" s="385"/>
      <c r="E1145" s="385"/>
      <c r="F1145" s="385"/>
      <c r="G1145" s="385"/>
      <c r="H1145" s="385"/>
      <c r="I1145" s="385"/>
      <c r="J1145" s="385"/>
      <c r="K1145" s="385"/>
      <c r="L1145" s="385"/>
      <c r="M1145" s="385"/>
      <c r="N1145" s="341">
        <v>984</v>
      </c>
      <c r="O1145" s="343">
        <v>10</v>
      </c>
      <c r="P1145" s="343">
        <v>2</v>
      </c>
      <c r="Q1145" s="344" t="s">
        <v>262</v>
      </c>
      <c r="R1145" s="345" t="s">
        <v>168</v>
      </c>
      <c r="S1145" s="383"/>
      <c r="T1145" s="383"/>
      <c r="U1145" s="383"/>
      <c r="V1145" s="383"/>
      <c r="W1145" s="365">
        <v>252.47900000000001</v>
      </c>
      <c r="X1145" s="359">
        <v>19.489999999999998</v>
      </c>
      <c r="Y1145" s="360">
        <v>7.7179999999999999E-2</v>
      </c>
    </row>
    <row r="1146" spans="2:25" x14ac:dyDescent="0.2">
      <c r="B1146" s="385" t="s">
        <v>251</v>
      </c>
      <c r="C1146" s="385"/>
      <c r="D1146" s="385"/>
      <c r="E1146" s="385"/>
      <c r="F1146" s="385"/>
      <c r="G1146" s="385"/>
      <c r="H1146" s="385"/>
      <c r="I1146" s="385"/>
      <c r="J1146" s="385"/>
      <c r="K1146" s="385"/>
      <c r="L1146" s="385"/>
      <c r="M1146" s="385"/>
      <c r="N1146" s="341">
        <v>984</v>
      </c>
      <c r="O1146" s="343">
        <v>10</v>
      </c>
      <c r="P1146" s="343">
        <v>2</v>
      </c>
      <c r="Q1146" s="344" t="s">
        <v>765</v>
      </c>
      <c r="R1146" s="345">
        <v>0</v>
      </c>
      <c r="S1146" s="383"/>
      <c r="T1146" s="383"/>
      <c r="U1146" s="383"/>
      <c r="V1146" s="383"/>
      <c r="W1146" s="365">
        <v>129.721</v>
      </c>
      <c r="X1146" s="359">
        <v>129.72</v>
      </c>
      <c r="Y1146" s="360">
        <v>1</v>
      </c>
    </row>
    <row r="1147" spans="2:25" x14ac:dyDescent="0.2">
      <c r="B1147" s="385" t="s">
        <v>198</v>
      </c>
      <c r="C1147" s="385"/>
      <c r="D1147" s="385"/>
      <c r="E1147" s="385"/>
      <c r="F1147" s="385"/>
      <c r="G1147" s="385"/>
      <c r="H1147" s="385"/>
      <c r="I1147" s="385"/>
      <c r="J1147" s="385"/>
      <c r="K1147" s="385"/>
      <c r="L1147" s="385"/>
      <c r="M1147" s="385"/>
      <c r="N1147" s="341">
        <v>984</v>
      </c>
      <c r="O1147" s="343">
        <v>10</v>
      </c>
      <c r="P1147" s="343">
        <v>2</v>
      </c>
      <c r="Q1147" s="344" t="s">
        <v>765</v>
      </c>
      <c r="R1147" s="345" t="s">
        <v>197</v>
      </c>
      <c r="S1147" s="383"/>
      <c r="T1147" s="383"/>
      <c r="U1147" s="383"/>
      <c r="V1147" s="383"/>
      <c r="W1147" s="365">
        <v>129.721</v>
      </c>
      <c r="X1147" s="359">
        <v>129.72</v>
      </c>
      <c r="Y1147" s="360">
        <v>1</v>
      </c>
    </row>
    <row r="1148" spans="2:25" x14ac:dyDescent="0.2">
      <c r="B1148" s="385" t="s">
        <v>258</v>
      </c>
      <c r="C1148" s="385"/>
      <c r="D1148" s="385"/>
      <c r="E1148" s="385"/>
      <c r="F1148" s="385"/>
      <c r="G1148" s="385"/>
      <c r="H1148" s="385"/>
      <c r="I1148" s="385"/>
      <c r="J1148" s="385"/>
      <c r="K1148" s="385"/>
      <c r="L1148" s="385"/>
      <c r="M1148" s="385"/>
      <c r="N1148" s="341">
        <v>984</v>
      </c>
      <c r="O1148" s="343">
        <v>10</v>
      </c>
      <c r="P1148" s="343">
        <v>2</v>
      </c>
      <c r="Q1148" s="344" t="s">
        <v>765</v>
      </c>
      <c r="R1148" s="345" t="s">
        <v>257</v>
      </c>
      <c r="S1148" s="383"/>
      <c r="T1148" s="383"/>
      <c r="U1148" s="383"/>
      <c r="V1148" s="383"/>
      <c r="W1148" s="365">
        <v>129.721</v>
      </c>
      <c r="X1148" s="359">
        <v>129.72</v>
      </c>
      <c r="Y1148" s="360">
        <v>1</v>
      </c>
    </row>
    <row r="1149" spans="2:25" x14ac:dyDescent="0.2">
      <c r="B1149" s="385" t="s">
        <v>254</v>
      </c>
      <c r="C1149" s="385"/>
      <c r="D1149" s="385"/>
      <c r="E1149" s="385"/>
      <c r="F1149" s="385"/>
      <c r="G1149" s="385"/>
      <c r="H1149" s="385"/>
      <c r="I1149" s="385"/>
      <c r="J1149" s="385"/>
      <c r="K1149" s="385"/>
      <c r="L1149" s="385"/>
      <c r="M1149" s="385"/>
      <c r="N1149" s="341">
        <v>984</v>
      </c>
      <c r="O1149" s="343">
        <v>10</v>
      </c>
      <c r="P1149" s="343">
        <v>2</v>
      </c>
      <c r="Q1149" s="344" t="s">
        <v>765</v>
      </c>
      <c r="R1149" s="345" t="s">
        <v>252</v>
      </c>
      <c r="S1149" s="383"/>
      <c r="T1149" s="383"/>
      <c r="U1149" s="383"/>
      <c r="V1149" s="383"/>
      <c r="W1149" s="365">
        <v>129.721</v>
      </c>
      <c r="X1149" s="359">
        <v>129.72</v>
      </c>
      <c r="Y1149" s="360">
        <v>1</v>
      </c>
    </row>
    <row r="1150" spans="2:25" x14ac:dyDescent="0.2">
      <c r="B1150" s="385" t="s">
        <v>251</v>
      </c>
      <c r="C1150" s="385"/>
      <c r="D1150" s="385"/>
      <c r="E1150" s="385"/>
      <c r="F1150" s="385"/>
      <c r="G1150" s="385"/>
      <c r="H1150" s="385"/>
      <c r="I1150" s="385"/>
      <c r="J1150" s="385"/>
      <c r="K1150" s="385"/>
      <c r="L1150" s="385"/>
      <c r="M1150" s="385"/>
      <c r="N1150" s="341">
        <v>984</v>
      </c>
      <c r="O1150" s="343">
        <v>10</v>
      </c>
      <c r="P1150" s="343">
        <v>2</v>
      </c>
      <c r="Q1150" s="344" t="s">
        <v>261</v>
      </c>
      <c r="R1150" s="345">
        <v>0</v>
      </c>
      <c r="S1150" s="383"/>
      <c r="T1150" s="383"/>
      <c r="U1150" s="383"/>
      <c r="V1150" s="383"/>
      <c r="W1150" s="365">
        <v>60.09</v>
      </c>
      <c r="X1150" s="359">
        <v>0.93</v>
      </c>
      <c r="Y1150" s="360">
        <v>1.546E-2</v>
      </c>
    </row>
    <row r="1151" spans="2:25" x14ac:dyDescent="0.2">
      <c r="B1151" s="385" t="s">
        <v>173</v>
      </c>
      <c r="C1151" s="385"/>
      <c r="D1151" s="385"/>
      <c r="E1151" s="385"/>
      <c r="F1151" s="385"/>
      <c r="G1151" s="385"/>
      <c r="H1151" s="385"/>
      <c r="I1151" s="385"/>
      <c r="J1151" s="385"/>
      <c r="K1151" s="385"/>
      <c r="L1151" s="385"/>
      <c r="M1151" s="385"/>
      <c r="N1151" s="341">
        <v>984</v>
      </c>
      <c r="O1151" s="343">
        <v>10</v>
      </c>
      <c r="P1151" s="343">
        <v>2</v>
      </c>
      <c r="Q1151" s="344" t="s">
        <v>261</v>
      </c>
      <c r="R1151" s="345" t="s">
        <v>172</v>
      </c>
      <c r="S1151" s="383"/>
      <c r="T1151" s="383"/>
      <c r="U1151" s="383"/>
      <c r="V1151" s="383"/>
      <c r="W1151" s="365">
        <v>60.09</v>
      </c>
      <c r="X1151" s="359">
        <v>0.93</v>
      </c>
      <c r="Y1151" s="360">
        <v>1.546E-2</v>
      </c>
    </row>
    <row r="1152" spans="2:25" x14ac:dyDescent="0.2">
      <c r="B1152" s="385" t="s">
        <v>171</v>
      </c>
      <c r="C1152" s="385"/>
      <c r="D1152" s="385"/>
      <c r="E1152" s="385"/>
      <c r="F1152" s="385"/>
      <c r="G1152" s="385"/>
      <c r="H1152" s="385"/>
      <c r="I1152" s="385"/>
      <c r="J1152" s="385"/>
      <c r="K1152" s="385"/>
      <c r="L1152" s="385"/>
      <c r="M1152" s="385"/>
      <c r="N1152" s="341">
        <v>984</v>
      </c>
      <c r="O1152" s="343">
        <v>10</v>
      </c>
      <c r="P1152" s="343">
        <v>2</v>
      </c>
      <c r="Q1152" s="344" t="s">
        <v>261</v>
      </c>
      <c r="R1152" s="345" t="s">
        <v>170</v>
      </c>
      <c r="S1152" s="383"/>
      <c r="T1152" s="383"/>
      <c r="U1152" s="383"/>
      <c r="V1152" s="383"/>
      <c r="W1152" s="365">
        <v>60.09</v>
      </c>
      <c r="X1152" s="359">
        <v>0.93</v>
      </c>
      <c r="Y1152" s="360">
        <v>1.546E-2</v>
      </c>
    </row>
    <row r="1153" spans="2:25" x14ac:dyDescent="0.2">
      <c r="B1153" s="385" t="s">
        <v>169</v>
      </c>
      <c r="C1153" s="385"/>
      <c r="D1153" s="385"/>
      <c r="E1153" s="385"/>
      <c r="F1153" s="385"/>
      <c r="G1153" s="385"/>
      <c r="H1153" s="385"/>
      <c r="I1153" s="385"/>
      <c r="J1153" s="385"/>
      <c r="K1153" s="385"/>
      <c r="L1153" s="385"/>
      <c r="M1153" s="385"/>
      <c r="N1153" s="341">
        <v>984</v>
      </c>
      <c r="O1153" s="343">
        <v>10</v>
      </c>
      <c r="P1153" s="343">
        <v>2</v>
      </c>
      <c r="Q1153" s="344" t="s">
        <v>261</v>
      </c>
      <c r="R1153" s="345" t="s">
        <v>168</v>
      </c>
      <c r="S1153" s="383"/>
      <c r="T1153" s="383"/>
      <c r="U1153" s="383"/>
      <c r="V1153" s="383"/>
      <c r="W1153" s="365">
        <v>6</v>
      </c>
      <c r="X1153" s="359">
        <v>0.93</v>
      </c>
      <c r="Y1153" s="360">
        <v>0.15487999999999999</v>
      </c>
    </row>
    <row r="1154" spans="2:25" x14ac:dyDescent="0.2">
      <c r="B1154" s="385" t="s">
        <v>515</v>
      </c>
      <c r="C1154" s="385"/>
      <c r="D1154" s="385"/>
      <c r="E1154" s="385"/>
      <c r="F1154" s="385"/>
      <c r="G1154" s="385"/>
      <c r="H1154" s="385"/>
      <c r="I1154" s="385"/>
      <c r="J1154" s="385"/>
      <c r="K1154" s="385"/>
      <c r="L1154" s="385"/>
      <c r="M1154" s="385"/>
      <c r="N1154" s="341">
        <v>984</v>
      </c>
      <c r="O1154" s="343">
        <v>10</v>
      </c>
      <c r="P1154" s="343">
        <v>2</v>
      </c>
      <c r="Q1154" s="344" t="s">
        <v>261</v>
      </c>
      <c r="R1154" s="345" t="s">
        <v>514</v>
      </c>
      <c r="S1154" s="383"/>
      <c r="T1154" s="383"/>
      <c r="U1154" s="383"/>
      <c r="V1154" s="383"/>
      <c r="W1154" s="365">
        <v>54.09</v>
      </c>
      <c r="X1154" s="359">
        <v>0</v>
      </c>
      <c r="Y1154" s="360">
        <v>0</v>
      </c>
    </row>
    <row r="1155" spans="2:25" x14ac:dyDescent="0.2">
      <c r="B1155" s="385" t="s">
        <v>260</v>
      </c>
      <c r="C1155" s="385"/>
      <c r="D1155" s="385"/>
      <c r="E1155" s="385"/>
      <c r="F1155" s="385"/>
      <c r="G1155" s="385"/>
      <c r="H1155" s="385"/>
      <c r="I1155" s="385"/>
      <c r="J1155" s="385"/>
      <c r="K1155" s="385"/>
      <c r="L1155" s="385"/>
      <c r="M1155" s="385"/>
      <c r="N1155" s="341">
        <v>984</v>
      </c>
      <c r="O1155" s="343">
        <v>10</v>
      </c>
      <c r="P1155" s="343">
        <v>2</v>
      </c>
      <c r="Q1155" s="344" t="s">
        <v>259</v>
      </c>
      <c r="R1155" s="345">
        <v>0</v>
      </c>
      <c r="S1155" s="383"/>
      <c r="T1155" s="383"/>
      <c r="U1155" s="383"/>
      <c r="V1155" s="383"/>
      <c r="W1155" s="365">
        <v>5674.41</v>
      </c>
      <c r="X1155" s="359">
        <v>3881.16</v>
      </c>
      <c r="Y1155" s="360">
        <v>0.68398000000000003</v>
      </c>
    </row>
    <row r="1156" spans="2:25" x14ac:dyDescent="0.2">
      <c r="B1156" s="385" t="s">
        <v>251</v>
      </c>
      <c r="C1156" s="385"/>
      <c r="D1156" s="385"/>
      <c r="E1156" s="385"/>
      <c r="F1156" s="385"/>
      <c r="G1156" s="385"/>
      <c r="H1156" s="385"/>
      <c r="I1156" s="385"/>
      <c r="J1156" s="385"/>
      <c r="K1156" s="385"/>
      <c r="L1156" s="385"/>
      <c r="M1156" s="385"/>
      <c r="N1156" s="341">
        <v>984</v>
      </c>
      <c r="O1156" s="343">
        <v>10</v>
      </c>
      <c r="P1156" s="343">
        <v>2</v>
      </c>
      <c r="Q1156" s="344" t="s">
        <v>253</v>
      </c>
      <c r="R1156" s="345">
        <v>0</v>
      </c>
      <c r="S1156" s="383"/>
      <c r="T1156" s="383"/>
      <c r="U1156" s="383"/>
      <c r="V1156" s="383"/>
      <c r="W1156" s="365">
        <v>5534.2</v>
      </c>
      <c r="X1156" s="359">
        <v>3878.99</v>
      </c>
      <c r="Y1156" s="360">
        <v>0.70091000000000003</v>
      </c>
    </row>
    <row r="1157" spans="2:25" x14ac:dyDescent="0.2">
      <c r="B1157" s="385" t="s">
        <v>198</v>
      </c>
      <c r="C1157" s="385"/>
      <c r="D1157" s="385"/>
      <c r="E1157" s="385"/>
      <c r="F1157" s="385"/>
      <c r="G1157" s="385"/>
      <c r="H1157" s="385"/>
      <c r="I1157" s="385"/>
      <c r="J1157" s="385"/>
      <c r="K1157" s="385"/>
      <c r="L1157" s="385"/>
      <c r="M1157" s="385"/>
      <c r="N1157" s="341">
        <v>984</v>
      </c>
      <c r="O1157" s="343">
        <v>10</v>
      </c>
      <c r="P1157" s="343">
        <v>2</v>
      </c>
      <c r="Q1157" s="344" t="s">
        <v>253</v>
      </c>
      <c r="R1157" s="345" t="s">
        <v>197</v>
      </c>
      <c r="S1157" s="383"/>
      <c r="T1157" s="383"/>
      <c r="U1157" s="383"/>
      <c r="V1157" s="383"/>
      <c r="W1157" s="365">
        <v>5534.2</v>
      </c>
      <c r="X1157" s="359">
        <v>3878.99</v>
      </c>
      <c r="Y1157" s="360">
        <v>0.70091000000000003</v>
      </c>
    </row>
    <row r="1158" spans="2:25" x14ac:dyDescent="0.2">
      <c r="B1158" s="385" t="s">
        <v>258</v>
      </c>
      <c r="C1158" s="385"/>
      <c r="D1158" s="385"/>
      <c r="E1158" s="385"/>
      <c r="F1158" s="385"/>
      <c r="G1158" s="385"/>
      <c r="H1158" s="385"/>
      <c r="I1158" s="385"/>
      <c r="J1158" s="385"/>
      <c r="K1158" s="385"/>
      <c r="L1158" s="385"/>
      <c r="M1158" s="385"/>
      <c r="N1158" s="341">
        <v>984</v>
      </c>
      <c r="O1158" s="343">
        <v>10</v>
      </c>
      <c r="P1158" s="343">
        <v>2</v>
      </c>
      <c r="Q1158" s="344" t="s">
        <v>253</v>
      </c>
      <c r="R1158" s="345" t="s">
        <v>257</v>
      </c>
      <c r="S1158" s="383"/>
      <c r="T1158" s="383"/>
      <c r="U1158" s="383"/>
      <c r="V1158" s="383"/>
      <c r="W1158" s="365">
        <v>5534.2</v>
      </c>
      <c r="X1158" s="359">
        <v>3878.99</v>
      </c>
      <c r="Y1158" s="360">
        <v>0.70091000000000003</v>
      </c>
    </row>
    <row r="1159" spans="2:25" x14ac:dyDescent="0.2">
      <c r="B1159" s="385" t="s">
        <v>256</v>
      </c>
      <c r="C1159" s="385"/>
      <c r="D1159" s="385"/>
      <c r="E1159" s="385"/>
      <c r="F1159" s="385"/>
      <c r="G1159" s="385"/>
      <c r="H1159" s="385"/>
      <c r="I1159" s="385"/>
      <c r="J1159" s="385"/>
      <c r="K1159" s="385"/>
      <c r="L1159" s="385"/>
      <c r="M1159" s="385"/>
      <c r="N1159" s="341">
        <v>984</v>
      </c>
      <c r="O1159" s="343">
        <v>10</v>
      </c>
      <c r="P1159" s="343">
        <v>2</v>
      </c>
      <c r="Q1159" s="344" t="s">
        <v>253</v>
      </c>
      <c r="R1159" s="345" t="s">
        <v>255</v>
      </c>
      <c r="S1159" s="383"/>
      <c r="T1159" s="383"/>
      <c r="U1159" s="383"/>
      <c r="V1159" s="383"/>
      <c r="W1159" s="365">
        <v>4250.5</v>
      </c>
      <c r="X1159" s="359">
        <v>3226.48</v>
      </c>
      <c r="Y1159" s="360">
        <v>0.75907999999999998</v>
      </c>
    </row>
    <row r="1160" spans="2:25" x14ac:dyDescent="0.2">
      <c r="B1160" s="385" t="s">
        <v>254</v>
      </c>
      <c r="C1160" s="385"/>
      <c r="D1160" s="385"/>
      <c r="E1160" s="385"/>
      <c r="F1160" s="385"/>
      <c r="G1160" s="385"/>
      <c r="H1160" s="385"/>
      <c r="I1160" s="385"/>
      <c r="J1160" s="385"/>
      <c r="K1160" s="385"/>
      <c r="L1160" s="385"/>
      <c r="M1160" s="385"/>
      <c r="N1160" s="341">
        <v>984</v>
      </c>
      <c r="O1160" s="343">
        <v>10</v>
      </c>
      <c r="P1160" s="343">
        <v>2</v>
      </c>
      <c r="Q1160" s="344" t="s">
        <v>253</v>
      </c>
      <c r="R1160" s="345" t="s">
        <v>252</v>
      </c>
      <c r="S1160" s="383"/>
      <c r="T1160" s="383"/>
      <c r="U1160" s="383"/>
      <c r="V1160" s="383"/>
      <c r="W1160" s="365">
        <v>1283.7</v>
      </c>
      <c r="X1160" s="359">
        <v>652.51</v>
      </c>
      <c r="Y1160" s="360">
        <v>0.50829999999999997</v>
      </c>
    </row>
    <row r="1161" spans="2:25" x14ac:dyDescent="0.2">
      <c r="B1161" s="385" t="s">
        <v>251</v>
      </c>
      <c r="C1161" s="385"/>
      <c r="D1161" s="385"/>
      <c r="E1161" s="385"/>
      <c r="F1161" s="385"/>
      <c r="G1161" s="385"/>
      <c r="H1161" s="385"/>
      <c r="I1161" s="385"/>
      <c r="J1161" s="385"/>
      <c r="K1161" s="385"/>
      <c r="L1161" s="385"/>
      <c r="M1161" s="385"/>
      <c r="N1161" s="341">
        <v>984</v>
      </c>
      <c r="O1161" s="343">
        <v>10</v>
      </c>
      <c r="P1161" s="343">
        <v>2</v>
      </c>
      <c r="Q1161" s="344" t="s">
        <v>250</v>
      </c>
      <c r="R1161" s="345">
        <v>0</v>
      </c>
      <c r="S1161" s="383"/>
      <c r="T1161" s="383"/>
      <c r="U1161" s="383"/>
      <c r="V1161" s="383"/>
      <c r="W1161" s="365">
        <v>140.21</v>
      </c>
      <c r="X1161" s="359">
        <v>2.17</v>
      </c>
      <c r="Y1161" s="360">
        <v>1.5469999999999999E-2</v>
      </c>
    </row>
    <row r="1162" spans="2:25" x14ac:dyDescent="0.2">
      <c r="B1162" s="385" t="s">
        <v>173</v>
      </c>
      <c r="C1162" s="385"/>
      <c r="D1162" s="385"/>
      <c r="E1162" s="385"/>
      <c r="F1162" s="385"/>
      <c r="G1162" s="385"/>
      <c r="H1162" s="385"/>
      <c r="I1162" s="385"/>
      <c r="J1162" s="385"/>
      <c r="K1162" s="385"/>
      <c r="L1162" s="385"/>
      <c r="M1162" s="385"/>
      <c r="N1162" s="341">
        <v>984</v>
      </c>
      <c r="O1162" s="343">
        <v>10</v>
      </c>
      <c r="P1162" s="343">
        <v>2</v>
      </c>
      <c r="Q1162" s="344" t="s">
        <v>250</v>
      </c>
      <c r="R1162" s="345" t="s">
        <v>172</v>
      </c>
      <c r="S1162" s="383"/>
      <c r="T1162" s="383"/>
      <c r="U1162" s="383"/>
      <c r="V1162" s="383"/>
      <c r="W1162" s="365">
        <v>140.21</v>
      </c>
      <c r="X1162" s="359">
        <v>2.17</v>
      </c>
      <c r="Y1162" s="360">
        <v>1.5469999999999999E-2</v>
      </c>
    </row>
    <row r="1163" spans="2:25" x14ac:dyDescent="0.2">
      <c r="B1163" s="385" t="s">
        <v>171</v>
      </c>
      <c r="C1163" s="385"/>
      <c r="D1163" s="385"/>
      <c r="E1163" s="385"/>
      <c r="F1163" s="385"/>
      <c r="G1163" s="385"/>
      <c r="H1163" s="385"/>
      <c r="I1163" s="385"/>
      <c r="J1163" s="385"/>
      <c r="K1163" s="385"/>
      <c r="L1163" s="385"/>
      <c r="M1163" s="385"/>
      <c r="N1163" s="341">
        <v>984</v>
      </c>
      <c r="O1163" s="343">
        <v>10</v>
      </c>
      <c r="P1163" s="343">
        <v>2</v>
      </c>
      <c r="Q1163" s="344" t="s">
        <v>250</v>
      </c>
      <c r="R1163" s="345" t="s">
        <v>170</v>
      </c>
      <c r="S1163" s="383"/>
      <c r="T1163" s="383"/>
      <c r="U1163" s="383"/>
      <c r="V1163" s="383"/>
      <c r="W1163" s="365">
        <v>140.21</v>
      </c>
      <c r="X1163" s="359">
        <v>2.17</v>
      </c>
      <c r="Y1163" s="360">
        <v>1.5469999999999999E-2</v>
      </c>
    </row>
    <row r="1164" spans="2:25" x14ac:dyDescent="0.2">
      <c r="B1164" s="385" t="s">
        <v>169</v>
      </c>
      <c r="C1164" s="385"/>
      <c r="D1164" s="385"/>
      <c r="E1164" s="385"/>
      <c r="F1164" s="385"/>
      <c r="G1164" s="385"/>
      <c r="H1164" s="385"/>
      <c r="I1164" s="385"/>
      <c r="J1164" s="385"/>
      <c r="K1164" s="385"/>
      <c r="L1164" s="385"/>
      <c r="M1164" s="385"/>
      <c r="N1164" s="341">
        <v>984</v>
      </c>
      <c r="O1164" s="343">
        <v>10</v>
      </c>
      <c r="P1164" s="343">
        <v>2</v>
      </c>
      <c r="Q1164" s="344" t="s">
        <v>250</v>
      </c>
      <c r="R1164" s="345" t="s">
        <v>168</v>
      </c>
      <c r="S1164" s="383"/>
      <c r="T1164" s="383"/>
      <c r="U1164" s="383"/>
      <c r="V1164" s="383"/>
      <c r="W1164" s="365">
        <v>14</v>
      </c>
      <c r="X1164" s="359">
        <v>2.17</v>
      </c>
      <c r="Y1164" s="360">
        <v>0.15487999999999999</v>
      </c>
    </row>
    <row r="1165" spans="2:25" x14ac:dyDescent="0.2">
      <c r="B1165" s="385" t="s">
        <v>515</v>
      </c>
      <c r="C1165" s="385"/>
      <c r="D1165" s="385"/>
      <c r="E1165" s="385"/>
      <c r="F1165" s="385"/>
      <c r="G1165" s="385"/>
      <c r="H1165" s="385"/>
      <c r="I1165" s="385"/>
      <c r="J1165" s="385"/>
      <c r="K1165" s="385"/>
      <c r="L1165" s="385"/>
      <c r="M1165" s="385"/>
      <c r="N1165" s="341">
        <v>984</v>
      </c>
      <c r="O1165" s="343">
        <v>10</v>
      </c>
      <c r="P1165" s="343">
        <v>2</v>
      </c>
      <c r="Q1165" s="344" t="s">
        <v>250</v>
      </c>
      <c r="R1165" s="345" t="s">
        <v>514</v>
      </c>
      <c r="S1165" s="383"/>
      <c r="T1165" s="383"/>
      <c r="U1165" s="383"/>
      <c r="V1165" s="383"/>
      <c r="W1165" s="365">
        <v>126.21</v>
      </c>
      <c r="X1165" s="359">
        <v>0</v>
      </c>
      <c r="Y1165" s="360">
        <v>0</v>
      </c>
    </row>
  </sheetData>
  <mergeCells count="3347">
    <mergeCell ref="B1158:M1158"/>
    <mergeCell ref="S1158:V1158"/>
    <mergeCell ref="B1159:M1159"/>
    <mergeCell ref="S1159:V1159"/>
    <mergeCell ref="B1160:M1160"/>
    <mergeCell ref="S1160:V1160"/>
    <mergeCell ref="B1161:M1161"/>
    <mergeCell ref="S1161:V1161"/>
    <mergeCell ref="B1162:M1162"/>
    <mergeCell ref="S1162:V1162"/>
    <mergeCell ref="B1163:M1163"/>
    <mergeCell ref="S1163:V1163"/>
    <mergeCell ref="B1164:M1164"/>
    <mergeCell ref="S1164:V1164"/>
    <mergeCell ref="B1165:M1165"/>
    <mergeCell ref="S1165:V1165"/>
    <mergeCell ref="B1149:M1149"/>
    <mergeCell ref="S1149:V1149"/>
    <mergeCell ref="B1150:M1150"/>
    <mergeCell ref="S1150:V1150"/>
    <mergeCell ref="B1151:M1151"/>
    <mergeCell ref="S1151:V1151"/>
    <mergeCell ref="B1152:M1152"/>
    <mergeCell ref="S1152:V1152"/>
    <mergeCell ref="B1153:M1153"/>
    <mergeCell ref="S1153:V1153"/>
    <mergeCell ref="B1154:M1154"/>
    <mergeCell ref="S1154:V1154"/>
    <mergeCell ref="B1155:M1155"/>
    <mergeCell ref="S1155:V1155"/>
    <mergeCell ref="B1156:M1156"/>
    <mergeCell ref="S1156:V1156"/>
    <mergeCell ref="B1157:M1157"/>
    <mergeCell ref="S1157:V1157"/>
    <mergeCell ref="B1140:M1140"/>
    <mergeCell ref="S1140:V1140"/>
    <mergeCell ref="B1141:M1141"/>
    <mergeCell ref="S1141:V1141"/>
    <mergeCell ref="B1142:M1142"/>
    <mergeCell ref="S1142:V1142"/>
    <mergeCell ref="B1143:M1143"/>
    <mergeCell ref="S1143:V1143"/>
    <mergeCell ref="B1144:M1144"/>
    <mergeCell ref="S1144:V1144"/>
    <mergeCell ref="B1145:M1145"/>
    <mergeCell ref="S1145:V1145"/>
    <mergeCell ref="B1146:M1146"/>
    <mergeCell ref="S1146:V1146"/>
    <mergeCell ref="B1147:M1147"/>
    <mergeCell ref="S1147:V1147"/>
    <mergeCell ref="B1148:M1148"/>
    <mergeCell ref="S1148:V1148"/>
    <mergeCell ref="B1131:M1131"/>
    <mergeCell ref="S1131:V1131"/>
    <mergeCell ref="B1132:M1132"/>
    <mergeCell ref="S1132:V1132"/>
    <mergeCell ref="B1133:M1133"/>
    <mergeCell ref="S1133:V1133"/>
    <mergeCell ref="B1134:M1134"/>
    <mergeCell ref="S1134:V1134"/>
    <mergeCell ref="B1135:M1135"/>
    <mergeCell ref="S1135:V1135"/>
    <mergeCell ref="B1136:M1136"/>
    <mergeCell ref="S1136:V1136"/>
    <mergeCell ref="B1137:M1137"/>
    <mergeCell ref="S1137:V1137"/>
    <mergeCell ref="B1138:M1138"/>
    <mergeCell ref="S1138:V1138"/>
    <mergeCell ref="B1139:M1139"/>
    <mergeCell ref="S1139:V1139"/>
    <mergeCell ref="B1122:M1122"/>
    <mergeCell ref="S1122:V1122"/>
    <mergeCell ref="B1123:M1123"/>
    <mergeCell ref="S1123:V1123"/>
    <mergeCell ref="B1124:M1124"/>
    <mergeCell ref="S1124:V1124"/>
    <mergeCell ref="B1125:M1125"/>
    <mergeCell ref="S1125:V1125"/>
    <mergeCell ref="B1126:M1126"/>
    <mergeCell ref="S1126:V1126"/>
    <mergeCell ref="B1127:M1127"/>
    <mergeCell ref="S1127:V1127"/>
    <mergeCell ref="B1128:M1128"/>
    <mergeCell ref="S1128:V1128"/>
    <mergeCell ref="B1129:M1129"/>
    <mergeCell ref="S1129:V1129"/>
    <mergeCell ref="B1130:M1130"/>
    <mergeCell ref="S1130:V1130"/>
    <mergeCell ref="B1113:M1113"/>
    <mergeCell ref="S1113:V1113"/>
    <mergeCell ref="B1114:M1114"/>
    <mergeCell ref="S1114:V1114"/>
    <mergeCell ref="B1115:M1115"/>
    <mergeCell ref="S1115:V1115"/>
    <mergeCell ref="B1116:M1116"/>
    <mergeCell ref="S1116:V1116"/>
    <mergeCell ref="B1117:M1117"/>
    <mergeCell ref="S1117:V1117"/>
    <mergeCell ref="B1118:M1118"/>
    <mergeCell ref="S1118:V1118"/>
    <mergeCell ref="B1119:M1119"/>
    <mergeCell ref="S1119:V1119"/>
    <mergeCell ref="B1120:M1120"/>
    <mergeCell ref="S1120:V1120"/>
    <mergeCell ref="B1121:M1121"/>
    <mergeCell ref="S1121:V1121"/>
    <mergeCell ref="B1104:M1104"/>
    <mergeCell ref="S1104:V1104"/>
    <mergeCell ref="B1105:M1105"/>
    <mergeCell ref="S1105:V1105"/>
    <mergeCell ref="B1106:M1106"/>
    <mergeCell ref="S1106:V1106"/>
    <mergeCell ref="B1107:M1107"/>
    <mergeCell ref="S1107:V1107"/>
    <mergeCell ref="B1108:M1108"/>
    <mergeCell ref="S1108:V1108"/>
    <mergeCell ref="B1109:M1109"/>
    <mergeCell ref="S1109:V1109"/>
    <mergeCell ref="B1110:M1110"/>
    <mergeCell ref="S1110:V1110"/>
    <mergeCell ref="B1111:M1111"/>
    <mergeCell ref="S1111:V1111"/>
    <mergeCell ref="B1112:M1112"/>
    <mergeCell ref="S1112:V1112"/>
    <mergeCell ref="B1095:M1095"/>
    <mergeCell ref="S1095:V1095"/>
    <mergeCell ref="B1096:M1096"/>
    <mergeCell ref="S1096:V1096"/>
    <mergeCell ref="B1097:M1097"/>
    <mergeCell ref="S1097:V1097"/>
    <mergeCell ref="B1098:M1098"/>
    <mergeCell ref="S1098:V1098"/>
    <mergeCell ref="B1099:M1099"/>
    <mergeCell ref="S1099:V1099"/>
    <mergeCell ref="B1100:M1100"/>
    <mergeCell ref="S1100:V1100"/>
    <mergeCell ref="B1101:M1101"/>
    <mergeCell ref="S1101:V1101"/>
    <mergeCell ref="B1102:M1102"/>
    <mergeCell ref="S1102:V1102"/>
    <mergeCell ref="B1103:M1103"/>
    <mergeCell ref="S1103:V1103"/>
    <mergeCell ref="B1086:M1086"/>
    <mergeCell ref="S1086:V1086"/>
    <mergeCell ref="B1087:M1087"/>
    <mergeCell ref="S1087:V1087"/>
    <mergeCell ref="B1088:M1088"/>
    <mergeCell ref="S1088:V1088"/>
    <mergeCell ref="B1089:M1089"/>
    <mergeCell ref="S1089:V1089"/>
    <mergeCell ref="B1090:M1090"/>
    <mergeCell ref="S1090:V1090"/>
    <mergeCell ref="B1091:M1091"/>
    <mergeCell ref="S1091:V1091"/>
    <mergeCell ref="B1092:M1092"/>
    <mergeCell ref="S1092:V1092"/>
    <mergeCell ref="B1093:M1093"/>
    <mergeCell ref="S1093:V1093"/>
    <mergeCell ref="B1094:M1094"/>
    <mergeCell ref="S1094:V1094"/>
    <mergeCell ref="B1077:M1077"/>
    <mergeCell ref="S1077:V1077"/>
    <mergeCell ref="B1078:M1078"/>
    <mergeCell ref="S1078:V1078"/>
    <mergeCell ref="B1079:M1079"/>
    <mergeCell ref="S1079:V1079"/>
    <mergeCell ref="B1080:M1080"/>
    <mergeCell ref="S1080:V1080"/>
    <mergeCell ref="B1081:M1081"/>
    <mergeCell ref="S1081:V1081"/>
    <mergeCell ref="B1082:M1082"/>
    <mergeCell ref="S1082:V1082"/>
    <mergeCell ref="B1083:M1083"/>
    <mergeCell ref="S1083:V1083"/>
    <mergeCell ref="B1084:M1084"/>
    <mergeCell ref="S1084:V1084"/>
    <mergeCell ref="B1085:M1085"/>
    <mergeCell ref="S1085:V1085"/>
    <mergeCell ref="B1068:M1068"/>
    <mergeCell ref="S1068:V1068"/>
    <mergeCell ref="B1069:M1069"/>
    <mergeCell ref="S1069:V1069"/>
    <mergeCell ref="B1070:M1070"/>
    <mergeCell ref="S1070:V1070"/>
    <mergeCell ref="B1071:M1071"/>
    <mergeCell ref="S1071:V1071"/>
    <mergeCell ref="B1072:M1072"/>
    <mergeCell ref="S1072:V1072"/>
    <mergeCell ref="B1073:M1073"/>
    <mergeCell ref="S1073:V1073"/>
    <mergeCell ref="B1074:M1074"/>
    <mergeCell ref="S1074:V1074"/>
    <mergeCell ref="B1075:M1075"/>
    <mergeCell ref="S1075:V1075"/>
    <mergeCell ref="B1076:M1076"/>
    <mergeCell ref="S1076:V1076"/>
    <mergeCell ref="B1059:M1059"/>
    <mergeCell ref="S1059:V1059"/>
    <mergeCell ref="B1060:M1060"/>
    <mergeCell ref="S1060:V1060"/>
    <mergeCell ref="B1061:M1061"/>
    <mergeCell ref="S1061:V1061"/>
    <mergeCell ref="B1062:M1062"/>
    <mergeCell ref="S1062:V1062"/>
    <mergeCell ref="B1063:M1063"/>
    <mergeCell ref="S1063:V1063"/>
    <mergeCell ref="B1064:M1064"/>
    <mergeCell ref="S1064:V1064"/>
    <mergeCell ref="B1065:M1065"/>
    <mergeCell ref="S1065:V1065"/>
    <mergeCell ref="B1066:M1066"/>
    <mergeCell ref="S1066:V1066"/>
    <mergeCell ref="B1067:M1067"/>
    <mergeCell ref="S1067:V1067"/>
    <mergeCell ref="B1057:M1057"/>
    <mergeCell ref="S1057:V1057"/>
    <mergeCell ref="Z1057:AE1057"/>
    <mergeCell ref="B1058:M1058"/>
    <mergeCell ref="S1058:V1058"/>
    <mergeCell ref="Z1058:AE1058"/>
    <mergeCell ref="B1055:M1055"/>
    <mergeCell ref="S1055:V1055"/>
    <mergeCell ref="Z1055:AE1055"/>
    <mergeCell ref="B1056:M1056"/>
    <mergeCell ref="S1056:V1056"/>
    <mergeCell ref="Z1056:AE1056"/>
    <mergeCell ref="B1053:M1053"/>
    <mergeCell ref="S1053:V1053"/>
    <mergeCell ref="Z1053:AE1053"/>
    <mergeCell ref="B1054:M1054"/>
    <mergeCell ref="S1054:V1054"/>
    <mergeCell ref="Z1054:AE1054"/>
    <mergeCell ref="B1051:M1051"/>
    <mergeCell ref="S1051:V1051"/>
    <mergeCell ref="Z1051:AE1051"/>
    <mergeCell ref="B1052:M1052"/>
    <mergeCell ref="S1052:V1052"/>
    <mergeCell ref="Z1052:AE1052"/>
    <mergeCell ref="B1049:M1049"/>
    <mergeCell ref="S1049:V1049"/>
    <mergeCell ref="Z1049:AE1049"/>
    <mergeCell ref="B1050:M1050"/>
    <mergeCell ref="S1050:V1050"/>
    <mergeCell ref="Z1050:AE1050"/>
    <mergeCell ref="B1047:M1047"/>
    <mergeCell ref="S1047:V1047"/>
    <mergeCell ref="Z1047:AE1047"/>
    <mergeCell ref="B1048:M1048"/>
    <mergeCell ref="S1048:V1048"/>
    <mergeCell ref="Z1048:AE1048"/>
    <mergeCell ref="B1045:M1045"/>
    <mergeCell ref="S1045:V1045"/>
    <mergeCell ref="Z1045:AE1045"/>
    <mergeCell ref="B1046:M1046"/>
    <mergeCell ref="S1046:V1046"/>
    <mergeCell ref="Z1046:AE1046"/>
    <mergeCell ref="B1043:M1043"/>
    <mergeCell ref="S1043:V1043"/>
    <mergeCell ref="Z1043:AE1043"/>
    <mergeCell ref="B1044:M1044"/>
    <mergeCell ref="S1044:V1044"/>
    <mergeCell ref="Z1044:AE1044"/>
    <mergeCell ref="B1041:M1041"/>
    <mergeCell ref="S1041:V1041"/>
    <mergeCell ref="Z1041:AE1041"/>
    <mergeCell ref="B1042:M1042"/>
    <mergeCell ref="S1042:V1042"/>
    <mergeCell ref="Z1042:AE1042"/>
    <mergeCell ref="B1039:M1039"/>
    <mergeCell ref="S1039:V1039"/>
    <mergeCell ref="Z1039:AE1039"/>
    <mergeCell ref="B1040:M1040"/>
    <mergeCell ref="S1040:V1040"/>
    <mergeCell ref="Z1040:AE1040"/>
    <mergeCell ref="B1037:M1037"/>
    <mergeCell ref="S1037:V1037"/>
    <mergeCell ref="Z1037:AE1037"/>
    <mergeCell ref="B1038:M1038"/>
    <mergeCell ref="S1038:V1038"/>
    <mergeCell ref="Z1038:AE1038"/>
    <mergeCell ref="B1035:M1035"/>
    <mergeCell ref="S1035:V1035"/>
    <mergeCell ref="Z1035:AE1035"/>
    <mergeCell ref="B1036:M1036"/>
    <mergeCell ref="S1036:V1036"/>
    <mergeCell ref="Z1036:AE1036"/>
    <mergeCell ref="B1033:M1033"/>
    <mergeCell ref="S1033:V1033"/>
    <mergeCell ref="Z1033:AE1033"/>
    <mergeCell ref="B1034:M1034"/>
    <mergeCell ref="S1034:V1034"/>
    <mergeCell ref="Z1034:AE1034"/>
    <mergeCell ref="B1031:M1031"/>
    <mergeCell ref="S1031:V1031"/>
    <mergeCell ref="Z1031:AE1031"/>
    <mergeCell ref="B1032:M1032"/>
    <mergeCell ref="S1032:V1032"/>
    <mergeCell ref="Z1032:AE1032"/>
    <mergeCell ref="B1029:M1029"/>
    <mergeCell ref="S1029:V1029"/>
    <mergeCell ref="Z1029:AE1029"/>
    <mergeCell ref="B1030:M1030"/>
    <mergeCell ref="S1030:V1030"/>
    <mergeCell ref="Z1030:AE1030"/>
    <mergeCell ref="B1027:M1027"/>
    <mergeCell ref="S1027:V1027"/>
    <mergeCell ref="Z1027:AE1027"/>
    <mergeCell ref="B1028:M1028"/>
    <mergeCell ref="S1028:V1028"/>
    <mergeCell ref="Z1028:AE1028"/>
    <mergeCell ref="B1025:M1025"/>
    <mergeCell ref="S1025:V1025"/>
    <mergeCell ref="Z1025:AE1025"/>
    <mergeCell ref="B1026:M1026"/>
    <mergeCell ref="S1026:V1026"/>
    <mergeCell ref="Z1026:AE1026"/>
    <mergeCell ref="B1023:M1023"/>
    <mergeCell ref="S1023:V1023"/>
    <mergeCell ref="Z1023:AE1023"/>
    <mergeCell ref="B1024:M1024"/>
    <mergeCell ref="S1024:V1024"/>
    <mergeCell ref="Z1024:AE1024"/>
    <mergeCell ref="B1021:M1021"/>
    <mergeCell ref="S1021:V1021"/>
    <mergeCell ref="Z1021:AE1021"/>
    <mergeCell ref="B1022:M1022"/>
    <mergeCell ref="S1022:V1022"/>
    <mergeCell ref="Z1022:AE1022"/>
    <mergeCell ref="B1019:M1019"/>
    <mergeCell ref="S1019:V1019"/>
    <mergeCell ref="Z1019:AE1019"/>
    <mergeCell ref="B1020:M1020"/>
    <mergeCell ref="S1020:V1020"/>
    <mergeCell ref="Z1020:AE1020"/>
    <mergeCell ref="B1017:M1017"/>
    <mergeCell ref="S1017:V1017"/>
    <mergeCell ref="Z1017:AE1017"/>
    <mergeCell ref="B1018:M1018"/>
    <mergeCell ref="S1018:V1018"/>
    <mergeCell ref="Z1018:AE1018"/>
    <mergeCell ref="B1015:M1015"/>
    <mergeCell ref="S1015:V1015"/>
    <mergeCell ref="Z1015:AE1015"/>
    <mergeCell ref="B1016:M1016"/>
    <mergeCell ref="S1016:V1016"/>
    <mergeCell ref="Z1016:AE1016"/>
    <mergeCell ref="B1013:M1013"/>
    <mergeCell ref="S1013:V1013"/>
    <mergeCell ref="Z1013:AE1013"/>
    <mergeCell ref="B1014:M1014"/>
    <mergeCell ref="S1014:V1014"/>
    <mergeCell ref="Z1014:AE1014"/>
    <mergeCell ref="B1011:M1011"/>
    <mergeCell ref="S1011:V1011"/>
    <mergeCell ref="Z1011:AE1011"/>
    <mergeCell ref="B1012:M1012"/>
    <mergeCell ref="S1012:V1012"/>
    <mergeCell ref="Z1012:AE1012"/>
    <mergeCell ref="B1009:M1009"/>
    <mergeCell ref="S1009:V1009"/>
    <mergeCell ref="Z1009:AE1009"/>
    <mergeCell ref="B1010:M1010"/>
    <mergeCell ref="S1010:V1010"/>
    <mergeCell ref="Z1010:AE1010"/>
    <mergeCell ref="B1007:M1007"/>
    <mergeCell ref="S1007:V1007"/>
    <mergeCell ref="Z1007:AE1007"/>
    <mergeCell ref="B1008:M1008"/>
    <mergeCell ref="S1008:V1008"/>
    <mergeCell ref="Z1008:AE1008"/>
    <mergeCell ref="B1005:M1005"/>
    <mergeCell ref="S1005:V1005"/>
    <mergeCell ref="Z1005:AE1005"/>
    <mergeCell ref="B1006:M1006"/>
    <mergeCell ref="S1006:V1006"/>
    <mergeCell ref="Z1006:AE1006"/>
    <mergeCell ref="B1003:M1003"/>
    <mergeCell ref="S1003:V1003"/>
    <mergeCell ref="Z1003:AE1003"/>
    <mergeCell ref="B1004:M1004"/>
    <mergeCell ref="S1004:V1004"/>
    <mergeCell ref="Z1004:AE1004"/>
    <mergeCell ref="B1001:M1001"/>
    <mergeCell ref="S1001:V1001"/>
    <mergeCell ref="Z1001:AE1001"/>
    <mergeCell ref="B1002:M1002"/>
    <mergeCell ref="S1002:V1002"/>
    <mergeCell ref="Z1002:AE1002"/>
    <mergeCell ref="B999:M999"/>
    <mergeCell ref="S999:V999"/>
    <mergeCell ref="Z999:AE999"/>
    <mergeCell ref="B1000:M1000"/>
    <mergeCell ref="S1000:V1000"/>
    <mergeCell ref="Z1000:AE1000"/>
    <mergeCell ref="B997:M997"/>
    <mergeCell ref="S997:V997"/>
    <mergeCell ref="Z997:AE997"/>
    <mergeCell ref="B998:M998"/>
    <mergeCell ref="S998:V998"/>
    <mergeCell ref="Z998:AE998"/>
    <mergeCell ref="B995:M995"/>
    <mergeCell ref="S995:V995"/>
    <mergeCell ref="Z995:AE995"/>
    <mergeCell ref="B996:M996"/>
    <mergeCell ref="S996:V996"/>
    <mergeCell ref="Z996:AE996"/>
    <mergeCell ref="B993:M993"/>
    <mergeCell ref="S993:V993"/>
    <mergeCell ref="Z993:AE993"/>
    <mergeCell ref="B994:M994"/>
    <mergeCell ref="S994:V994"/>
    <mergeCell ref="Z994:AE994"/>
    <mergeCell ref="B991:M991"/>
    <mergeCell ref="S991:V991"/>
    <mergeCell ref="Z991:AE991"/>
    <mergeCell ref="B992:M992"/>
    <mergeCell ref="S992:V992"/>
    <mergeCell ref="Z992:AE992"/>
    <mergeCell ref="B989:M989"/>
    <mergeCell ref="S989:V989"/>
    <mergeCell ref="Z989:AE989"/>
    <mergeCell ref="B990:M990"/>
    <mergeCell ref="S990:V990"/>
    <mergeCell ref="Z990:AE990"/>
    <mergeCell ref="B987:M987"/>
    <mergeCell ref="S987:V987"/>
    <mergeCell ref="Z987:AE987"/>
    <mergeCell ref="B988:M988"/>
    <mergeCell ref="S988:V988"/>
    <mergeCell ref="Z988:AE988"/>
    <mergeCell ref="B985:M985"/>
    <mergeCell ref="S985:V985"/>
    <mergeCell ref="Z985:AE985"/>
    <mergeCell ref="B986:M986"/>
    <mergeCell ref="S986:V986"/>
    <mergeCell ref="Z986:AE986"/>
    <mergeCell ref="B983:M983"/>
    <mergeCell ref="S983:V983"/>
    <mergeCell ref="Z983:AE983"/>
    <mergeCell ref="B984:M984"/>
    <mergeCell ref="S984:V984"/>
    <mergeCell ref="Z984:AE984"/>
    <mergeCell ref="B981:M981"/>
    <mergeCell ref="S981:V981"/>
    <mergeCell ref="Z981:AE981"/>
    <mergeCell ref="B982:M982"/>
    <mergeCell ref="S982:V982"/>
    <mergeCell ref="Z982:AE982"/>
    <mergeCell ref="B979:M979"/>
    <mergeCell ref="S979:V979"/>
    <mergeCell ref="Z979:AE979"/>
    <mergeCell ref="B980:M980"/>
    <mergeCell ref="S980:V980"/>
    <mergeCell ref="Z980:AE980"/>
    <mergeCell ref="B977:M977"/>
    <mergeCell ref="S977:V977"/>
    <mergeCell ref="Z977:AE977"/>
    <mergeCell ref="B978:M978"/>
    <mergeCell ref="S978:V978"/>
    <mergeCell ref="Z978:AE978"/>
    <mergeCell ref="B975:M975"/>
    <mergeCell ref="S975:V975"/>
    <mergeCell ref="Z975:AE975"/>
    <mergeCell ref="B976:M976"/>
    <mergeCell ref="S976:V976"/>
    <mergeCell ref="Z976:AE976"/>
    <mergeCell ref="B973:M973"/>
    <mergeCell ref="S973:V973"/>
    <mergeCell ref="Z973:AE973"/>
    <mergeCell ref="B974:M974"/>
    <mergeCell ref="S974:V974"/>
    <mergeCell ref="Z974:AE974"/>
    <mergeCell ref="B971:M971"/>
    <mergeCell ref="S971:V971"/>
    <mergeCell ref="Z971:AE971"/>
    <mergeCell ref="B972:M972"/>
    <mergeCell ref="S972:V972"/>
    <mergeCell ref="Z972:AE972"/>
    <mergeCell ref="B969:M969"/>
    <mergeCell ref="S969:V969"/>
    <mergeCell ref="Z969:AE969"/>
    <mergeCell ref="B970:M970"/>
    <mergeCell ref="S970:V970"/>
    <mergeCell ref="Z970:AE970"/>
    <mergeCell ref="B967:M967"/>
    <mergeCell ref="S967:V967"/>
    <mergeCell ref="Z967:AE967"/>
    <mergeCell ref="B968:M968"/>
    <mergeCell ref="S968:V968"/>
    <mergeCell ref="Z968:AE968"/>
    <mergeCell ref="B965:M965"/>
    <mergeCell ref="S965:V965"/>
    <mergeCell ref="Z965:AE965"/>
    <mergeCell ref="B966:M966"/>
    <mergeCell ref="S966:V966"/>
    <mergeCell ref="Z966:AE966"/>
    <mergeCell ref="B963:M963"/>
    <mergeCell ref="S963:V963"/>
    <mergeCell ref="Z963:AE963"/>
    <mergeCell ref="B964:M964"/>
    <mergeCell ref="S964:V964"/>
    <mergeCell ref="Z964:AE964"/>
    <mergeCell ref="B961:M961"/>
    <mergeCell ref="S961:V961"/>
    <mergeCell ref="Z961:AE961"/>
    <mergeCell ref="B962:M962"/>
    <mergeCell ref="S962:V962"/>
    <mergeCell ref="Z962:AE962"/>
    <mergeCell ref="B959:M959"/>
    <mergeCell ref="S959:V959"/>
    <mergeCell ref="Z959:AE959"/>
    <mergeCell ref="B960:M960"/>
    <mergeCell ref="S960:V960"/>
    <mergeCell ref="Z960:AE960"/>
    <mergeCell ref="B957:M957"/>
    <mergeCell ref="S957:V957"/>
    <mergeCell ref="Z957:AE957"/>
    <mergeCell ref="B958:M958"/>
    <mergeCell ref="S958:V958"/>
    <mergeCell ref="Z958:AE958"/>
    <mergeCell ref="B955:M955"/>
    <mergeCell ref="S955:V955"/>
    <mergeCell ref="Z955:AE955"/>
    <mergeCell ref="B956:M956"/>
    <mergeCell ref="S956:V956"/>
    <mergeCell ref="Z956:AE956"/>
    <mergeCell ref="B953:M953"/>
    <mergeCell ref="S953:V953"/>
    <mergeCell ref="Z953:AE953"/>
    <mergeCell ref="B954:M954"/>
    <mergeCell ref="S954:V954"/>
    <mergeCell ref="Z954:AE954"/>
    <mergeCell ref="B951:M951"/>
    <mergeCell ref="S951:V951"/>
    <mergeCell ref="Z951:AE951"/>
    <mergeCell ref="B952:M952"/>
    <mergeCell ref="S952:V952"/>
    <mergeCell ref="Z952:AE952"/>
    <mergeCell ref="B949:M949"/>
    <mergeCell ref="S949:V949"/>
    <mergeCell ref="Z949:AE949"/>
    <mergeCell ref="B950:M950"/>
    <mergeCell ref="S950:V950"/>
    <mergeCell ref="Z950:AE950"/>
    <mergeCell ref="B947:M947"/>
    <mergeCell ref="S947:V947"/>
    <mergeCell ref="Z947:AE947"/>
    <mergeCell ref="B948:M948"/>
    <mergeCell ref="S948:V948"/>
    <mergeCell ref="Z948:AE948"/>
    <mergeCell ref="B945:M945"/>
    <mergeCell ref="S945:V945"/>
    <mergeCell ref="Z945:AE945"/>
    <mergeCell ref="B946:M946"/>
    <mergeCell ref="S946:V946"/>
    <mergeCell ref="Z946:AE946"/>
    <mergeCell ref="B943:M943"/>
    <mergeCell ref="S943:V943"/>
    <mergeCell ref="Z943:AE943"/>
    <mergeCell ref="B944:M944"/>
    <mergeCell ref="S944:V944"/>
    <mergeCell ref="Z944:AE944"/>
    <mergeCell ref="B941:M941"/>
    <mergeCell ref="S941:V941"/>
    <mergeCell ref="Z941:AE941"/>
    <mergeCell ref="B942:M942"/>
    <mergeCell ref="S942:V942"/>
    <mergeCell ref="Z942:AE942"/>
    <mergeCell ref="B939:M939"/>
    <mergeCell ref="S939:V939"/>
    <mergeCell ref="Z939:AE939"/>
    <mergeCell ref="B940:M940"/>
    <mergeCell ref="S940:V940"/>
    <mergeCell ref="Z940:AE940"/>
    <mergeCell ref="B937:M937"/>
    <mergeCell ref="S937:V937"/>
    <mergeCell ref="Z937:AE937"/>
    <mergeCell ref="B938:M938"/>
    <mergeCell ref="S938:V938"/>
    <mergeCell ref="Z938:AE938"/>
    <mergeCell ref="B935:M935"/>
    <mergeCell ref="S935:V935"/>
    <mergeCell ref="Z935:AE935"/>
    <mergeCell ref="B936:M936"/>
    <mergeCell ref="S936:V936"/>
    <mergeCell ref="Z936:AE936"/>
    <mergeCell ref="B933:M933"/>
    <mergeCell ref="S933:V933"/>
    <mergeCell ref="Z933:AE933"/>
    <mergeCell ref="B934:M934"/>
    <mergeCell ref="S934:V934"/>
    <mergeCell ref="Z934:AE934"/>
    <mergeCell ref="B931:M931"/>
    <mergeCell ref="S931:V931"/>
    <mergeCell ref="Z931:AE931"/>
    <mergeCell ref="B932:M932"/>
    <mergeCell ref="S932:V932"/>
    <mergeCell ref="Z932:AE932"/>
    <mergeCell ref="B929:M929"/>
    <mergeCell ref="S929:V929"/>
    <mergeCell ref="Z929:AE929"/>
    <mergeCell ref="B930:M930"/>
    <mergeCell ref="S930:V930"/>
    <mergeCell ref="Z930:AE930"/>
    <mergeCell ref="B927:M927"/>
    <mergeCell ref="S927:V927"/>
    <mergeCell ref="Z927:AE927"/>
    <mergeCell ref="B928:M928"/>
    <mergeCell ref="S928:V928"/>
    <mergeCell ref="Z928:AE928"/>
    <mergeCell ref="B925:M925"/>
    <mergeCell ref="S925:V925"/>
    <mergeCell ref="Z925:AE925"/>
    <mergeCell ref="B926:M926"/>
    <mergeCell ref="S926:V926"/>
    <mergeCell ref="Z926:AE926"/>
    <mergeCell ref="B923:M923"/>
    <mergeCell ref="S923:V923"/>
    <mergeCell ref="Z923:AE923"/>
    <mergeCell ref="B924:M924"/>
    <mergeCell ref="S924:V924"/>
    <mergeCell ref="Z924:AE924"/>
    <mergeCell ref="B921:M921"/>
    <mergeCell ref="S921:V921"/>
    <mergeCell ref="Z921:AE921"/>
    <mergeCell ref="B922:M922"/>
    <mergeCell ref="S922:V922"/>
    <mergeCell ref="Z922:AE922"/>
    <mergeCell ref="B919:M919"/>
    <mergeCell ref="S919:V919"/>
    <mergeCell ref="Z919:AE919"/>
    <mergeCell ref="B920:M920"/>
    <mergeCell ref="S920:V920"/>
    <mergeCell ref="Z920:AE920"/>
    <mergeCell ref="B917:M917"/>
    <mergeCell ref="S917:V917"/>
    <mergeCell ref="Z917:AE917"/>
    <mergeCell ref="B918:M918"/>
    <mergeCell ref="S918:V918"/>
    <mergeCell ref="Z918:AE918"/>
    <mergeCell ref="B915:M915"/>
    <mergeCell ref="S915:V915"/>
    <mergeCell ref="Z915:AE915"/>
    <mergeCell ref="B916:M916"/>
    <mergeCell ref="S916:V916"/>
    <mergeCell ref="Z916:AE916"/>
    <mergeCell ref="B913:M913"/>
    <mergeCell ref="S913:V913"/>
    <mergeCell ref="Z913:AE913"/>
    <mergeCell ref="B914:M914"/>
    <mergeCell ref="S914:V914"/>
    <mergeCell ref="Z914:AE914"/>
    <mergeCell ref="B911:M911"/>
    <mergeCell ref="S911:V911"/>
    <mergeCell ref="Z911:AE911"/>
    <mergeCell ref="B912:M912"/>
    <mergeCell ref="S912:V912"/>
    <mergeCell ref="Z912:AE912"/>
    <mergeCell ref="B909:M909"/>
    <mergeCell ref="S909:V909"/>
    <mergeCell ref="Z909:AE909"/>
    <mergeCell ref="B910:M910"/>
    <mergeCell ref="S910:V910"/>
    <mergeCell ref="Z910:AE910"/>
    <mergeCell ref="B907:M907"/>
    <mergeCell ref="S907:V907"/>
    <mergeCell ref="Z907:AE907"/>
    <mergeCell ref="B908:M908"/>
    <mergeCell ref="S908:V908"/>
    <mergeCell ref="Z908:AE908"/>
    <mergeCell ref="B905:M905"/>
    <mergeCell ref="S905:V905"/>
    <mergeCell ref="Z905:AE905"/>
    <mergeCell ref="B906:M906"/>
    <mergeCell ref="S906:V906"/>
    <mergeCell ref="Z906:AE906"/>
    <mergeCell ref="B903:M903"/>
    <mergeCell ref="S903:V903"/>
    <mergeCell ref="Z903:AE903"/>
    <mergeCell ref="B904:M904"/>
    <mergeCell ref="S904:V904"/>
    <mergeCell ref="Z904:AE904"/>
    <mergeCell ref="B901:M901"/>
    <mergeCell ref="S901:V901"/>
    <mergeCell ref="Z901:AE901"/>
    <mergeCell ref="B902:M902"/>
    <mergeCell ref="S902:V902"/>
    <mergeCell ref="Z902:AE902"/>
    <mergeCell ref="B899:M899"/>
    <mergeCell ref="S899:V899"/>
    <mergeCell ref="Z899:AE899"/>
    <mergeCell ref="B900:M900"/>
    <mergeCell ref="S900:V900"/>
    <mergeCell ref="Z900:AE900"/>
    <mergeCell ref="B897:M897"/>
    <mergeCell ref="S897:V897"/>
    <mergeCell ref="Z897:AE897"/>
    <mergeCell ref="B898:M898"/>
    <mergeCell ref="S898:V898"/>
    <mergeCell ref="Z898:AE898"/>
    <mergeCell ref="B895:M895"/>
    <mergeCell ref="S895:V895"/>
    <mergeCell ref="Z895:AE895"/>
    <mergeCell ref="B896:M896"/>
    <mergeCell ref="S896:V896"/>
    <mergeCell ref="Z896:AE896"/>
    <mergeCell ref="B893:M893"/>
    <mergeCell ref="S893:V893"/>
    <mergeCell ref="Z893:AE893"/>
    <mergeCell ref="B894:M894"/>
    <mergeCell ref="S894:V894"/>
    <mergeCell ref="Z894:AE894"/>
    <mergeCell ref="B891:M891"/>
    <mergeCell ref="S891:V891"/>
    <mergeCell ref="Z891:AE891"/>
    <mergeCell ref="B892:M892"/>
    <mergeCell ref="S892:V892"/>
    <mergeCell ref="Z892:AE892"/>
    <mergeCell ref="B889:M889"/>
    <mergeCell ref="S889:V889"/>
    <mergeCell ref="Z889:AE889"/>
    <mergeCell ref="B890:M890"/>
    <mergeCell ref="S890:V890"/>
    <mergeCell ref="Z890:AE890"/>
    <mergeCell ref="B887:M887"/>
    <mergeCell ref="S887:V887"/>
    <mergeCell ref="Z887:AE887"/>
    <mergeCell ref="B888:M888"/>
    <mergeCell ref="S888:V888"/>
    <mergeCell ref="Z888:AE888"/>
    <mergeCell ref="B885:M885"/>
    <mergeCell ref="S885:V885"/>
    <mergeCell ref="Z885:AE885"/>
    <mergeCell ref="B886:M886"/>
    <mergeCell ref="S886:V886"/>
    <mergeCell ref="Z886:AE886"/>
    <mergeCell ref="B883:M883"/>
    <mergeCell ref="S883:V883"/>
    <mergeCell ref="Z883:AE883"/>
    <mergeCell ref="B884:M884"/>
    <mergeCell ref="S884:V884"/>
    <mergeCell ref="Z884:AE884"/>
    <mergeCell ref="B881:M881"/>
    <mergeCell ref="S881:V881"/>
    <mergeCell ref="Z881:AE881"/>
    <mergeCell ref="B882:M882"/>
    <mergeCell ref="S882:V882"/>
    <mergeCell ref="Z882:AE882"/>
    <mergeCell ref="B879:M879"/>
    <mergeCell ref="S879:V879"/>
    <mergeCell ref="Z879:AE879"/>
    <mergeCell ref="B880:M880"/>
    <mergeCell ref="S880:V880"/>
    <mergeCell ref="Z880:AE880"/>
    <mergeCell ref="B877:M877"/>
    <mergeCell ref="S877:V877"/>
    <mergeCell ref="Z877:AE877"/>
    <mergeCell ref="B878:M878"/>
    <mergeCell ref="S878:V878"/>
    <mergeCell ref="Z878:AE878"/>
    <mergeCell ref="B875:M875"/>
    <mergeCell ref="S875:V875"/>
    <mergeCell ref="Z875:AE875"/>
    <mergeCell ref="B876:M876"/>
    <mergeCell ref="S876:V876"/>
    <mergeCell ref="Z876:AE876"/>
    <mergeCell ref="B873:M873"/>
    <mergeCell ref="S873:V873"/>
    <mergeCell ref="Z873:AE873"/>
    <mergeCell ref="B874:M874"/>
    <mergeCell ref="S874:V874"/>
    <mergeCell ref="Z874:AE874"/>
    <mergeCell ref="B871:M871"/>
    <mergeCell ref="S871:V871"/>
    <mergeCell ref="Z871:AE871"/>
    <mergeCell ref="B872:M872"/>
    <mergeCell ref="S872:V872"/>
    <mergeCell ref="Z872:AE872"/>
    <mergeCell ref="B869:M869"/>
    <mergeCell ref="S869:V869"/>
    <mergeCell ref="Z869:AE869"/>
    <mergeCell ref="B870:M870"/>
    <mergeCell ref="S870:V870"/>
    <mergeCell ref="Z870:AE870"/>
    <mergeCell ref="B867:M867"/>
    <mergeCell ref="S867:V867"/>
    <mergeCell ref="Z867:AE867"/>
    <mergeCell ref="B868:M868"/>
    <mergeCell ref="S868:V868"/>
    <mergeCell ref="Z868:AE868"/>
    <mergeCell ref="B865:M865"/>
    <mergeCell ref="S865:V865"/>
    <mergeCell ref="Z865:AE865"/>
    <mergeCell ref="B866:M866"/>
    <mergeCell ref="S866:V866"/>
    <mergeCell ref="Z866:AE866"/>
    <mergeCell ref="B863:M863"/>
    <mergeCell ref="S863:V863"/>
    <mergeCell ref="Z863:AE863"/>
    <mergeCell ref="B864:M864"/>
    <mergeCell ref="S864:V864"/>
    <mergeCell ref="Z864:AE864"/>
    <mergeCell ref="B861:M861"/>
    <mergeCell ref="S861:V861"/>
    <mergeCell ref="Z861:AE861"/>
    <mergeCell ref="B862:M862"/>
    <mergeCell ref="S862:V862"/>
    <mergeCell ref="Z862:AE862"/>
    <mergeCell ref="B859:M859"/>
    <mergeCell ref="S859:V859"/>
    <mergeCell ref="Z859:AE859"/>
    <mergeCell ref="B860:M860"/>
    <mergeCell ref="S860:V860"/>
    <mergeCell ref="Z860:AE860"/>
    <mergeCell ref="B857:M857"/>
    <mergeCell ref="S857:V857"/>
    <mergeCell ref="Z857:AE857"/>
    <mergeCell ref="B858:M858"/>
    <mergeCell ref="S858:V858"/>
    <mergeCell ref="Z858:AE858"/>
    <mergeCell ref="B855:M855"/>
    <mergeCell ref="S855:V855"/>
    <mergeCell ref="Z855:AE855"/>
    <mergeCell ref="B856:M856"/>
    <mergeCell ref="S856:V856"/>
    <mergeCell ref="Z856:AE856"/>
    <mergeCell ref="B853:M853"/>
    <mergeCell ref="S853:V853"/>
    <mergeCell ref="Z853:AE853"/>
    <mergeCell ref="B854:M854"/>
    <mergeCell ref="S854:V854"/>
    <mergeCell ref="Z854:AE854"/>
    <mergeCell ref="B851:M851"/>
    <mergeCell ref="S851:V851"/>
    <mergeCell ref="Z851:AE851"/>
    <mergeCell ref="B852:M852"/>
    <mergeCell ref="S852:V852"/>
    <mergeCell ref="Z852:AE852"/>
    <mergeCell ref="B849:M849"/>
    <mergeCell ref="S849:V849"/>
    <mergeCell ref="Z849:AE849"/>
    <mergeCell ref="B850:M850"/>
    <mergeCell ref="S850:V850"/>
    <mergeCell ref="Z850:AE850"/>
    <mergeCell ref="B847:M847"/>
    <mergeCell ref="S847:V847"/>
    <mergeCell ref="Z847:AE847"/>
    <mergeCell ref="B848:M848"/>
    <mergeCell ref="S848:V848"/>
    <mergeCell ref="Z848:AE848"/>
    <mergeCell ref="B845:M845"/>
    <mergeCell ref="S845:V845"/>
    <mergeCell ref="Z845:AE845"/>
    <mergeCell ref="B846:M846"/>
    <mergeCell ref="S846:V846"/>
    <mergeCell ref="Z846:AE846"/>
    <mergeCell ref="B843:M843"/>
    <mergeCell ref="S843:V843"/>
    <mergeCell ref="Z843:AE843"/>
    <mergeCell ref="B844:M844"/>
    <mergeCell ref="S844:V844"/>
    <mergeCell ref="Z844:AE844"/>
    <mergeCell ref="B841:M841"/>
    <mergeCell ref="S841:V841"/>
    <mergeCell ref="Z841:AE841"/>
    <mergeCell ref="B842:M842"/>
    <mergeCell ref="S842:V842"/>
    <mergeCell ref="Z842:AE842"/>
    <mergeCell ref="B839:M839"/>
    <mergeCell ref="S839:V839"/>
    <mergeCell ref="Z839:AE839"/>
    <mergeCell ref="B840:M840"/>
    <mergeCell ref="S840:V840"/>
    <mergeCell ref="Z840:AE840"/>
    <mergeCell ref="B837:M837"/>
    <mergeCell ref="S837:V837"/>
    <mergeCell ref="Z837:AE837"/>
    <mergeCell ref="B838:M838"/>
    <mergeCell ref="S838:V838"/>
    <mergeCell ref="Z838:AE838"/>
    <mergeCell ref="B835:M835"/>
    <mergeCell ref="S835:V835"/>
    <mergeCell ref="Z835:AE835"/>
    <mergeCell ref="B836:M836"/>
    <mergeCell ref="S836:V836"/>
    <mergeCell ref="Z836:AE836"/>
    <mergeCell ref="B833:M833"/>
    <mergeCell ref="S833:V833"/>
    <mergeCell ref="Z833:AE833"/>
    <mergeCell ref="B834:M834"/>
    <mergeCell ref="S834:V834"/>
    <mergeCell ref="Z834:AE834"/>
    <mergeCell ref="B831:M831"/>
    <mergeCell ref="S831:V831"/>
    <mergeCell ref="Z831:AE831"/>
    <mergeCell ref="B832:M832"/>
    <mergeCell ref="S832:V832"/>
    <mergeCell ref="Z832:AE832"/>
    <mergeCell ref="B829:M829"/>
    <mergeCell ref="S829:V829"/>
    <mergeCell ref="Z829:AE829"/>
    <mergeCell ref="B830:M830"/>
    <mergeCell ref="S830:V830"/>
    <mergeCell ref="Z830:AE830"/>
    <mergeCell ref="B827:M827"/>
    <mergeCell ref="S827:V827"/>
    <mergeCell ref="Z827:AE827"/>
    <mergeCell ref="B828:M828"/>
    <mergeCell ref="S828:V828"/>
    <mergeCell ref="Z828:AE828"/>
    <mergeCell ref="B825:M825"/>
    <mergeCell ref="S825:V825"/>
    <mergeCell ref="Z825:AE825"/>
    <mergeCell ref="B826:M826"/>
    <mergeCell ref="S826:V826"/>
    <mergeCell ref="Z826:AE826"/>
    <mergeCell ref="B823:M823"/>
    <mergeCell ref="S823:V823"/>
    <mergeCell ref="Z823:AE823"/>
    <mergeCell ref="B824:M824"/>
    <mergeCell ref="S824:V824"/>
    <mergeCell ref="Z824:AE824"/>
    <mergeCell ref="B821:M821"/>
    <mergeCell ref="S821:V821"/>
    <mergeCell ref="Z821:AE821"/>
    <mergeCell ref="B822:M822"/>
    <mergeCell ref="S822:V822"/>
    <mergeCell ref="Z822:AE822"/>
    <mergeCell ref="B819:M819"/>
    <mergeCell ref="S819:V819"/>
    <mergeCell ref="Z819:AE819"/>
    <mergeCell ref="B820:M820"/>
    <mergeCell ref="S820:V820"/>
    <mergeCell ref="Z820:AE820"/>
    <mergeCell ref="B817:M817"/>
    <mergeCell ref="S817:V817"/>
    <mergeCell ref="Z817:AE817"/>
    <mergeCell ref="B818:M818"/>
    <mergeCell ref="S818:V818"/>
    <mergeCell ref="Z818:AE818"/>
    <mergeCell ref="B815:M815"/>
    <mergeCell ref="S815:V815"/>
    <mergeCell ref="Z815:AE815"/>
    <mergeCell ref="B816:M816"/>
    <mergeCell ref="S816:V816"/>
    <mergeCell ref="Z816:AE816"/>
    <mergeCell ref="B813:M813"/>
    <mergeCell ref="S813:V813"/>
    <mergeCell ref="Z813:AE813"/>
    <mergeCell ref="B814:M814"/>
    <mergeCell ref="S814:V814"/>
    <mergeCell ref="Z814:AE814"/>
    <mergeCell ref="B811:M811"/>
    <mergeCell ref="S811:V811"/>
    <mergeCell ref="Z811:AE811"/>
    <mergeCell ref="B812:M812"/>
    <mergeCell ref="S812:V812"/>
    <mergeCell ref="Z812:AE812"/>
    <mergeCell ref="B809:M809"/>
    <mergeCell ref="S809:V809"/>
    <mergeCell ref="Z809:AE809"/>
    <mergeCell ref="B810:M810"/>
    <mergeCell ref="S810:V810"/>
    <mergeCell ref="Z810:AE810"/>
    <mergeCell ref="B807:M807"/>
    <mergeCell ref="S807:V807"/>
    <mergeCell ref="Z807:AE807"/>
    <mergeCell ref="B808:M808"/>
    <mergeCell ref="S808:V808"/>
    <mergeCell ref="Z808:AE808"/>
    <mergeCell ref="B805:M805"/>
    <mergeCell ref="S805:V805"/>
    <mergeCell ref="Z805:AE805"/>
    <mergeCell ref="B806:M806"/>
    <mergeCell ref="S806:V806"/>
    <mergeCell ref="Z806:AE806"/>
    <mergeCell ref="B803:M803"/>
    <mergeCell ref="S803:V803"/>
    <mergeCell ref="Z803:AE803"/>
    <mergeCell ref="B804:M804"/>
    <mergeCell ref="S804:V804"/>
    <mergeCell ref="Z804:AE804"/>
    <mergeCell ref="B801:M801"/>
    <mergeCell ref="S801:V801"/>
    <mergeCell ref="Z801:AE801"/>
    <mergeCell ref="B802:M802"/>
    <mergeCell ref="S802:V802"/>
    <mergeCell ref="Z802:AE802"/>
    <mergeCell ref="B799:M799"/>
    <mergeCell ref="S799:V799"/>
    <mergeCell ref="Z799:AE799"/>
    <mergeCell ref="B800:M800"/>
    <mergeCell ref="S800:V800"/>
    <mergeCell ref="Z800:AE800"/>
    <mergeCell ref="B797:M797"/>
    <mergeCell ref="S797:V797"/>
    <mergeCell ref="Z797:AE797"/>
    <mergeCell ref="B798:M798"/>
    <mergeCell ref="S798:V798"/>
    <mergeCell ref="Z798:AE798"/>
    <mergeCell ref="B795:M795"/>
    <mergeCell ref="S795:V795"/>
    <mergeCell ref="Z795:AE795"/>
    <mergeCell ref="B796:M796"/>
    <mergeCell ref="S796:V796"/>
    <mergeCell ref="Z796:AE796"/>
    <mergeCell ref="B793:M793"/>
    <mergeCell ref="S793:V793"/>
    <mergeCell ref="Z793:AE793"/>
    <mergeCell ref="B794:M794"/>
    <mergeCell ref="S794:V794"/>
    <mergeCell ref="Z794:AE794"/>
    <mergeCell ref="B791:M791"/>
    <mergeCell ref="S791:V791"/>
    <mergeCell ref="Z791:AE791"/>
    <mergeCell ref="B792:M792"/>
    <mergeCell ref="S792:V792"/>
    <mergeCell ref="Z792:AE792"/>
    <mergeCell ref="B789:M789"/>
    <mergeCell ref="S789:V789"/>
    <mergeCell ref="Z789:AE789"/>
    <mergeCell ref="B790:M790"/>
    <mergeCell ref="S790:V790"/>
    <mergeCell ref="Z790:AE790"/>
    <mergeCell ref="B787:M787"/>
    <mergeCell ref="S787:V787"/>
    <mergeCell ref="Z787:AE787"/>
    <mergeCell ref="B788:M788"/>
    <mergeCell ref="S788:V788"/>
    <mergeCell ref="Z788:AE788"/>
    <mergeCell ref="B785:M785"/>
    <mergeCell ref="S785:V785"/>
    <mergeCell ref="Z785:AE785"/>
    <mergeCell ref="B786:M786"/>
    <mergeCell ref="S786:V786"/>
    <mergeCell ref="Z786:AE786"/>
    <mergeCell ref="B783:M783"/>
    <mergeCell ref="S783:V783"/>
    <mergeCell ref="Z783:AE783"/>
    <mergeCell ref="B784:M784"/>
    <mergeCell ref="S784:V784"/>
    <mergeCell ref="Z784:AE784"/>
    <mergeCell ref="B781:M781"/>
    <mergeCell ref="S781:V781"/>
    <mergeCell ref="Z781:AE781"/>
    <mergeCell ref="B782:M782"/>
    <mergeCell ref="S782:V782"/>
    <mergeCell ref="Z782:AE782"/>
    <mergeCell ref="B779:M779"/>
    <mergeCell ref="S779:V779"/>
    <mergeCell ref="Z779:AE779"/>
    <mergeCell ref="B780:M780"/>
    <mergeCell ref="S780:V780"/>
    <mergeCell ref="Z780:AE780"/>
    <mergeCell ref="B777:M777"/>
    <mergeCell ref="S777:V777"/>
    <mergeCell ref="Z777:AE777"/>
    <mergeCell ref="B778:M778"/>
    <mergeCell ref="S778:V778"/>
    <mergeCell ref="Z778:AE778"/>
    <mergeCell ref="B775:M775"/>
    <mergeCell ref="S775:V775"/>
    <mergeCell ref="Z775:AE775"/>
    <mergeCell ref="B776:M776"/>
    <mergeCell ref="S776:V776"/>
    <mergeCell ref="Z776:AE776"/>
    <mergeCell ref="B773:M773"/>
    <mergeCell ref="S773:V773"/>
    <mergeCell ref="Z773:AE773"/>
    <mergeCell ref="B774:M774"/>
    <mergeCell ref="S774:V774"/>
    <mergeCell ref="Z774:AE774"/>
    <mergeCell ref="B771:M771"/>
    <mergeCell ref="S771:V771"/>
    <mergeCell ref="Z771:AE771"/>
    <mergeCell ref="B772:M772"/>
    <mergeCell ref="S772:V772"/>
    <mergeCell ref="Z772:AE772"/>
    <mergeCell ref="B769:M769"/>
    <mergeCell ref="S769:V769"/>
    <mergeCell ref="Z769:AE769"/>
    <mergeCell ref="B770:M770"/>
    <mergeCell ref="S770:V770"/>
    <mergeCell ref="Z770:AE770"/>
    <mergeCell ref="B767:M767"/>
    <mergeCell ref="S767:V767"/>
    <mergeCell ref="Z767:AE767"/>
    <mergeCell ref="B768:M768"/>
    <mergeCell ref="S768:V768"/>
    <mergeCell ref="Z768:AE768"/>
    <mergeCell ref="B765:M765"/>
    <mergeCell ref="S765:V765"/>
    <mergeCell ref="Z765:AE765"/>
    <mergeCell ref="B766:M766"/>
    <mergeCell ref="S766:V766"/>
    <mergeCell ref="Z766:AE766"/>
    <mergeCell ref="B763:M763"/>
    <mergeCell ref="S763:V763"/>
    <mergeCell ref="Z763:AE763"/>
    <mergeCell ref="B764:M764"/>
    <mergeCell ref="S764:V764"/>
    <mergeCell ref="Z764:AE764"/>
    <mergeCell ref="B761:M761"/>
    <mergeCell ref="S761:V761"/>
    <mergeCell ref="Z761:AE761"/>
    <mergeCell ref="B762:M762"/>
    <mergeCell ref="S762:V762"/>
    <mergeCell ref="Z762:AE762"/>
    <mergeCell ref="B759:M759"/>
    <mergeCell ref="S759:V759"/>
    <mergeCell ref="Z759:AE759"/>
    <mergeCell ref="B760:M760"/>
    <mergeCell ref="S760:V760"/>
    <mergeCell ref="Z760:AE760"/>
    <mergeCell ref="B757:M757"/>
    <mergeCell ref="S757:V757"/>
    <mergeCell ref="Z757:AE757"/>
    <mergeCell ref="B758:M758"/>
    <mergeCell ref="S758:V758"/>
    <mergeCell ref="Z758:AE758"/>
    <mergeCell ref="B755:M755"/>
    <mergeCell ref="S755:V755"/>
    <mergeCell ref="Z755:AE755"/>
    <mergeCell ref="B756:M756"/>
    <mergeCell ref="S756:V756"/>
    <mergeCell ref="Z756:AE756"/>
    <mergeCell ref="B753:M753"/>
    <mergeCell ref="S753:V753"/>
    <mergeCell ref="Z753:AE753"/>
    <mergeCell ref="B754:M754"/>
    <mergeCell ref="S754:V754"/>
    <mergeCell ref="Z754:AE754"/>
    <mergeCell ref="B751:M751"/>
    <mergeCell ref="S751:V751"/>
    <mergeCell ref="Z751:AE751"/>
    <mergeCell ref="B752:M752"/>
    <mergeCell ref="S752:V752"/>
    <mergeCell ref="Z752:AE752"/>
    <mergeCell ref="B749:M749"/>
    <mergeCell ref="S749:V749"/>
    <mergeCell ref="Z749:AE749"/>
    <mergeCell ref="B750:M750"/>
    <mergeCell ref="S750:V750"/>
    <mergeCell ref="Z750:AE750"/>
    <mergeCell ref="B747:M747"/>
    <mergeCell ref="S747:V747"/>
    <mergeCell ref="Z747:AE747"/>
    <mergeCell ref="B748:M748"/>
    <mergeCell ref="S748:V748"/>
    <mergeCell ref="Z748:AE748"/>
    <mergeCell ref="B745:M745"/>
    <mergeCell ref="S745:V745"/>
    <mergeCell ref="Z745:AE745"/>
    <mergeCell ref="B746:M746"/>
    <mergeCell ref="S746:V746"/>
    <mergeCell ref="Z746:AE746"/>
    <mergeCell ref="B743:M743"/>
    <mergeCell ref="S743:V743"/>
    <mergeCell ref="Z743:AE743"/>
    <mergeCell ref="B744:M744"/>
    <mergeCell ref="S744:V744"/>
    <mergeCell ref="Z744:AE744"/>
    <mergeCell ref="B741:M741"/>
    <mergeCell ref="S741:V741"/>
    <mergeCell ref="Z741:AE741"/>
    <mergeCell ref="B742:M742"/>
    <mergeCell ref="S742:V742"/>
    <mergeCell ref="Z742:AE742"/>
    <mergeCell ref="B739:M739"/>
    <mergeCell ref="S739:V739"/>
    <mergeCell ref="Z739:AE739"/>
    <mergeCell ref="B740:M740"/>
    <mergeCell ref="S740:V740"/>
    <mergeCell ref="Z740:AE740"/>
    <mergeCell ref="B737:M737"/>
    <mergeCell ref="S737:V737"/>
    <mergeCell ref="Z737:AE737"/>
    <mergeCell ref="B738:M738"/>
    <mergeCell ref="S738:V738"/>
    <mergeCell ref="Z738:AE738"/>
    <mergeCell ref="B735:M735"/>
    <mergeCell ref="S735:V735"/>
    <mergeCell ref="Z735:AE735"/>
    <mergeCell ref="B736:M736"/>
    <mergeCell ref="S736:V736"/>
    <mergeCell ref="Z736:AE736"/>
    <mergeCell ref="B733:M733"/>
    <mergeCell ref="S733:V733"/>
    <mergeCell ref="Z733:AE733"/>
    <mergeCell ref="B734:M734"/>
    <mergeCell ref="S734:V734"/>
    <mergeCell ref="Z734:AE734"/>
    <mergeCell ref="B731:M731"/>
    <mergeCell ref="S731:V731"/>
    <mergeCell ref="Z731:AE731"/>
    <mergeCell ref="B732:M732"/>
    <mergeCell ref="S732:V732"/>
    <mergeCell ref="Z732:AE732"/>
    <mergeCell ref="B729:M729"/>
    <mergeCell ref="S729:V729"/>
    <mergeCell ref="Z729:AE729"/>
    <mergeCell ref="B730:M730"/>
    <mergeCell ref="S730:V730"/>
    <mergeCell ref="Z730:AE730"/>
    <mergeCell ref="B727:M727"/>
    <mergeCell ref="S727:V727"/>
    <mergeCell ref="Z727:AE727"/>
    <mergeCell ref="B728:M728"/>
    <mergeCell ref="S728:V728"/>
    <mergeCell ref="Z728:AE728"/>
    <mergeCell ref="B725:M725"/>
    <mergeCell ref="S725:V725"/>
    <mergeCell ref="Z725:AE725"/>
    <mergeCell ref="B726:M726"/>
    <mergeCell ref="S726:V726"/>
    <mergeCell ref="Z726:AE726"/>
    <mergeCell ref="B723:M723"/>
    <mergeCell ref="S723:V723"/>
    <mergeCell ref="Z723:AE723"/>
    <mergeCell ref="B724:M724"/>
    <mergeCell ref="S724:V724"/>
    <mergeCell ref="Z724:AE724"/>
    <mergeCell ref="B721:M721"/>
    <mergeCell ref="S721:V721"/>
    <mergeCell ref="Z721:AE721"/>
    <mergeCell ref="B722:M722"/>
    <mergeCell ref="S722:V722"/>
    <mergeCell ref="Z722:AE722"/>
    <mergeCell ref="B719:M719"/>
    <mergeCell ref="S719:V719"/>
    <mergeCell ref="Z719:AE719"/>
    <mergeCell ref="B720:M720"/>
    <mergeCell ref="S720:V720"/>
    <mergeCell ref="Z720:AE720"/>
    <mergeCell ref="B717:M717"/>
    <mergeCell ref="S717:V717"/>
    <mergeCell ref="Z717:AE717"/>
    <mergeCell ref="B718:M718"/>
    <mergeCell ref="S718:V718"/>
    <mergeCell ref="Z718:AE718"/>
    <mergeCell ref="B715:M715"/>
    <mergeCell ref="S715:V715"/>
    <mergeCell ref="Z715:AE715"/>
    <mergeCell ref="B716:M716"/>
    <mergeCell ref="S716:V716"/>
    <mergeCell ref="Z716:AE716"/>
    <mergeCell ref="B713:M713"/>
    <mergeCell ref="S713:V713"/>
    <mergeCell ref="Z713:AE713"/>
    <mergeCell ref="B714:M714"/>
    <mergeCell ref="S714:V714"/>
    <mergeCell ref="Z714:AE714"/>
    <mergeCell ref="B711:M711"/>
    <mergeCell ref="S711:V711"/>
    <mergeCell ref="Z711:AE711"/>
    <mergeCell ref="B712:M712"/>
    <mergeCell ref="S712:V712"/>
    <mergeCell ref="Z712:AE712"/>
    <mergeCell ref="B709:M709"/>
    <mergeCell ref="S709:V709"/>
    <mergeCell ref="Z709:AE709"/>
    <mergeCell ref="B710:M710"/>
    <mergeCell ref="S710:V710"/>
    <mergeCell ref="Z710:AE710"/>
    <mergeCell ref="B707:M707"/>
    <mergeCell ref="S707:V707"/>
    <mergeCell ref="Z707:AE707"/>
    <mergeCell ref="B708:M708"/>
    <mergeCell ref="S708:V708"/>
    <mergeCell ref="Z708:AE708"/>
    <mergeCell ref="B705:M705"/>
    <mergeCell ref="S705:V705"/>
    <mergeCell ref="Z705:AE705"/>
    <mergeCell ref="B706:M706"/>
    <mergeCell ref="S706:V706"/>
    <mergeCell ref="Z706:AE706"/>
    <mergeCell ref="B703:M703"/>
    <mergeCell ref="S703:V703"/>
    <mergeCell ref="Z703:AE703"/>
    <mergeCell ref="B704:M704"/>
    <mergeCell ref="S704:V704"/>
    <mergeCell ref="Z704:AE704"/>
    <mergeCell ref="B701:M701"/>
    <mergeCell ref="S701:V701"/>
    <mergeCell ref="Z701:AE701"/>
    <mergeCell ref="B702:M702"/>
    <mergeCell ref="S702:V702"/>
    <mergeCell ref="Z702:AE702"/>
    <mergeCell ref="B699:M699"/>
    <mergeCell ref="S699:V699"/>
    <mergeCell ref="Z699:AE699"/>
    <mergeCell ref="B700:M700"/>
    <mergeCell ref="S700:V700"/>
    <mergeCell ref="Z700:AE700"/>
    <mergeCell ref="B697:M697"/>
    <mergeCell ref="S697:V697"/>
    <mergeCell ref="Z697:AE697"/>
    <mergeCell ref="B698:M698"/>
    <mergeCell ref="S698:V698"/>
    <mergeCell ref="Z698:AE698"/>
    <mergeCell ref="B695:M695"/>
    <mergeCell ref="S695:V695"/>
    <mergeCell ref="Z695:AE695"/>
    <mergeCell ref="B696:M696"/>
    <mergeCell ref="S696:V696"/>
    <mergeCell ref="Z696:AE696"/>
    <mergeCell ref="B693:M693"/>
    <mergeCell ref="S693:V693"/>
    <mergeCell ref="Z693:AE693"/>
    <mergeCell ref="B694:M694"/>
    <mergeCell ref="S694:V694"/>
    <mergeCell ref="Z694:AE694"/>
    <mergeCell ref="B691:M691"/>
    <mergeCell ref="S691:V691"/>
    <mergeCell ref="Z691:AE691"/>
    <mergeCell ref="B692:M692"/>
    <mergeCell ref="S692:V692"/>
    <mergeCell ref="Z692:AE692"/>
    <mergeCell ref="B689:M689"/>
    <mergeCell ref="S689:V689"/>
    <mergeCell ref="Z689:AE689"/>
    <mergeCell ref="B690:M690"/>
    <mergeCell ref="S690:V690"/>
    <mergeCell ref="Z690:AE690"/>
    <mergeCell ref="B687:M687"/>
    <mergeCell ref="S687:V687"/>
    <mergeCell ref="Z687:AE687"/>
    <mergeCell ref="B688:M688"/>
    <mergeCell ref="S688:V688"/>
    <mergeCell ref="Z688:AE688"/>
    <mergeCell ref="B685:M685"/>
    <mergeCell ref="S685:V685"/>
    <mergeCell ref="Z685:AE685"/>
    <mergeCell ref="B686:M686"/>
    <mergeCell ref="S686:V686"/>
    <mergeCell ref="Z686:AE686"/>
    <mergeCell ref="B683:M683"/>
    <mergeCell ref="S683:V683"/>
    <mergeCell ref="Z683:AE683"/>
    <mergeCell ref="B684:M684"/>
    <mergeCell ref="S684:V684"/>
    <mergeCell ref="Z684:AE684"/>
    <mergeCell ref="B681:M681"/>
    <mergeCell ref="S681:V681"/>
    <mergeCell ref="Z681:AE681"/>
    <mergeCell ref="B682:M682"/>
    <mergeCell ref="S682:V682"/>
    <mergeCell ref="Z682:AE682"/>
    <mergeCell ref="B679:M679"/>
    <mergeCell ref="S679:V679"/>
    <mergeCell ref="Z679:AE679"/>
    <mergeCell ref="B680:M680"/>
    <mergeCell ref="S680:V680"/>
    <mergeCell ref="Z680:AE680"/>
    <mergeCell ref="B677:M677"/>
    <mergeCell ref="S677:V677"/>
    <mergeCell ref="Z677:AE677"/>
    <mergeCell ref="B678:M678"/>
    <mergeCell ref="S678:V678"/>
    <mergeCell ref="Z678:AE678"/>
    <mergeCell ref="B675:M675"/>
    <mergeCell ref="S675:V675"/>
    <mergeCell ref="Z675:AE675"/>
    <mergeCell ref="B676:M676"/>
    <mergeCell ref="S676:V676"/>
    <mergeCell ref="Z676:AE676"/>
    <mergeCell ref="B673:M673"/>
    <mergeCell ref="S673:V673"/>
    <mergeCell ref="Z673:AE673"/>
    <mergeCell ref="B674:M674"/>
    <mergeCell ref="S674:V674"/>
    <mergeCell ref="Z674:AE674"/>
    <mergeCell ref="B671:M671"/>
    <mergeCell ref="S671:V671"/>
    <mergeCell ref="Z671:AE671"/>
    <mergeCell ref="B672:M672"/>
    <mergeCell ref="S672:V672"/>
    <mergeCell ref="Z672:AE672"/>
    <mergeCell ref="B669:M669"/>
    <mergeCell ref="S669:V669"/>
    <mergeCell ref="Z669:AE669"/>
    <mergeCell ref="B670:M670"/>
    <mergeCell ref="S670:V670"/>
    <mergeCell ref="Z670:AE670"/>
    <mergeCell ref="B667:M667"/>
    <mergeCell ref="S667:V667"/>
    <mergeCell ref="Z667:AE667"/>
    <mergeCell ref="B668:M668"/>
    <mergeCell ref="S668:V668"/>
    <mergeCell ref="Z668:AE668"/>
    <mergeCell ref="B665:M665"/>
    <mergeCell ref="S665:V665"/>
    <mergeCell ref="Z665:AE665"/>
    <mergeCell ref="B666:M666"/>
    <mergeCell ref="S666:V666"/>
    <mergeCell ref="Z666:AE666"/>
    <mergeCell ref="B663:M663"/>
    <mergeCell ref="S663:V663"/>
    <mergeCell ref="Z663:AE663"/>
    <mergeCell ref="B664:M664"/>
    <mergeCell ref="S664:V664"/>
    <mergeCell ref="Z664:AE664"/>
    <mergeCell ref="B661:M661"/>
    <mergeCell ref="S661:V661"/>
    <mergeCell ref="Z661:AE661"/>
    <mergeCell ref="B662:M662"/>
    <mergeCell ref="S662:V662"/>
    <mergeCell ref="Z662:AE662"/>
    <mergeCell ref="B659:M659"/>
    <mergeCell ref="S659:V659"/>
    <mergeCell ref="Z659:AE659"/>
    <mergeCell ref="B660:M660"/>
    <mergeCell ref="S660:V660"/>
    <mergeCell ref="Z660:AE660"/>
    <mergeCell ref="B657:M657"/>
    <mergeCell ref="S657:V657"/>
    <mergeCell ref="Z657:AE657"/>
    <mergeCell ref="B658:M658"/>
    <mergeCell ref="S658:V658"/>
    <mergeCell ref="Z658:AE658"/>
    <mergeCell ref="B655:M655"/>
    <mergeCell ref="S655:V655"/>
    <mergeCell ref="Z655:AE655"/>
    <mergeCell ref="B656:M656"/>
    <mergeCell ref="S656:V656"/>
    <mergeCell ref="Z656:AE656"/>
    <mergeCell ref="B653:M653"/>
    <mergeCell ref="S653:V653"/>
    <mergeCell ref="Z653:AE653"/>
    <mergeCell ref="B654:M654"/>
    <mergeCell ref="S654:V654"/>
    <mergeCell ref="Z654:AE654"/>
    <mergeCell ref="B651:M651"/>
    <mergeCell ref="S651:V651"/>
    <mergeCell ref="Z651:AE651"/>
    <mergeCell ref="B652:M652"/>
    <mergeCell ref="S652:V652"/>
    <mergeCell ref="Z652:AE652"/>
    <mergeCell ref="B649:M649"/>
    <mergeCell ref="S649:V649"/>
    <mergeCell ref="Z649:AE649"/>
    <mergeCell ref="B650:M650"/>
    <mergeCell ref="S650:V650"/>
    <mergeCell ref="Z650:AE650"/>
    <mergeCell ref="B647:M647"/>
    <mergeCell ref="S647:V647"/>
    <mergeCell ref="Z647:AE647"/>
    <mergeCell ref="B648:M648"/>
    <mergeCell ref="S648:V648"/>
    <mergeCell ref="Z648:AE648"/>
    <mergeCell ref="B645:M645"/>
    <mergeCell ref="S645:V645"/>
    <mergeCell ref="Z645:AE645"/>
    <mergeCell ref="B646:M646"/>
    <mergeCell ref="S646:V646"/>
    <mergeCell ref="Z646:AE646"/>
    <mergeCell ref="B643:M643"/>
    <mergeCell ref="S643:V643"/>
    <mergeCell ref="Z643:AE643"/>
    <mergeCell ref="B644:M644"/>
    <mergeCell ref="S644:V644"/>
    <mergeCell ref="Z644:AE644"/>
    <mergeCell ref="B641:M641"/>
    <mergeCell ref="S641:V641"/>
    <mergeCell ref="Z641:AE641"/>
    <mergeCell ref="B642:M642"/>
    <mergeCell ref="S642:V642"/>
    <mergeCell ref="Z642:AE642"/>
    <mergeCell ref="B639:M639"/>
    <mergeCell ref="S639:V639"/>
    <mergeCell ref="Z639:AE639"/>
    <mergeCell ref="B640:M640"/>
    <mergeCell ref="S640:V640"/>
    <mergeCell ref="Z640:AE640"/>
    <mergeCell ref="B637:M637"/>
    <mergeCell ref="S637:V637"/>
    <mergeCell ref="Z637:AE637"/>
    <mergeCell ref="B638:M638"/>
    <mergeCell ref="S638:V638"/>
    <mergeCell ref="Z638:AE638"/>
    <mergeCell ref="B635:M635"/>
    <mergeCell ref="S635:V635"/>
    <mergeCell ref="Z635:AE635"/>
    <mergeCell ref="B636:M636"/>
    <mergeCell ref="S636:V636"/>
    <mergeCell ref="Z636:AE636"/>
    <mergeCell ref="B633:M633"/>
    <mergeCell ref="S633:V633"/>
    <mergeCell ref="Z633:AE633"/>
    <mergeCell ref="B634:M634"/>
    <mergeCell ref="S634:V634"/>
    <mergeCell ref="Z634:AE634"/>
    <mergeCell ref="B631:M631"/>
    <mergeCell ref="S631:V631"/>
    <mergeCell ref="Z631:AE631"/>
    <mergeCell ref="B632:M632"/>
    <mergeCell ref="S632:V632"/>
    <mergeCell ref="Z632:AE632"/>
    <mergeCell ref="B629:M629"/>
    <mergeCell ref="S629:V629"/>
    <mergeCell ref="Z629:AE629"/>
    <mergeCell ref="B630:M630"/>
    <mergeCell ref="S630:V630"/>
    <mergeCell ref="Z630:AE630"/>
    <mergeCell ref="B627:M627"/>
    <mergeCell ref="S627:V627"/>
    <mergeCell ref="Z627:AE627"/>
    <mergeCell ref="B628:M628"/>
    <mergeCell ref="S628:V628"/>
    <mergeCell ref="Z628:AE628"/>
    <mergeCell ref="B625:M625"/>
    <mergeCell ref="S625:V625"/>
    <mergeCell ref="Z625:AE625"/>
    <mergeCell ref="B626:M626"/>
    <mergeCell ref="S626:V626"/>
    <mergeCell ref="Z626:AE626"/>
    <mergeCell ref="B623:M623"/>
    <mergeCell ref="S623:V623"/>
    <mergeCell ref="Z623:AE623"/>
    <mergeCell ref="B624:M624"/>
    <mergeCell ref="S624:V624"/>
    <mergeCell ref="Z624:AE624"/>
    <mergeCell ref="B621:M621"/>
    <mergeCell ref="S621:V621"/>
    <mergeCell ref="Z621:AE621"/>
    <mergeCell ref="B622:M622"/>
    <mergeCell ref="S622:V622"/>
    <mergeCell ref="Z622:AE622"/>
    <mergeCell ref="B619:M619"/>
    <mergeCell ref="S619:V619"/>
    <mergeCell ref="Z619:AE619"/>
    <mergeCell ref="B620:M620"/>
    <mergeCell ref="S620:V620"/>
    <mergeCell ref="Z620:AE620"/>
    <mergeCell ref="B617:M617"/>
    <mergeCell ref="S617:V617"/>
    <mergeCell ref="Z617:AE617"/>
    <mergeCell ref="B618:M618"/>
    <mergeCell ref="S618:V618"/>
    <mergeCell ref="Z618:AE618"/>
    <mergeCell ref="B615:M615"/>
    <mergeCell ref="S615:V615"/>
    <mergeCell ref="Z615:AE615"/>
    <mergeCell ref="B616:M616"/>
    <mergeCell ref="S616:V616"/>
    <mergeCell ref="Z616:AE616"/>
    <mergeCell ref="B613:M613"/>
    <mergeCell ref="S613:V613"/>
    <mergeCell ref="Z613:AE613"/>
    <mergeCell ref="B614:M614"/>
    <mergeCell ref="S614:V614"/>
    <mergeCell ref="Z614:AE614"/>
    <mergeCell ref="B611:M611"/>
    <mergeCell ref="S611:V611"/>
    <mergeCell ref="Z611:AE611"/>
    <mergeCell ref="B612:M612"/>
    <mergeCell ref="S612:V612"/>
    <mergeCell ref="Z612:AE612"/>
    <mergeCell ref="B609:M609"/>
    <mergeCell ref="S609:V609"/>
    <mergeCell ref="Z609:AE609"/>
    <mergeCell ref="B610:M610"/>
    <mergeCell ref="S610:V610"/>
    <mergeCell ref="Z610:AE610"/>
    <mergeCell ref="B607:M607"/>
    <mergeCell ref="S607:V607"/>
    <mergeCell ref="Z607:AE607"/>
    <mergeCell ref="B608:M608"/>
    <mergeCell ref="S608:V608"/>
    <mergeCell ref="Z608:AE608"/>
    <mergeCell ref="B605:M605"/>
    <mergeCell ref="S605:V605"/>
    <mergeCell ref="Z605:AE605"/>
    <mergeCell ref="B606:M606"/>
    <mergeCell ref="S606:V606"/>
    <mergeCell ref="Z606:AE606"/>
    <mergeCell ref="B603:M603"/>
    <mergeCell ref="S603:V603"/>
    <mergeCell ref="Z603:AE603"/>
    <mergeCell ref="B604:M604"/>
    <mergeCell ref="S604:V604"/>
    <mergeCell ref="Z604:AE604"/>
    <mergeCell ref="B601:M601"/>
    <mergeCell ref="S601:V601"/>
    <mergeCell ref="Z601:AE601"/>
    <mergeCell ref="B602:M602"/>
    <mergeCell ref="S602:V602"/>
    <mergeCell ref="Z602:AE602"/>
    <mergeCell ref="B599:M599"/>
    <mergeCell ref="S599:V599"/>
    <mergeCell ref="Z599:AE599"/>
    <mergeCell ref="B600:M600"/>
    <mergeCell ref="S600:V600"/>
    <mergeCell ref="Z600:AE600"/>
    <mergeCell ref="B597:M597"/>
    <mergeCell ref="S597:V597"/>
    <mergeCell ref="Z597:AE597"/>
    <mergeCell ref="B598:M598"/>
    <mergeCell ref="S598:V598"/>
    <mergeCell ref="Z598:AE598"/>
    <mergeCell ref="B595:M595"/>
    <mergeCell ref="S595:V595"/>
    <mergeCell ref="Z595:AE595"/>
    <mergeCell ref="B596:M596"/>
    <mergeCell ref="S596:V596"/>
    <mergeCell ref="Z596:AE596"/>
    <mergeCell ref="B593:M593"/>
    <mergeCell ref="S593:V593"/>
    <mergeCell ref="Z593:AE593"/>
    <mergeCell ref="B594:M594"/>
    <mergeCell ref="S594:V594"/>
    <mergeCell ref="Z594:AE594"/>
    <mergeCell ref="B591:M591"/>
    <mergeCell ref="S591:V591"/>
    <mergeCell ref="Z591:AE591"/>
    <mergeCell ref="B592:M592"/>
    <mergeCell ref="S592:V592"/>
    <mergeCell ref="Z592:AE592"/>
    <mergeCell ref="B589:M589"/>
    <mergeCell ref="S589:V589"/>
    <mergeCell ref="Z589:AE589"/>
    <mergeCell ref="B590:M590"/>
    <mergeCell ref="S590:V590"/>
    <mergeCell ref="Z590:AE590"/>
    <mergeCell ref="B587:M587"/>
    <mergeCell ref="S587:V587"/>
    <mergeCell ref="Z587:AE587"/>
    <mergeCell ref="B588:M588"/>
    <mergeCell ref="S588:V588"/>
    <mergeCell ref="Z588:AE588"/>
    <mergeCell ref="B585:M585"/>
    <mergeCell ref="S585:V585"/>
    <mergeCell ref="Z585:AE585"/>
    <mergeCell ref="B586:M586"/>
    <mergeCell ref="S586:V586"/>
    <mergeCell ref="Z586:AE586"/>
    <mergeCell ref="B583:M583"/>
    <mergeCell ref="S583:V583"/>
    <mergeCell ref="Z583:AE583"/>
    <mergeCell ref="B584:M584"/>
    <mergeCell ref="S584:V584"/>
    <mergeCell ref="Z584:AE584"/>
    <mergeCell ref="B581:M581"/>
    <mergeCell ref="S581:V581"/>
    <mergeCell ref="Z581:AE581"/>
    <mergeCell ref="B582:M582"/>
    <mergeCell ref="S582:V582"/>
    <mergeCell ref="Z582:AE582"/>
    <mergeCell ref="B579:M579"/>
    <mergeCell ref="S579:V579"/>
    <mergeCell ref="Z579:AE579"/>
    <mergeCell ref="B580:M580"/>
    <mergeCell ref="S580:V580"/>
    <mergeCell ref="Z580:AE580"/>
    <mergeCell ref="B577:M577"/>
    <mergeCell ref="S577:V577"/>
    <mergeCell ref="Z577:AE577"/>
    <mergeCell ref="B578:M578"/>
    <mergeCell ref="S578:V578"/>
    <mergeCell ref="Z578:AE578"/>
    <mergeCell ref="B575:M575"/>
    <mergeCell ref="S575:V575"/>
    <mergeCell ref="Z575:AE575"/>
    <mergeCell ref="B576:M576"/>
    <mergeCell ref="S576:V576"/>
    <mergeCell ref="Z576:AE576"/>
    <mergeCell ref="B573:M573"/>
    <mergeCell ref="S573:V573"/>
    <mergeCell ref="Z573:AE573"/>
    <mergeCell ref="B574:M574"/>
    <mergeCell ref="S574:V574"/>
    <mergeCell ref="Z574:AE574"/>
    <mergeCell ref="B571:M571"/>
    <mergeCell ref="S571:V571"/>
    <mergeCell ref="Z571:AE571"/>
    <mergeCell ref="B572:M572"/>
    <mergeCell ref="S572:V572"/>
    <mergeCell ref="Z572:AE572"/>
    <mergeCell ref="B569:M569"/>
    <mergeCell ref="S569:V569"/>
    <mergeCell ref="Z569:AE569"/>
    <mergeCell ref="B570:M570"/>
    <mergeCell ref="S570:V570"/>
    <mergeCell ref="Z570:AE570"/>
    <mergeCell ref="B567:M567"/>
    <mergeCell ref="S567:V567"/>
    <mergeCell ref="Z567:AE567"/>
    <mergeCell ref="B568:M568"/>
    <mergeCell ref="S568:V568"/>
    <mergeCell ref="Z568:AE568"/>
    <mergeCell ref="B565:M565"/>
    <mergeCell ref="S565:V565"/>
    <mergeCell ref="Z565:AE565"/>
    <mergeCell ref="B566:M566"/>
    <mergeCell ref="S566:V566"/>
    <mergeCell ref="Z566:AE566"/>
    <mergeCell ref="B563:M563"/>
    <mergeCell ref="S563:V563"/>
    <mergeCell ref="Z563:AE563"/>
    <mergeCell ref="B564:M564"/>
    <mergeCell ref="S564:V564"/>
    <mergeCell ref="Z564:AE564"/>
    <mergeCell ref="B561:M561"/>
    <mergeCell ref="S561:V561"/>
    <mergeCell ref="Z561:AE561"/>
    <mergeCell ref="B562:M562"/>
    <mergeCell ref="S562:V562"/>
    <mergeCell ref="Z562:AE562"/>
    <mergeCell ref="B559:M559"/>
    <mergeCell ref="S559:V559"/>
    <mergeCell ref="Z559:AE559"/>
    <mergeCell ref="B560:M560"/>
    <mergeCell ref="S560:V560"/>
    <mergeCell ref="Z560:AE560"/>
    <mergeCell ref="B557:M557"/>
    <mergeCell ref="S557:V557"/>
    <mergeCell ref="Z557:AE557"/>
    <mergeCell ref="B558:M558"/>
    <mergeCell ref="S558:V558"/>
    <mergeCell ref="Z558:AE558"/>
    <mergeCell ref="B555:M555"/>
    <mergeCell ref="S555:V555"/>
    <mergeCell ref="Z555:AE555"/>
    <mergeCell ref="B556:M556"/>
    <mergeCell ref="S556:V556"/>
    <mergeCell ref="Z556:AE556"/>
    <mergeCell ref="B553:M553"/>
    <mergeCell ref="S553:V553"/>
    <mergeCell ref="Z553:AE553"/>
    <mergeCell ref="B554:M554"/>
    <mergeCell ref="S554:V554"/>
    <mergeCell ref="Z554:AE554"/>
    <mergeCell ref="B551:M551"/>
    <mergeCell ref="S551:V551"/>
    <mergeCell ref="Z551:AE551"/>
    <mergeCell ref="B552:M552"/>
    <mergeCell ref="S552:V552"/>
    <mergeCell ref="Z552:AE552"/>
    <mergeCell ref="B549:M549"/>
    <mergeCell ref="S549:V549"/>
    <mergeCell ref="Z549:AE549"/>
    <mergeCell ref="B550:M550"/>
    <mergeCell ref="S550:V550"/>
    <mergeCell ref="Z550:AE550"/>
    <mergeCell ref="B547:M547"/>
    <mergeCell ref="S547:V547"/>
    <mergeCell ref="Z547:AE547"/>
    <mergeCell ref="B548:M548"/>
    <mergeCell ref="S548:V548"/>
    <mergeCell ref="Z548:AE548"/>
    <mergeCell ref="B545:M545"/>
    <mergeCell ref="S545:V545"/>
    <mergeCell ref="Z545:AE545"/>
    <mergeCell ref="B546:M546"/>
    <mergeCell ref="S546:V546"/>
    <mergeCell ref="Z546:AE546"/>
    <mergeCell ref="B543:M543"/>
    <mergeCell ref="S543:V543"/>
    <mergeCell ref="Z543:AE543"/>
    <mergeCell ref="B544:M544"/>
    <mergeCell ref="S544:V544"/>
    <mergeCell ref="Z544:AE544"/>
    <mergeCell ref="B541:M541"/>
    <mergeCell ref="S541:V541"/>
    <mergeCell ref="Z541:AE541"/>
    <mergeCell ref="B542:M542"/>
    <mergeCell ref="S542:V542"/>
    <mergeCell ref="Z542:AE542"/>
    <mergeCell ref="B539:M539"/>
    <mergeCell ref="S539:V539"/>
    <mergeCell ref="Z539:AE539"/>
    <mergeCell ref="B540:M540"/>
    <mergeCell ref="S540:V540"/>
    <mergeCell ref="Z540:AE540"/>
    <mergeCell ref="B537:M537"/>
    <mergeCell ref="S537:V537"/>
    <mergeCell ref="Z537:AE537"/>
    <mergeCell ref="B538:M538"/>
    <mergeCell ref="S538:V538"/>
    <mergeCell ref="Z538:AE538"/>
    <mergeCell ref="B535:M535"/>
    <mergeCell ref="S535:V535"/>
    <mergeCell ref="Z535:AE535"/>
    <mergeCell ref="B536:M536"/>
    <mergeCell ref="S536:V536"/>
    <mergeCell ref="Z536:AE536"/>
    <mergeCell ref="B533:M533"/>
    <mergeCell ref="S533:V533"/>
    <mergeCell ref="Z533:AE533"/>
    <mergeCell ref="B534:M534"/>
    <mergeCell ref="S534:V534"/>
    <mergeCell ref="Z534:AE534"/>
    <mergeCell ref="B531:M531"/>
    <mergeCell ref="S531:V531"/>
    <mergeCell ref="Z531:AE531"/>
    <mergeCell ref="B532:M532"/>
    <mergeCell ref="S532:V532"/>
    <mergeCell ref="Z532:AE532"/>
    <mergeCell ref="B529:M529"/>
    <mergeCell ref="S529:V529"/>
    <mergeCell ref="Z529:AE529"/>
    <mergeCell ref="B530:M530"/>
    <mergeCell ref="S530:V530"/>
    <mergeCell ref="Z530:AE530"/>
    <mergeCell ref="B527:M527"/>
    <mergeCell ref="S527:V527"/>
    <mergeCell ref="Z527:AE527"/>
    <mergeCell ref="B528:M528"/>
    <mergeCell ref="S528:V528"/>
    <mergeCell ref="Z528:AE528"/>
    <mergeCell ref="B525:M525"/>
    <mergeCell ref="S525:V525"/>
    <mergeCell ref="Z525:AE525"/>
    <mergeCell ref="B526:M526"/>
    <mergeCell ref="S526:V526"/>
    <mergeCell ref="Z526:AE526"/>
    <mergeCell ref="B523:M523"/>
    <mergeCell ref="S523:V523"/>
    <mergeCell ref="Z523:AE523"/>
    <mergeCell ref="B524:M524"/>
    <mergeCell ref="S524:V524"/>
    <mergeCell ref="Z524:AE524"/>
    <mergeCell ref="B521:M521"/>
    <mergeCell ref="S521:V521"/>
    <mergeCell ref="Z521:AE521"/>
    <mergeCell ref="B522:M522"/>
    <mergeCell ref="S522:V522"/>
    <mergeCell ref="Z522:AE522"/>
    <mergeCell ref="B519:M519"/>
    <mergeCell ref="S519:V519"/>
    <mergeCell ref="Z519:AE519"/>
    <mergeCell ref="B520:M520"/>
    <mergeCell ref="S520:V520"/>
    <mergeCell ref="Z520:AE520"/>
    <mergeCell ref="B517:M517"/>
    <mergeCell ref="S517:V517"/>
    <mergeCell ref="Z517:AE517"/>
    <mergeCell ref="B518:M518"/>
    <mergeCell ref="S518:V518"/>
    <mergeCell ref="Z518:AE518"/>
    <mergeCell ref="B515:M515"/>
    <mergeCell ref="S515:V515"/>
    <mergeCell ref="Z515:AE515"/>
    <mergeCell ref="B516:M516"/>
    <mergeCell ref="S516:V516"/>
    <mergeCell ref="Z516:AE516"/>
    <mergeCell ref="B513:M513"/>
    <mergeCell ref="S513:V513"/>
    <mergeCell ref="Z513:AE513"/>
    <mergeCell ref="B514:M514"/>
    <mergeCell ref="S514:V514"/>
    <mergeCell ref="Z514:AE514"/>
    <mergeCell ref="B511:M511"/>
    <mergeCell ref="S511:V511"/>
    <mergeCell ref="Z511:AE511"/>
    <mergeCell ref="B512:M512"/>
    <mergeCell ref="S512:V512"/>
    <mergeCell ref="Z512:AE512"/>
    <mergeCell ref="B509:M509"/>
    <mergeCell ref="S509:V509"/>
    <mergeCell ref="Z509:AE509"/>
    <mergeCell ref="B510:M510"/>
    <mergeCell ref="S510:V510"/>
    <mergeCell ref="Z510:AE510"/>
    <mergeCell ref="B507:M507"/>
    <mergeCell ref="S507:V507"/>
    <mergeCell ref="Z507:AE507"/>
    <mergeCell ref="B508:M508"/>
    <mergeCell ref="S508:V508"/>
    <mergeCell ref="Z508:AE508"/>
    <mergeCell ref="B505:M505"/>
    <mergeCell ref="S505:V505"/>
    <mergeCell ref="Z505:AE505"/>
    <mergeCell ref="B506:M506"/>
    <mergeCell ref="S506:V506"/>
    <mergeCell ref="Z506:AE506"/>
    <mergeCell ref="B503:M503"/>
    <mergeCell ref="S503:V503"/>
    <mergeCell ref="Z503:AE503"/>
    <mergeCell ref="B504:M504"/>
    <mergeCell ref="S504:V504"/>
    <mergeCell ref="Z504:AE504"/>
    <mergeCell ref="B501:M501"/>
    <mergeCell ref="S501:V501"/>
    <mergeCell ref="Z501:AE501"/>
    <mergeCell ref="B502:M502"/>
    <mergeCell ref="S502:V502"/>
    <mergeCell ref="Z502:AE502"/>
    <mergeCell ref="B499:M499"/>
    <mergeCell ref="S499:V499"/>
    <mergeCell ref="Z499:AE499"/>
    <mergeCell ref="B500:M500"/>
    <mergeCell ref="S500:V500"/>
    <mergeCell ref="Z500:AE500"/>
    <mergeCell ref="B497:M497"/>
    <mergeCell ref="S497:V497"/>
    <mergeCell ref="Z497:AE497"/>
    <mergeCell ref="B498:M498"/>
    <mergeCell ref="S498:V498"/>
    <mergeCell ref="Z498:AE498"/>
    <mergeCell ref="B495:M495"/>
    <mergeCell ref="S495:V495"/>
    <mergeCell ref="Z495:AE495"/>
    <mergeCell ref="B496:M496"/>
    <mergeCell ref="S496:V496"/>
    <mergeCell ref="Z496:AE496"/>
    <mergeCell ref="B493:M493"/>
    <mergeCell ref="S493:V493"/>
    <mergeCell ref="Z493:AE493"/>
    <mergeCell ref="B494:M494"/>
    <mergeCell ref="S494:V494"/>
    <mergeCell ref="Z494:AE494"/>
    <mergeCell ref="B491:M491"/>
    <mergeCell ref="S491:V491"/>
    <mergeCell ref="Z491:AE491"/>
    <mergeCell ref="B492:M492"/>
    <mergeCell ref="S492:V492"/>
    <mergeCell ref="Z492:AE492"/>
    <mergeCell ref="B489:M489"/>
    <mergeCell ref="S489:V489"/>
    <mergeCell ref="Z489:AE489"/>
    <mergeCell ref="B490:M490"/>
    <mergeCell ref="S490:V490"/>
    <mergeCell ref="Z490:AE490"/>
    <mergeCell ref="B487:M487"/>
    <mergeCell ref="S487:V487"/>
    <mergeCell ref="Z487:AE487"/>
    <mergeCell ref="B488:M488"/>
    <mergeCell ref="S488:V488"/>
    <mergeCell ref="Z488:AE488"/>
    <mergeCell ref="B485:M485"/>
    <mergeCell ref="S485:V485"/>
    <mergeCell ref="Z485:AE485"/>
    <mergeCell ref="B486:M486"/>
    <mergeCell ref="S486:V486"/>
    <mergeCell ref="Z486:AE486"/>
    <mergeCell ref="B483:M483"/>
    <mergeCell ref="S483:V483"/>
    <mergeCell ref="Z483:AE483"/>
    <mergeCell ref="B484:M484"/>
    <mergeCell ref="S484:V484"/>
    <mergeCell ref="Z484:AE484"/>
    <mergeCell ref="B481:M481"/>
    <mergeCell ref="S481:V481"/>
    <mergeCell ref="Z481:AE481"/>
    <mergeCell ref="B482:M482"/>
    <mergeCell ref="S482:V482"/>
    <mergeCell ref="Z482:AE482"/>
    <mergeCell ref="B479:M479"/>
    <mergeCell ref="S479:V479"/>
    <mergeCell ref="Z479:AE479"/>
    <mergeCell ref="B480:M480"/>
    <mergeCell ref="S480:V480"/>
    <mergeCell ref="Z480:AE480"/>
    <mergeCell ref="B477:M477"/>
    <mergeCell ref="S477:V477"/>
    <mergeCell ref="Z477:AE477"/>
    <mergeCell ref="B478:M478"/>
    <mergeCell ref="S478:V478"/>
    <mergeCell ref="Z478:AE478"/>
    <mergeCell ref="B475:M475"/>
    <mergeCell ref="S475:V475"/>
    <mergeCell ref="Z475:AE475"/>
    <mergeCell ref="B476:M476"/>
    <mergeCell ref="S476:V476"/>
    <mergeCell ref="Z476:AE476"/>
    <mergeCell ref="B473:M473"/>
    <mergeCell ref="S473:V473"/>
    <mergeCell ref="Z473:AE473"/>
    <mergeCell ref="B474:M474"/>
    <mergeCell ref="S474:V474"/>
    <mergeCell ref="Z474:AE474"/>
    <mergeCell ref="B471:M471"/>
    <mergeCell ref="S471:V471"/>
    <mergeCell ref="Z471:AE471"/>
    <mergeCell ref="B472:M472"/>
    <mergeCell ref="S472:V472"/>
    <mergeCell ref="Z472:AE472"/>
    <mergeCell ref="B469:M469"/>
    <mergeCell ref="S469:V469"/>
    <mergeCell ref="Z469:AE469"/>
    <mergeCell ref="B470:M470"/>
    <mergeCell ref="S470:V470"/>
    <mergeCell ref="Z470:AE470"/>
    <mergeCell ref="B467:M467"/>
    <mergeCell ref="S467:V467"/>
    <mergeCell ref="Z467:AE467"/>
    <mergeCell ref="B468:M468"/>
    <mergeCell ref="S468:V468"/>
    <mergeCell ref="Z468:AE468"/>
    <mergeCell ref="B465:M465"/>
    <mergeCell ref="S465:V465"/>
    <mergeCell ref="Z465:AE465"/>
    <mergeCell ref="B466:M466"/>
    <mergeCell ref="S466:V466"/>
    <mergeCell ref="Z466:AE466"/>
    <mergeCell ref="B463:M463"/>
    <mergeCell ref="S463:V463"/>
    <mergeCell ref="Z463:AE463"/>
    <mergeCell ref="B464:M464"/>
    <mergeCell ref="S464:V464"/>
    <mergeCell ref="Z464:AE464"/>
    <mergeCell ref="B461:M461"/>
    <mergeCell ref="S461:V461"/>
    <mergeCell ref="Z461:AE461"/>
    <mergeCell ref="B462:M462"/>
    <mergeCell ref="S462:V462"/>
    <mergeCell ref="Z462:AE462"/>
    <mergeCell ref="B459:M459"/>
    <mergeCell ref="S459:V459"/>
    <mergeCell ref="Z459:AE459"/>
    <mergeCell ref="B460:M460"/>
    <mergeCell ref="S460:V460"/>
    <mergeCell ref="Z460:AE460"/>
    <mergeCell ref="B457:M457"/>
    <mergeCell ref="S457:V457"/>
    <mergeCell ref="Z457:AE457"/>
    <mergeCell ref="B458:M458"/>
    <mergeCell ref="S458:V458"/>
    <mergeCell ref="Z458:AE458"/>
    <mergeCell ref="B455:M455"/>
    <mergeCell ref="S455:V455"/>
    <mergeCell ref="Z455:AE455"/>
    <mergeCell ref="B456:M456"/>
    <mergeCell ref="S456:V456"/>
    <mergeCell ref="Z456:AE456"/>
    <mergeCell ref="B453:M453"/>
    <mergeCell ref="S453:V453"/>
    <mergeCell ref="Z453:AE453"/>
    <mergeCell ref="B454:M454"/>
    <mergeCell ref="S454:V454"/>
    <mergeCell ref="Z454:AE454"/>
    <mergeCell ref="B451:M451"/>
    <mergeCell ref="S451:V451"/>
    <mergeCell ref="Z451:AE451"/>
    <mergeCell ref="B452:M452"/>
    <mergeCell ref="S452:V452"/>
    <mergeCell ref="Z452:AE452"/>
    <mergeCell ref="B449:M449"/>
    <mergeCell ref="S449:V449"/>
    <mergeCell ref="Z449:AE449"/>
    <mergeCell ref="B450:M450"/>
    <mergeCell ref="S450:V450"/>
    <mergeCell ref="Z450:AE450"/>
    <mergeCell ref="B447:M447"/>
    <mergeCell ref="S447:V447"/>
    <mergeCell ref="Z447:AE447"/>
    <mergeCell ref="B448:M448"/>
    <mergeCell ref="S448:V448"/>
    <mergeCell ref="Z448:AE448"/>
    <mergeCell ref="B445:M445"/>
    <mergeCell ref="S445:V445"/>
    <mergeCell ref="Z445:AE445"/>
    <mergeCell ref="B446:M446"/>
    <mergeCell ref="S446:V446"/>
    <mergeCell ref="Z446:AE446"/>
    <mergeCell ref="B443:M443"/>
    <mergeCell ref="S443:V443"/>
    <mergeCell ref="Z443:AE443"/>
    <mergeCell ref="B444:M444"/>
    <mergeCell ref="S444:V444"/>
    <mergeCell ref="Z444:AE444"/>
    <mergeCell ref="B441:M441"/>
    <mergeCell ref="S441:V441"/>
    <mergeCell ref="Z441:AE441"/>
    <mergeCell ref="B442:M442"/>
    <mergeCell ref="S442:V442"/>
    <mergeCell ref="Z442:AE442"/>
    <mergeCell ref="B439:M439"/>
    <mergeCell ref="S439:V439"/>
    <mergeCell ref="Z439:AE439"/>
    <mergeCell ref="B440:M440"/>
    <mergeCell ref="S440:V440"/>
    <mergeCell ref="Z440:AE440"/>
    <mergeCell ref="B437:M437"/>
    <mergeCell ref="S437:V437"/>
    <mergeCell ref="Z437:AE437"/>
    <mergeCell ref="B438:M438"/>
    <mergeCell ref="S438:V438"/>
    <mergeCell ref="Z438:AE438"/>
    <mergeCell ref="B435:M435"/>
    <mergeCell ref="S435:V435"/>
    <mergeCell ref="Z435:AE435"/>
    <mergeCell ref="B436:M436"/>
    <mergeCell ref="S436:V436"/>
    <mergeCell ref="Z436:AE436"/>
    <mergeCell ref="B433:M433"/>
    <mergeCell ref="S433:V433"/>
    <mergeCell ref="Z433:AE433"/>
    <mergeCell ref="B434:M434"/>
    <mergeCell ref="S434:V434"/>
    <mergeCell ref="Z434:AE434"/>
    <mergeCell ref="B431:M431"/>
    <mergeCell ref="S431:V431"/>
    <mergeCell ref="Z431:AE431"/>
    <mergeCell ref="B432:M432"/>
    <mergeCell ref="S432:V432"/>
    <mergeCell ref="Z432:AE432"/>
    <mergeCell ref="B429:M429"/>
    <mergeCell ref="S429:V429"/>
    <mergeCell ref="Z429:AE429"/>
    <mergeCell ref="B430:M430"/>
    <mergeCell ref="S430:V430"/>
    <mergeCell ref="Z430:AE430"/>
    <mergeCell ref="B427:M427"/>
    <mergeCell ref="S427:V427"/>
    <mergeCell ref="Z427:AE427"/>
    <mergeCell ref="B428:M428"/>
    <mergeCell ref="S428:V428"/>
    <mergeCell ref="Z428:AE428"/>
    <mergeCell ref="B425:M425"/>
    <mergeCell ref="S425:V425"/>
    <mergeCell ref="Z425:AE425"/>
    <mergeCell ref="B426:M426"/>
    <mergeCell ref="S426:V426"/>
    <mergeCell ref="Z426:AE426"/>
    <mergeCell ref="B423:M423"/>
    <mergeCell ref="S423:V423"/>
    <mergeCell ref="Z423:AE423"/>
    <mergeCell ref="B424:M424"/>
    <mergeCell ref="S424:V424"/>
    <mergeCell ref="Z424:AE424"/>
    <mergeCell ref="B421:M421"/>
    <mergeCell ref="S421:V421"/>
    <mergeCell ref="Z421:AE421"/>
    <mergeCell ref="B422:M422"/>
    <mergeCell ref="S422:V422"/>
    <mergeCell ref="Z422:AE422"/>
    <mergeCell ref="B419:M419"/>
    <mergeCell ref="S419:V419"/>
    <mergeCell ref="Z419:AE419"/>
    <mergeCell ref="B420:M420"/>
    <mergeCell ref="S420:V420"/>
    <mergeCell ref="Z420:AE420"/>
    <mergeCell ref="B417:M417"/>
    <mergeCell ref="S417:V417"/>
    <mergeCell ref="Z417:AE417"/>
    <mergeCell ref="B418:M418"/>
    <mergeCell ref="S418:V418"/>
    <mergeCell ref="Z418:AE418"/>
    <mergeCell ref="B415:M415"/>
    <mergeCell ref="S415:V415"/>
    <mergeCell ref="Z415:AE415"/>
    <mergeCell ref="B416:M416"/>
    <mergeCell ref="S416:V416"/>
    <mergeCell ref="Z416:AE416"/>
    <mergeCell ref="B413:M413"/>
    <mergeCell ref="S413:V413"/>
    <mergeCell ref="Z413:AE413"/>
    <mergeCell ref="B414:M414"/>
    <mergeCell ref="S414:V414"/>
    <mergeCell ref="Z414:AE414"/>
    <mergeCell ref="B411:M411"/>
    <mergeCell ref="S411:V411"/>
    <mergeCell ref="Z411:AE411"/>
    <mergeCell ref="B412:M412"/>
    <mergeCell ref="S412:V412"/>
    <mergeCell ref="Z412:AE412"/>
    <mergeCell ref="B409:M409"/>
    <mergeCell ref="S409:V409"/>
    <mergeCell ref="Z409:AE409"/>
    <mergeCell ref="B410:M410"/>
    <mergeCell ref="S410:V410"/>
    <mergeCell ref="Z410:AE410"/>
    <mergeCell ref="B407:M407"/>
    <mergeCell ref="S407:V407"/>
    <mergeCell ref="Z407:AE407"/>
    <mergeCell ref="B408:M408"/>
    <mergeCell ref="S408:V408"/>
    <mergeCell ref="Z408:AE408"/>
    <mergeCell ref="B405:M405"/>
    <mergeCell ref="S405:V405"/>
    <mergeCell ref="Z405:AE405"/>
    <mergeCell ref="B406:M406"/>
    <mergeCell ref="S406:V406"/>
    <mergeCell ref="Z406:AE406"/>
    <mergeCell ref="B403:M403"/>
    <mergeCell ref="S403:V403"/>
    <mergeCell ref="Z403:AE403"/>
    <mergeCell ref="B404:M404"/>
    <mergeCell ref="S404:V404"/>
    <mergeCell ref="Z404:AE404"/>
    <mergeCell ref="B401:M401"/>
    <mergeCell ref="S401:V401"/>
    <mergeCell ref="Z401:AE401"/>
    <mergeCell ref="B402:M402"/>
    <mergeCell ref="S402:V402"/>
    <mergeCell ref="Z402:AE402"/>
    <mergeCell ref="B399:M399"/>
    <mergeCell ref="S399:V399"/>
    <mergeCell ref="Z399:AE399"/>
    <mergeCell ref="B400:M400"/>
    <mergeCell ref="S400:V400"/>
    <mergeCell ref="Z400:AE400"/>
    <mergeCell ref="B397:M397"/>
    <mergeCell ref="S397:V397"/>
    <mergeCell ref="Z397:AE397"/>
    <mergeCell ref="B398:M398"/>
    <mergeCell ref="S398:V398"/>
    <mergeCell ref="Z398:AE398"/>
    <mergeCell ref="B395:M395"/>
    <mergeCell ref="S395:V395"/>
    <mergeCell ref="Z395:AE395"/>
    <mergeCell ref="B396:M396"/>
    <mergeCell ref="S396:V396"/>
    <mergeCell ref="Z396:AE396"/>
    <mergeCell ref="B393:M393"/>
    <mergeCell ref="S393:V393"/>
    <mergeCell ref="Z393:AE393"/>
    <mergeCell ref="B394:M394"/>
    <mergeCell ref="S394:V394"/>
    <mergeCell ref="Z394:AE394"/>
    <mergeCell ref="B391:M391"/>
    <mergeCell ref="S391:V391"/>
    <mergeCell ref="Z391:AE391"/>
    <mergeCell ref="B392:M392"/>
    <mergeCell ref="S392:V392"/>
    <mergeCell ref="Z392:AE392"/>
    <mergeCell ref="B389:M389"/>
    <mergeCell ref="S389:V389"/>
    <mergeCell ref="Z389:AE389"/>
    <mergeCell ref="B390:M390"/>
    <mergeCell ref="S390:V390"/>
    <mergeCell ref="Z390:AE390"/>
    <mergeCell ref="B387:M387"/>
    <mergeCell ref="S387:V387"/>
    <mergeCell ref="Z387:AE387"/>
    <mergeCell ref="B388:M388"/>
    <mergeCell ref="S388:V388"/>
    <mergeCell ref="Z388:AE388"/>
    <mergeCell ref="B385:M385"/>
    <mergeCell ref="S385:V385"/>
    <mergeCell ref="Z385:AE385"/>
    <mergeCell ref="B386:M386"/>
    <mergeCell ref="S386:V386"/>
    <mergeCell ref="Z386:AE386"/>
    <mergeCell ref="B383:M383"/>
    <mergeCell ref="S383:V383"/>
    <mergeCell ref="Z383:AE383"/>
    <mergeCell ref="B384:M384"/>
    <mergeCell ref="S384:V384"/>
    <mergeCell ref="Z384:AE384"/>
    <mergeCell ref="B381:M381"/>
    <mergeCell ref="S381:V381"/>
    <mergeCell ref="Z381:AE381"/>
    <mergeCell ref="B382:M382"/>
    <mergeCell ref="S382:V382"/>
    <mergeCell ref="Z382:AE382"/>
    <mergeCell ref="B379:M379"/>
    <mergeCell ref="S379:V379"/>
    <mergeCell ref="Z379:AE379"/>
    <mergeCell ref="B380:M380"/>
    <mergeCell ref="S380:V380"/>
    <mergeCell ref="Z380:AE380"/>
    <mergeCell ref="B377:M377"/>
    <mergeCell ref="S377:V377"/>
    <mergeCell ref="Z377:AE377"/>
    <mergeCell ref="B378:M378"/>
    <mergeCell ref="S378:V378"/>
    <mergeCell ref="Z378:AE378"/>
    <mergeCell ref="B375:M375"/>
    <mergeCell ref="S375:V375"/>
    <mergeCell ref="Z375:AE375"/>
    <mergeCell ref="B376:M376"/>
    <mergeCell ref="S376:V376"/>
    <mergeCell ref="Z376:AE376"/>
    <mergeCell ref="B373:M373"/>
    <mergeCell ref="S373:V373"/>
    <mergeCell ref="Z373:AE373"/>
    <mergeCell ref="B374:M374"/>
    <mergeCell ref="S374:V374"/>
    <mergeCell ref="Z374:AE374"/>
    <mergeCell ref="B371:M371"/>
    <mergeCell ref="S371:V371"/>
    <mergeCell ref="Z371:AE371"/>
    <mergeCell ref="B372:M372"/>
    <mergeCell ref="S372:V372"/>
    <mergeCell ref="Z372:AE372"/>
    <mergeCell ref="B369:M369"/>
    <mergeCell ref="S369:V369"/>
    <mergeCell ref="Z369:AE369"/>
    <mergeCell ref="B370:M370"/>
    <mergeCell ref="S370:V370"/>
    <mergeCell ref="Z370:AE370"/>
    <mergeCell ref="B367:M367"/>
    <mergeCell ref="S367:V367"/>
    <mergeCell ref="Z367:AE367"/>
    <mergeCell ref="B368:M368"/>
    <mergeCell ref="S368:V368"/>
    <mergeCell ref="Z368:AE368"/>
    <mergeCell ref="B365:M365"/>
    <mergeCell ref="S365:V365"/>
    <mergeCell ref="Z365:AE365"/>
    <mergeCell ref="B366:M366"/>
    <mergeCell ref="S366:V366"/>
    <mergeCell ref="Z366:AE366"/>
    <mergeCell ref="B363:M363"/>
    <mergeCell ref="S363:V363"/>
    <mergeCell ref="Z363:AE363"/>
    <mergeCell ref="B364:M364"/>
    <mergeCell ref="S364:V364"/>
    <mergeCell ref="Z364:AE364"/>
    <mergeCell ref="B361:M361"/>
    <mergeCell ref="S361:V361"/>
    <mergeCell ref="Z361:AE361"/>
    <mergeCell ref="B362:M362"/>
    <mergeCell ref="S362:V362"/>
    <mergeCell ref="Z362:AE362"/>
    <mergeCell ref="B359:M359"/>
    <mergeCell ref="S359:V359"/>
    <mergeCell ref="Z359:AE359"/>
    <mergeCell ref="B360:M360"/>
    <mergeCell ref="S360:V360"/>
    <mergeCell ref="Z360:AE360"/>
    <mergeCell ref="B357:M357"/>
    <mergeCell ref="S357:V357"/>
    <mergeCell ref="Z357:AE357"/>
    <mergeCell ref="B358:M358"/>
    <mergeCell ref="S358:V358"/>
    <mergeCell ref="Z358:AE358"/>
    <mergeCell ref="B355:M355"/>
    <mergeCell ref="S355:V355"/>
    <mergeCell ref="Z355:AE355"/>
    <mergeCell ref="B356:M356"/>
    <mergeCell ref="S356:V356"/>
    <mergeCell ref="Z356:AE356"/>
    <mergeCell ref="B353:M353"/>
    <mergeCell ref="S353:V353"/>
    <mergeCell ref="Z353:AE353"/>
    <mergeCell ref="B354:M354"/>
    <mergeCell ref="S354:V354"/>
    <mergeCell ref="Z354:AE354"/>
    <mergeCell ref="B351:M351"/>
    <mergeCell ref="S351:V351"/>
    <mergeCell ref="Z351:AE351"/>
    <mergeCell ref="B352:M352"/>
    <mergeCell ref="S352:V352"/>
    <mergeCell ref="Z352:AE352"/>
    <mergeCell ref="B349:M349"/>
    <mergeCell ref="S349:V349"/>
    <mergeCell ref="Z349:AE349"/>
    <mergeCell ref="B350:M350"/>
    <mergeCell ref="S350:V350"/>
    <mergeCell ref="Z350:AE350"/>
    <mergeCell ref="B347:M347"/>
    <mergeCell ref="S347:V347"/>
    <mergeCell ref="Z347:AE347"/>
    <mergeCell ref="B348:M348"/>
    <mergeCell ref="S348:V348"/>
    <mergeCell ref="Z348:AE348"/>
    <mergeCell ref="B345:M345"/>
    <mergeCell ref="S345:V345"/>
    <mergeCell ref="Z345:AE345"/>
    <mergeCell ref="B346:M346"/>
    <mergeCell ref="S346:V346"/>
    <mergeCell ref="Z346:AE346"/>
    <mergeCell ref="B343:M343"/>
    <mergeCell ref="S343:V343"/>
    <mergeCell ref="Z343:AE343"/>
    <mergeCell ref="B344:M344"/>
    <mergeCell ref="S344:V344"/>
    <mergeCell ref="Z344:AE344"/>
    <mergeCell ref="B341:M341"/>
    <mergeCell ref="S341:V341"/>
    <mergeCell ref="Z341:AE341"/>
    <mergeCell ref="B342:M342"/>
    <mergeCell ref="S342:V342"/>
    <mergeCell ref="Z342:AE342"/>
    <mergeCell ref="B339:M339"/>
    <mergeCell ref="S339:V339"/>
    <mergeCell ref="Z339:AE339"/>
    <mergeCell ref="B340:M340"/>
    <mergeCell ref="S340:V340"/>
    <mergeCell ref="Z340:AE340"/>
    <mergeCell ref="B337:M337"/>
    <mergeCell ref="S337:V337"/>
    <mergeCell ref="Z337:AE337"/>
    <mergeCell ref="B338:M338"/>
    <mergeCell ref="S338:V338"/>
    <mergeCell ref="Z338:AE338"/>
    <mergeCell ref="B335:M335"/>
    <mergeCell ref="S335:V335"/>
    <mergeCell ref="Z335:AE335"/>
    <mergeCell ref="B336:M336"/>
    <mergeCell ref="S336:V336"/>
    <mergeCell ref="Z336:AE336"/>
    <mergeCell ref="B333:M333"/>
    <mergeCell ref="S333:V333"/>
    <mergeCell ref="Z333:AE333"/>
    <mergeCell ref="B334:M334"/>
    <mergeCell ref="S334:V334"/>
    <mergeCell ref="Z334:AE334"/>
    <mergeCell ref="B331:M331"/>
    <mergeCell ref="S331:V331"/>
    <mergeCell ref="Z331:AE331"/>
    <mergeCell ref="B332:M332"/>
    <mergeCell ref="S332:V332"/>
    <mergeCell ref="Z332:AE332"/>
    <mergeCell ref="B329:M329"/>
    <mergeCell ref="S329:V329"/>
    <mergeCell ref="Z329:AE329"/>
    <mergeCell ref="B330:M330"/>
    <mergeCell ref="S330:V330"/>
    <mergeCell ref="Z330:AE330"/>
    <mergeCell ref="B327:M327"/>
    <mergeCell ref="S327:V327"/>
    <mergeCell ref="Z327:AE327"/>
    <mergeCell ref="B328:M328"/>
    <mergeCell ref="S328:V328"/>
    <mergeCell ref="Z328:AE328"/>
    <mergeCell ref="B325:M325"/>
    <mergeCell ref="S325:V325"/>
    <mergeCell ref="Z325:AE325"/>
    <mergeCell ref="B326:M326"/>
    <mergeCell ref="S326:V326"/>
    <mergeCell ref="Z326:AE326"/>
    <mergeCell ref="B323:M323"/>
    <mergeCell ref="S323:V323"/>
    <mergeCell ref="Z323:AE323"/>
    <mergeCell ref="B324:M324"/>
    <mergeCell ref="S324:V324"/>
    <mergeCell ref="Z324:AE324"/>
    <mergeCell ref="B321:M321"/>
    <mergeCell ref="S321:V321"/>
    <mergeCell ref="Z321:AE321"/>
    <mergeCell ref="B322:M322"/>
    <mergeCell ref="S322:V322"/>
    <mergeCell ref="Z322:AE322"/>
    <mergeCell ref="B319:M319"/>
    <mergeCell ref="S319:V319"/>
    <mergeCell ref="Z319:AE319"/>
    <mergeCell ref="B320:M320"/>
    <mergeCell ref="S320:V320"/>
    <mergeCell ref="Z320:AE320"/>
    <mergeCell ref="B317:M317"/>
    <mergeCell ref="S317:V317"/>
    <mergeCell ref="Z317:AE317"/>
    <mergeCell ref="B318:M318"/>
    <mergeCell ref="S318:V318"/>
    <mergeCell ref="Z318:AE318"/>
    <mergeCell ref="B315:M315"/>
    <mergeCell ref="S315:V315"/>
    <mergeCell ref="Z315:AE315"/>
    <mergeCell ref="B316:M316"/>
    <mergeCell ref="S316:V316"/>
    <mergeCell ref="Z316:AE316"/>
    <mergeCell ref="B313:M313"/>
    <mergeCell ref="S313:V313"/>
    <mergeCell ref="Z313:AE313"/>
    <mergeCell ref="B314:M314"/>
    <mergeCell ref="S314:V314"/>
    <mergeCell ref="Z314:AE314"/>
    <mergeCell ref="B311:M311"/>
    <mergeCell ref="S311:V311"/>
    <mergeCell ref="Z311:AE311"/>
    <mergeCell ref="B312:M312"/>
    <mergeCell ref="S312:V312"/>
    <mergeCell ref="Z312:AE312"/>
    <mergeCell ref="B309:M309"/>
    <mergeCell ref="S309:V309"/>
    <mergeCell ref="Z309:AE309"/>
    <mergeCell ref="B310:M310"/>
    <mergeCell ref="S310:V310"/>
    <mergeCell ref="Z310:AE310"/>
    <mergeCell ref="B307:M307"/>
    <mergeCell ref="S307:V307"/>
    <mergeCell ref="Z307:AE307"/>
    <mergeCell ref="B308:M308"/>
    <mergeCell ref="S308:V308"/>
    <mergeCell ref="Z308:AE308"/>
    <mergeCell ref="B305:M305"/>
    <mergeCell ref="S305:V305"/>
    <mergeCell ref="Z305:AE305"/>
    <mergeCell ref="B306:M306"/>
    <mergeCell ref="S306:V306"/>
    <mergeCell ref="Z306:AE306"/>
    <mergeCell ref="B303:M303"/>
    <mergeCell ref="S303:V303"/>
    <mergeCell ref="Z303:AE303"/>
    <mergeCell ref="B304:M304"/>
    <mergeCell ref="S304:V304"/>
    <mergeCell ref="Z304:AE304"/>
    <mergeCell ref="B301:M301"/>
    <mergeCell ref="S301:V301"/>
    <mergeCell ref="Z301:AE301"/>
    <mergeCell ref="B302:M302"/>
    <mergeCell ref="S302:V302"/>
    <mergeCell ref="Z302:AE302"/>
    <mergeCell ref="B299:M299"/>
    <mergeCell ref="S299:V299"/>
    <mergeCell ref="Z299:AE299"/>
    <mergeCell ref="B300:M300"/>
    <mergeCell ref="S300:V300"/>
    <mergeCell ref="Z300:AE300"/>
    <mergeCell ref="B297:M297"/>
    <mergeCell ref="S297:V297"/>
    <mergeCell ref="Z297:AE297"/>
    <mergeCell ref="B298:M298"/>
    <mergeCell ref="S298:V298"/>
    <mergeCell ref="Z298:AE298"/>
    <mergeCell ref="B295:M295"/>
    <mergeCell ref="S295:V295"/>
    <mergeCell ref="Z295:AE295"/>
    <mergeCell ref="B296:M296"/>
    <mergeCell ref="S296:V296"/>
    <mergeCell ref="Z296:AE296"/>
    <mergeCell ref="B293:M293"/>
    <mergeCell ref="S293:V293"/>
    <mergeCell ref="Z293:AE293"/>
    <mergeCell ref="B294:M294"/>
    <mergeCell ref="S294:V294"/>
    <mergeCell ref="Z294:AE294"/>
    <mergeCell ref="B291:M291"/>
    <mergeCell ref="S291:V291"/>
    <mergeCell ref="Z291:AE291"/>
    <mergeCell ref="B292:M292"/>
    <mergeCell ref="S292:V292"/>
    <mergeCell ref="Z292:AE292"/>
    <mergeCell ref="B289:M289"/>
    <mergeCell ref="S289:V289"/>
    <mergeCell ref="Z289:AE289"/>
    <mergeCell ref="B290:M290"/>
    <mergeCell ref="S290:V290"/>
    <mergeCell ref="Z290:AE290"/>
    <mergeCell ref="B287:M287"/>
    <mergeCell ref="S287:V287"/>
    <mergeCell ref="Z287:AE287"/>
    <mergeCell ref="B288:M288"/>
    <mergeCell ref="S288:V288"/>
    <mergeCell ref="Z288:AE288"/>
    <mergeCell ref="B285:M285"/>
    <mergeCell ref="S285:V285"/>
    <mergeCell ref="Z285:AE285"/>
    <mergeCell ref="B286:M286"/>
    <mergeCell ref="S286:V286"/>
    <mergeCell ref="Z286:AE286"/>
    <mergeCell ref="B283:M283"/>
    <mergeCell ref="S283:V283"/>
    <mergeCell ref="Z283:AE283"/>
    <mergeCell ref="B284:M284"/>
    <mergeCell ref="S284:V284"/>
    <mergeCell ref="Z284:AE284"/>
    <mergeCell ref="B281:M281"/>
    <mergeCell ref="S281:V281"/>
    <mergeCell ref="Z281:AE281"/>
    <mergeCell ref="B282:M282"/>
    <mergeCell ref="S282:V282"/>
    <mergeCell ref="Z282:AE282"/>
    <mergeCell ref="B279:M279"/>
    <mergeCell ref="S279:V279"/>
    <mergeCell ref="Z279:AE279"/>
    <mergeCell ref="B280:M280"/>
    <mergeCell ref="S280:V280"/>
    <mergeCell ref="Z280:AE280"/>
    <mergeCell ref="B277:M277"/>
    <mergeCell ref="S277:V277"/>
    <mergeCell ref="Z277:AE277"/>
    <mergeCell ref="B278:M278"/>
    <mergeCell ref="S278:V278"/>
    <mergeCell ref="Z278:AE278"/>
    <mergeCell ref="B275:M275"/>
    <mergeCell ref="S275:V275"/>
    <mergeCell ref="Z275:AE275"/>
    <mergeCell ref="B276:M276"/>
    <mergeCell ref="S276:V276"/>
    <mergeCell ref="Z276:AE276"/>
    <mergeCell ref="B273:M273"/>
    <mergeCell ref="S273:V273"/>
    <mergeCell ref="Z273:AE273"/>
    <mergeCell ref="B274:M274"/>
    <mergeCell ref="S274:V274"/>
    <mergeCell ref="Z274:AE274"/>
    <mergeCell ref="B271:M271"/>
    <mergeCell ref="S271:V271"/>
    <mergeCell ref="Z271:AE271"/>
    <mergeCell ref="B272:M272"/>
    <mergeCell ref="S272:V272"/>
    <mergeCell ref="Z272:AE272"/>
    <mergeCell ref="B269:M269"/>
    <mergeCell ref="S269:V269"/>
    <mergeCell ref="Z269:AE269"/>
    <mergeCell ref="B270:M270"/>
    <mergeCell ref="S270:V270"/>
    <mergeCell ref="Z270:AE270"/>
    <mergeCell ref="B267:M267"/>
    <mergeCell ref="S267:V267"/>
    <mergeCell ref="Z267:AE267"/>
    <mergeCell ref="B268:M268"/>
    <mergeCell ref="S268:V268"/>
    <mergeCell ref="Z268:AE268"/>
    <mergeCell ref="B265:M265"/>
    <mergeCell ref="S265:V265"/>
    <mergeCell ref="Z265:AE265"/>
    <mergeCell ref="B266:M266"/>
    <mergeCell ref="S266:V266"/>
    <mergeCell ref="Z266:AE266"/>
    <mergeCell ref="B263:M263"/>
    <mergeCell ref="S263:V263"/>
    <mergeCell ref="Z263:AE263"/>
    <mergeCell ref="B264:M264"/>
    <mergeCell ref="S264:V264"/>
    <mergeCell ref="Z264:AE264"/>
    <mergeCell ref="B261:M261"/>
    <mergeCell ref="S261:V261"/>
    <mergeCell ref="Z261:AE261"/>
    <mergeCell ref="B262:M262"/>
    <mergeCell ref="S262:V262"/>
    <mergeCell ref="Z262:AE262"/>
    <mergeCell ref="B259:M259"/>
    <mergeCell ref="S259:V259"/>
    <mergeCell ref="Z259:AE259"/>
    <mergeCell ref="B260:M260"/>
    <mergeCell ref="S260:V260"/>
    <mergeCell ref="Z260:AE260"/>
    <mergeCell ref="B257:M257"/>
    <mergeCell ref="S257:V257"/>
    <mergeCell ref="Z257:AE257"/>
    <mergeCell ref="B258:M258"/>
    <mergeCell ref="S258:V258"/>
    <mergeCell ref="Z258:AE258"/>
    <mergeCell ref="B255:M255"/>
    <mergeCell ref="S255:V255"/>
    <mergeCell ref="Z255:AE255"/>
    <mergeCell ref="B256:M256"/>
    <mergeCell ref="S256:V256"/>
    <mergeCell ref="Z256:AE256"/>
    <mergeCell ref="B253:M253"/>
    <mergeCell ref="S253:V253"/>
    <mergeCell ref="Z253:AE253"/>
    <mergeCell ref="B254:M254"/>
    <mergeCell ref="S254:V254"/>
    <mergeCell ref="Z254:AE254"/>
    <mergeCell ref="B251:M251"/>
    <mergeCell ref="S251:V251"/>
    <mergeCell ref="Z251:AE251"/>
    <mergeCell ref="B252:M252"/>
    <mergeCell ref="S252:V252"/>
    <mergeCell ref="Z252:AE252"/>
    <mergeCell ref="B249:M249"/>
    <mergeCell ref="S249:V249"/>
    <mergeCell ref="Z249:AE249"/>
    <mergeCell ref="B250:M250"/>
    <mergeCell ref="S250:V250"/>
    <mergeCell ref="Z250:AE250"/>
    <mergeCell ref="B247:M247"/>
    <mergeCell ref="S247:V247"/>
    <mergeCell ref="Z247:AE247"/>
    <mergeCell ref="B248:M248"/>
    <mergeCell ref="S248:V248"/>
    <mergeCell ref="Z248:AE248"/>
    <mergeCell ref="B245:M245"/>
    <mergeCell ref="S245:V245"/>
    <mergeCell ref="Z245:AE245"/>
    <mergeCell ref="B246:M246"/>
    <mergeCell ref="S246:V246"/>
    <mergeCell ref="Z246:AE246"/>
    <mergeCell ref="B243:M243"/>
    <mergeCell ref="S243:V243"/>
    <mergeCell ref="Z243:AE243"/>
    <mergeCell ref="B244:M244"/>
    <mergeCell ref="S244:V244"/>
    <mergeCell ref="Z244:AE244"/>
    <mergeCell ref="B241:M241"/>
    <mergeCell ref="S241:V241"/>
    <mergeCell ref="Z241:AE241"/>
    <mergeCell ref="B242:M242"/>
    <mergeCell ref="S242:V242"/>
    <mergeCell ref="Z242:AE242"/>
    <mergeCell ref="B239:M239"/>
    <mergeCell ref="S239:V239"/>
    <mergeCell ref="Z239:AE239"/>
    <mergeCell ref="B240:M240"/>
    <mergeCell ref="S240:V240"/>
    <mergeCell ref="Z240:AE240"/>
    <mergeCell ref="B237:M237"/>
    <mergeCell ref="S237:V237"/>
    <mergeCell ref="Z237:AE237"/>
    <mergeCell ref="B238:M238"/>
    <mergeCell ref="S238:V238"/>
    <mergeCell ref="Z238:AE238"/>
    <mergeCell ref="B235:M235"/>
    <mergeCell ref="S235:V235"/>
    <mergeCell ref="Z235:AE235"/>
    <mergeCell ref="B236:M236"/>
    <mergeCell ref="S236:V236"/>
    <mergeCell ref="Z236:AE236"/>
    <mergeCell ref="B233:M233"/>
    <mergeCell ref="S233:V233"/>
    <mergeCell ref="Z233:AE233"/>
    <mergeCell ref="B234:M234"/>
    <mergeCell ref="S234:V234"/>
    <mergeCell ref="Z234:AE234"/>
    <mergeCell ref="B231:M231"/>
    <mergeCell ref="S231:V231"/>
    <mergeCell ref="Z231:AE231"/>
    <mergeCell ref="B232:M232"/>
    <mergeCell ref="S232:V232"/>
    <mergeCell ref="Z232:AE232"/>
    <mergeCell ref="B229:M229"/>
    <mergeCell ref="S229:V229"/>
    <mergeCell ref="Z229:AE229"/>
    <mergeCell ref="B230:M230"/>
    <mergeCell ref="S230:V230"/>
    <mergeCell ref="Z230:AE230"/>
    <mergeCell ref="B227:M227"/>
    <mergeCell ref="S227:V227"/>
    <mergeCell ref="Z227:AE227"/>
    <mergeCell ref="B228:M228"/>
    <mergeCell ref="S228:V228"/>
    <mergeCell ref="Z228:AE228"/>
    <mergeCell ref="B225:M225"/>
    <mergeCell ref="S225:V225"/>
    <mergeCell ref="Z225:AE225"/>
    <mergeCell ref="B226:M226"/>
    <mergeCell ref="S226:V226"/>
    <mergeCell ref="Z226:AE226"/>
    <mergeCell ref="B223:M223"/>
    <mergeCell ref="S223:V223"/>
    <mergeCell ref="Z223:AE223"/>
    <mergeCell ref="B224:M224"/>
    <mergeCell ref="S224:V224"/>
    <mergeCell ref="Z224:AE224"/>
    <mergeCell ref="B221:M221"/>
    <mergeCell ref="S221:V221"/>
    <mergeCell ref="Z221:AE221"/>
    <mergeCell ref="B222:M222"/>
    <mergeCell ref="S222:V222"/>
    <mergeCell ref="Z222:AE222"/>
    <mergeCell ref="B219:M219"/>
    <mergeCell ref="S219:V219"/>
    <mergeCell ref="Z219:AE219"/>
    <mergeCell ref="B220:M220"/>
    <mergeCell ref="S220:V220"/>
    <mergeCell ref="Z220:AE220"/>
    <mergeCell ref="B217:M217"/>
    <mergeCell ref="S217:V217"/>
    <mergeCell ref="Z217:AE217"/>
    <mergeCell ref="B218:M218"/>
    <mergeCell ref="S218:V218"/>
    <mergeCell ref="Z218:AE218"/>
    <mergeCell ref="B215:M215"/>
    <mergeCell ref="S215:V215"/>
    <mergeCell ref="Z215:AE215"/>
    <mergeCell ref="B216:M216"/>
    <mergeCell ref="S216:V216"/>
    <mergeCell ref="Z216:AE216"/>
    <mergeCell ref="B213:M213"/>
    <mergeCell ref="S213:V213"/>
    <mergeCell ref="Z213:AE213"/>
    <mergeCell ref="B214:M214"/>
    <mergeCell ref="S214:V214"/>
    <mergeCell ref="Z214:AE214"/>
    <mergeCell ref="B211:M211"/>
    <mergeCell ref="S211:V211"/>
    <mergeCell ref="Z211:AE211"/>
    <mergeCell ref="B212:M212"/>
    <mergeCell ref="S212:V212"/>
    <mergeCell ref="Z212:AE212"/>
    <mergeCell ref="B209:M209"/>
    <mergeCell ref="S209:V209"/>
    <mergeCell ref="Z209:AE209"/>
    <mergeCell ref="B210:M210"/>
    <mergeCell ref="S210:V210"/>
    <mergeCell ref="Z210:AE210"/>
    <mergeCell ref="B207:M207"/>
    <mergeCell ref="S207:V207"/>
    <mergeCell ref="Z207:AE207"/>
    <mergeCell ref="B208:M208"/>
    <mergeCell ref="S208:V208"/>
    <mergeCell ref="Z208:AE208"/>
    <mergeCell ref="B205:M205"/>
    <mergeCell ref="S205:V205"/>
    <mergeCell ref="Z205:AE205"/>
    <mergeCell ref="B206:M206"/>
    <mergeCell ref="S206:V206"/>
    <mergeCell ref="Z206:AE206"/>
    <mergeCell ref="B203:M203"/>
    <mergeCell ref="S203:V203"/>
    <mergeCell ref="Z203:AE203"/>
    <mergeCell ref="B204:M204"/>
    <mergeCell ref="S204:V204"/>
    <mergeCell ref="Z204:AE204"/>
    <mergeCell ref="B201:M201"/>
    <mergeCell ref="S201:V201"/>
    <mergeCell ref="Z201:AE201"/>
    <mergeCell ref="B202:M202"/>
    <mergeCell ref="S202:V202"/>
    <mergeCell ref="Z202:AE202"/>
    <mergeCell ref="B199:M199"/>
    <mergeCell ref="S199:V199"/>
    <mergeCell ref="Z199:AE199"/>
    <mergeCell ref="B200:M200"/>
    <mergeCell ref="S200:V200"/>
    <mergeCell ref="Z200:AE200"/>
    <mergeCell ref="B197:M197"/>
    <mergeCell ref="S197:V197"/>
    <mergeCell ref="Z197:AE197"/>
    <mergeCell ref="B198:M198"/>
    <mergeCell ref="S198:V198"/>
    <mergeCell ref="Z198:AE198"/>
    <mergeCell ref="B195:M195"/>
    <mergeCell ref="S195:V195"/>
    <mergeCell ref="Z195:AE195"/>
    <mergeCell ref="B196:M196"/>
    <mergeCell ref="S196:V196"/>
    <mergeCell ref="Z196:AE196"/>
    <mergeCell ref="B193:M193"/>
    <mergeCell ref="S193:V193"/>
    <mergeCell ref="Z193:AE193"/>
    <mergeCell ref="B194:M194"/>
    <mergeCell ref="S194:V194"/>
    <mergeCell ref="Z194:AE194"/>
    <mergeCell ref="B191:M191"/>
    <mergeCell ref="S191:V191"/>
    <mergeCell ref="Z191:AE191"/>
    <mergeCell ref="B192:M192"/>
    <mergeCell ref="S192:V192"/>
    <mergeCell ref="Z192:AE192"/>
    <mergeCell ref="B189:M189"/>
    <mergeCell ref="S189:V189"/>
    <mergeCell ref="Z189:AE189"/>
    <mergeCell ref="B190:M190"/>
    <mergeCell ref="S190:V190"/>
    <mergeCell ref="Z190:AE190"/>
    <mergeCell ref="B187:M187"/>
    <mergeCell ref="S187:V187"/>
    <mergeCell ref="Z187:AE187"/>
    <mergeCell ref="B188:M188"/>
    <mergeCell ref="S188:V188"/>
    <mergeCell ref="Z188:AE188"/>
    <mergeCell ref="B185:M185"/>
    <mergeCell ref="S185:V185"/>
    <mergeCell ref="Z185:AE185"/>
    <mergeCell ref="B186:M186"/>
    <mergeCell ref="S186:V186"/>
    <mergeCell ref="Z186:AE186"/>
    <mergeCell ref="B183:M183"/>
    <mergeCell ref="S183:V183"/>
    <mergeCell ref="Z183:AE183"/>
    <mergeCell ref="B184:M184"/>
    <mergeCell ref="S184:V184"/>
    <mergeCell ref="Z184:AE184"/>
    <mergeCell ref="B181:M181"/>
    <mergeCell ref="S181:V181"/>
    <mergeCell ref="Z181:AE181"/>
    <mergeCell ref="B182:M182"/>
    <mergeCell ref="S182:V182"/>
    <mergeCell ref="Z182:AE182"/>
    <mergeCell ref="B179:M179"/>
    <mergeCell ref="S179:V179"/>
    <mergeCell ref="Z179:AE179"/>
    <mergeCell ref="B180:M180"/>
    <mergeCell ref="S180:V180"/>
    <mergeCell ref="Z180:AE180"/>
    <mergeCell ref="B177:M177"/>
    <mergeCell ref="S177:V177"/>
    <mergeCell ref="Z177:AE177"/>
    <mergeCell ref="B178:M178"/>
    <mergeCell ref="S178:V178"/>
    <mergeCell ref="Z178:AE178"/>
    <mergeCell ref="B175:M175"/>
    <mergeCell ref="S175:V175"/>
    <mergeCell ref="Z175:AE175"/>
    <mergeCell ref="B176:M176"/>
    <mergeCell ref="S176:V176"/>
    <mergeCell ref="Z176:AE176"/>
    <mergeCell ref="B173:M173"/>
    <mergeCell ref="S173:V173"/>
    <mergeCell ref="Z173:AE173"/>
    <mergeCell ref="B174:M174"/>
    <mergeCell ref="S174:V174"/>
    <mergeCell ref="Z174:AE174"/>
    <mergeCell ref="B171:M171"/>
    <mergeCell ref="S171:V171"/>
    <mergeCell ref="Z171:AE171"/>
    <mergeCell ref="B172:M172"/>
    <mergeCell ref="S172:V172"/>
    <mergeCell ref="Z172:AE172"/>
    <mergeCell ref="B169:M169"/>
    <mergeCell ref="S169:V169"/>
    <mergeCell ref="Z169:AE169"/>
    <mergeCell ref="B170:M170"/>
    <mergeCell ref="S170:V170"/>
    <mergeCell ref="Z170:AE170"/>
    <mergeCell ref="B167:M167"/>
    <mergeCell ref="S167:V167"/>
    <mergeCell ref="Z167:AE167"/>
    <mergeCell ref="B168:M168"/>
    <mergeCell ref="S168:V168"/>
    <mergeCell ref="Z168:AE168"/>
    <mergeCell ref="B165:M165"/>
    <mergeCell ref="S165:V165"/>
    <mergeCell ref="Z165:AE165"/>
    <mergeCell ref="B166:M166"/>
    <mergeCell ref="S166:V166"/>
    <mergeCell ref="Z166:AE166"/>
    <mergeCell ref="B163:M163"/>
    <mergeCell ref="S163:V163"/>
    <mergeCell ref="Z163:AE163"/>
    <mergeCell ref="B164:M164"/>
    <mergeCell ref="S164:V164"/>
    <mergeCell ref="Z164:AE164"/>
    <mergeCell ref="B161:M161"/>
    <mergeCell ref="S161:V161"/>
    <mergeCell ref="Z161:AE161"/>
    <mergeCell ref="B162:M162"/>
    <mergeCell ref="S162:V162"/>
    <mergeCell ref="Z162:AE162"/>
    <mergeCell ref="B159:M159"/>
    <mergeCell ref="S159:V159"/>
    <mergeCell ref="Z159:AE159"/>
    <mergeCell ref="B160:M160"/>
    <mergeCell ref="S160:V160"/>
    <mergeCell ref="Z160:AE160"/>
    <mergeCell ref="B157:M157"/>
    <mergeCell ref="S157:V157"/>
    <mergeCell ref="Z157:AE157"/>
    <mergeCell ref="B158:M158"/>
    <mergeCell ref="S158:V158"/>
    <mergeCell ref="Z158:AE158"/>
    <mergeCell ref="B155:M155"/>
    <mergeCell ref="S155:V155"/>
    <mergeCell ref="Z155:AE155"/>
    <mergeCell ref="B156:M156"/>
    <mergeCell ref="S156:V156"/>
    <mergeCell ref="Z156:AE156"/>
    <mergeCell ref="B153:M153"/>
    <mergeCell ref="S153:V153"/>
    <mergeCell ref="Z153:AE153"/>
    <mergeCell ref="B154:M154"/>
    <mergeCell ref="S154:V154"/>
    <mergeCell ref="Z154:AE154"/>
    <mergeCell ref="B151:M151"/>
    <mergeCell ref="S151:V151"/>
    <mergeCell ref="Z151:AE151"/>
    <mergeCell ref="B152:M152"/>
    <mergeCell ref="S152:V152"/>
    <mergeCell ref="Z152:AE152"/>
    <mergeCell ref="B149:M149"/>
    <mergeCell ref="S149:V149"/>
    <mergeCell ref="Z149:AE149"/>
    <mergeCell ref="B150:M150"/>
    <mergeCell ref="S150:V150"/>
    <mergeCell ref="Z150:AE150"/>
    <mergeCell ref="B147:M147"/>
    <mergeCell ref="S147:V147"/>
    <mergeCell ref="Z147:AE147"/>
    <mergeCell ref="B148:M148"/>
    <mergeCell ref="S148:V148"/>
    <mergeCell ref="Z148:AE148"/>
    <mergeCell ref="B145:M145"/>
    <mergeCell ref="S145:V145"/>
    <mergeCell ref="Z145:AE145"/>
    <mergeCell ref="B146:M146"/>
    <mergeCell ref="S146:V146"/>
    <mergeCell ref="Z146:AE146"/>
    <mergeCell ref="B143:M143"/>
    <mergeCell ref="S143:V143"/>
    <mergeCell ref="Z143:AE143"/>
    <mergeCell ref="B144:M144"/>
    <mergeCell ref="S144:V144"/>
    <mergeCell ref="Z144:AE144"/>
    <mergeCell ref="B141:M141"/>
    <mergeCell ref="S141:V141"/>
    <mergeCell ref="Z141:AE141"/>
    <mergeCell ref="B142:M142"/>
    <mergeCell ref="S142:V142"/>
    <mergeCell ref="Z142:AE142"/>
    <mergeCell ref="B139:M139"/>
    <mergeCell ref="S139:V139"/>
    <mergeCell ref="Z139:AE139"/>
    <mergeCell ref="B140:M140"/>
    <mergeCell ref="S140:V140"/>
    <mergeCell ref="Z140:AE140"/>
    <mergeCell ref="B137:M137"/>
    <mergeCell ref="S137:V137"/>
    <mergeCell ref="Z137:AE137"/>
    <mergeCell ref="B138:M138"/>
    <mergeCell ref="S138:V138"/>
    <mergeCell ref="Z138:AE138"/>
    <mergeCell ref="B135:M135"/>
    <mergeCell ref="S135:V135"/>
    <mergeCell ref="Z135:AE135"/>
    <mergeCell ref="B136:M136"/>
    <mergeCell ref="S136:V136"/>
    <mergeCell ref="Z136:AE136"/>
    <mergeCell ref="B133:M133"/>
    <mergeCell ref="S133:V133"/>
    <mergeCell ref="Z133:AE133"/>
    <mergeCell ref="B134:M134"/>
    <mergeCell ref="S134:V134"/>
    <mergeCell ref="Z134:AE134"/>
    <mergeCell ref="B131:M131"/>
    <mergeCell ref="S131:V131"/>
    <mergeCell ref="Z131:AE131"/>
    <mergeCell ref="B132:M132"/>
    <mergeCell ref="S132:V132"/>
    <mergeCell ref="Z132:AE132"/>
    <mergeCell ref="B129:M129"/>
    <mergeCell ref="S129:V129"/>
    <mergeCell ref="Z129:AE129"/>
    <mergeCell ref="B130:M130"/>
    <mergeCell ref="S130:V130"/>
    <mergeCell ref="Z130:AE130"/>
    <mergeCell ref="B127:M127"/>
    <mergeCell ref="S127:V127"/>
    <mergeCell ref="Z127:AE127"/>
    <mergeCell ref="B128:M128"/>
    <mergeCell ref="S128:V128"/>
    <mergeCell ref="Z128:AE128"/>
    <mergeCell ref="B125:M125"/>
    <mergeCell ref="S125:V125"/>
    <mergeCell ref="Z125:AE125"/>
    <mergeCell ref="B126:M126"/>
    <mergeCell ref="S126:V126"/>
    <mergeCell ref="Z126:AE126"/>
    <mergeCell ref="B123:M123"/>
    <mergeCell ref="S123:V123"/>
    <mergeCell ref="Z123:AE123"/>
    <mergeCell ref="B124:M124"/>
    <mergeCell ref="S124:V124"/>
    <mergeCell ref="Z124:AE124"/>
    <mergeCell ref="B121:M121"/>
    <mergeCell ref="S121:V121"/>
    <mergeCell ref="Z121:AE121"/>
    <mergeCell ref="B122:M122"/>
    <mergeCell ref="S122:V122"/>
    <mergeCell ref="Z122:AE122"/>
    <mergeCell ref="B119:M119"/>
    <mergeCell ref="S119:V119"/>
    <mergeCell ref="Z119:AE119"/>
    <mergeCell ref="B120:M120"/>
    <mergeCell ref="S120:V120"/>
    <mergeCell ref="Z120:AE120"/>
    <mergeCell ref="B117:M117"/>
    <mergeCell ref="S117:V117"/>
    <mergeCell ref="Z117:AE117"/>
    <mergeCell ref="B118:M118"/>
    <mergeCell ref="S118:V118"/>
    <mergeCell ref="Z118:AE118"/>
    <mergeCell ref="B115:M115"/>
    <mergeCell ref="S115:V115"/>
    <mergeCell ref="Z115:AE115"/>
    <mergeCell ref="B116:M116"/>
    <mergeCell ref="S116:V116"/>
    <mergeCell ref="Z116:AE116"/>
    <mergeCell ref="B113:M113"/>
    <mergeCell ref="S113:V113"/>
    <mergeCell ref="Z113:AE113"/>
    <mergeCell ref="B114:M114"/>
    <mergeCell ref="S114:V114"/>
    <mergeCell ref="Z114:AE114"/>
    <mergeCell ref="B111:M111"/>
    <mergeCell ref="S111:V111"/>
    <mergeCell ref="Z111:AE111"/>
    <mergeCell ref="B112:M112"/>
    <mergeCell ref="S112:V112"/>
    <mergeCell ref="Z112:AE112"/>
    <mergeCell ref="B109:M109"/>
    <mergeCell ref="S109:V109"/>
    <mergeCell ref="Z109:AE109"/>
    <mergeCell ref="B110:M110"/>
    <mergeCell ref="S110:V110"/>
    <mergeCell ref="Z110:AE110"/>
    <mergeCell ref="B107:M107"/>
    <mergeCell ref="S107:V107"/>
    <mergeCell ref="Z107:AE107"/>
    <mergeCell ref="B108:M108"/>
    <mergeCell ref="S108:V108"/>
    <mergeCell ref="Z108:AE108"/>
    <mergeCell ref="B105:M105"/>
    <mergeCell ref="S105:V105"/>
    <mergeCell ref="Z105:AE105"/>
    <mergeCell ref="B106:M106"/>
    <mergeCell ref="S106:V106"/>
    <mergeCell ref="Z106:AE106"/>
    <mergeCell ref="B103:M103"/>
    <mergeCell ref="S103:V103"/>
    <mergeCell ref="Z103:AE103"/>
    <mergeCell ref="B104:M104"/>
    <mergeCell ref="S104:V104"/>
    <mergeCell ref="Z104:AE104"/>
    <mergeCell ref="B101:M101"/>
    <mergeCell ref="S101:V101"/>
    <mergeCell ref="Z101:AE101"/>
    <mergeCell ref="B102:M102"/>
    <mergeCell ref="S102:V102"/>
    <mergeCell ref="Z102:AE102"/>
    <mergeCell ref="B99:M99"/>
    <mergeCell ref="S99:V99"/>
    <mergeCell ref="Z99:AE99"/>
    <mergeCell ref="B100:M100"/>
    <mergeCell ref="S100:V100"/>
    <mergeCell ref="Z100:AE100"/>
    <mergeCell ref="B97:M97"/>
    <mergeCell ref="S97:V97"/>
    <mergeCell ref="Z97:AE97"/>
    <mergeCell ref="B98:M98"/>
    <mergeCell ref="S98:V98"/>
    <mergeCell ref="Z98:AE98"/>
    <mergeCell ref="B95:M95"/>
    <mergeCell ref="S95:V95"/>
    <mergeCell ref="Z95:AE95"/>
    <mergeCell ref="B96:M96"/>
    <mergeCell ref="S96:V96"/>
    <mergeCell ref="Z96:AE96"/>
    <mergeCell ref="B93:M93"/>
    <mergeCell ref="S93:V93"/>
    <mergeCell ref="Z93:AE93"/>
    <mergeCell ref="B94:M94"/>
    <mergeCell ref="S94:V94"/>
    <mergeCell ref="Z94:AE94"/>
    <mergeCell ref="B91:M91"/>
    <mergeCell ref="S91:V91"/>
    <mergeCell ref="Z91:AE91"/>
    <mergeCell ref="B92:M92"/>
    <mergeCell ref="S92:V92"/>
    <mergeCell ref="Z92:AE92"/>
    <mergeCell ref="B89:M89"/>
    <mergeCell ref="S89:V89"/>
    <mergeCell ref="Z89:AE89"/>
    <mergeCell ref="B90:M90"/>
    <mergeCell ref="S90:V90"/>
    <mergeCell ref="Z90:AE90"/>
    <mergeCell ref="B87:M87"/>
    <mergeCell ref="S87:V87"/>
    <mergeCell ref="Z87:AE87"/>
    <mergeCell ref="B88:M88"/>
    <mergeCell ref="S88:V88"/>
    <mergeCell ref="Z88:AE88"/>
    <mergeCell ref="B85:M85"/>
    <mergeCell ref="S85:V85"/>
    <mergeCell ref="Z85:AE85"/>
    <mergeCell ref="B86:M86"/>
    <mergeCell ref="S86:V86"/>
    <mergeCell ref="Z86:AE86"/>
    <mergeCell ref="B83:M83"/>
    <mergeCell ref="S83:V83"/>
    <mergeCell ref="Z83:AE83"/>
    <mergeCell ref="B84:M84"/>
    <mergeCell ref="S84:V84"/>
    <mergeCell ref="Z84:AE84"/>
    <mergeCell ref="B81:M81"/>
    <mergeCell ref="S81:V81"/>
    <mergeCell ref="Z81:AE81"/>
    <mergeCell ref="B82:M82"/>
    <mergeCell ref="S82:V82"/>
    <mergeCell ref="Z82:AE82"/>
    <mergeCell ref="B79:M79"/>
    <mergeCell ref="S79:V79"/>
    <mergeCell ref="Z79:AE79"/>
    <mergeCell ref="B80:M80"/>
    <mergeCell ref="S80:V80"/>
    <mergeCell ref="Z80:AE80"/>
    <mergeCell ref="B77:M77"/>
    <mergeCell ref="S77:V77"/>
    <mergeCell ref="Z77:AE77"/>
    <mergeCell ref="B78:M78"/>
    <mergeCell ref="S78:V78"/>
    <mergeCell ref="Z78:AE78"/>
    <mergeCell ref="B75:M75"/>
    <mergeCell ref="S75:V75"/>
    <mergeCell ref="Z75:AE75"/>
    <mergeCell ref="B76:M76"/>
    <mergeCell ref="S76:V76"/>
    <mergeCell ref="Z76:AE76"/>
    <mergeCell ref="B73:M73"/>
    <mergeCell ref="S73:V73"/>
    <mergeCell ref="Z73:AE73"/>
    <mergeCell ref="B74:M74"/>
    <mergeCell ref="S74:V74"/>
    <mergeCell ref="Z74:AE74"/>
    <mergeCell ref="B71:M71"/>
    <mergeCell ref="S71:V71"/>
    <mergeCell ref="Z71:AE71"/>
    <mergeCell ref="B72:M72"/>
    <mergeCell ref="S72:V72"/>
    <mergeCell ref="Z72:AE72"/>
    <mergeCell ref="B69:M69"/>
    <mergeCell ref="S69:V69"/>
    <mergeCell ref="Z69:AE69"/>
    <mergeCell ref="B70:M70"/>
    <mergeCell ref="S70:V70"/>
    <mergeCell ref="Z70:AE70"/>
    <mergeCell ref="B67:M67"/>
    <mergeCell ref="S67:V67"/>
    <mergeCell ref="Z67:AE67"/>
    <mergeCell ref="B68:M68"/>
    <mergeCell ref="S68:V68"/>
    <mergeCell ref="Z68:AE68"/>
    <mergeCell ref="B65:M65"/>
    <mergeCell ref="S65:V65"/>
    <mergeCell ref="Z65:AE65"/>
    <mergeCell ref="B66:M66"/>
    <mergeCell ref="S66:V66"/>
    <mergeCell ref="Z66:AE66"/>
    <mergeCell ref="B63:M63"/>
    <mergeCell ref="S63:V63"/>
    <mergeCell ref="Z63:AE63"/>
    <mergeCell ref="B64:M64"/>
    <mergeCell ref="S64:V64"/>
    <mergeCell ref="Z64:AE64"/>
    <mergeCell ref="B61:M61"/>
    <mergeCell ref="S61:V61"/>
    <mergeCell ref="Z61:AE61"/>
    <mergeCell ref="B62:M62"/>
    <mergeCell ref="S62:V62"/>
    <mergeCell ref="Z62:AE62"/>
    <mergeCell ref="B59:M59"/>
    <mergeCell ref="S59:V59"/>
    <mergeCell ref="Z59:AE59"/>
    <mergeCell ref="B60:M60"/>
    <mergeCell ref="S60:V60"/>
    <mergeCell ref="Z60:AE60"/>
    <mergeCell ref="B57:M57"/>
    <mergeCell ref="S57:V57"/>
    <mergeCell ref="Z57:AE57"/>
    <mergeCell ref="B58:M58"/>
    <mergeCell ref="S58:V58"/>
    <mergeCell ref="Z58:AE58"/>
    <mergeCell ref="B55:M55"/>
    <mergeCell ref="S55:V55"/>
    <mergeCell ref="Z55:AE55"/>
    <mergeCell ref="B56:M56"/>
    <mergeCell ref="S56:V56"/>
    <mergeCell ref="Z56:AE56"/>
    <mergeCell ref="B53:M53"/>
    <mergeCell ref="S53:V53"/>
    <mergeCell ref="Z53:AE53"/>
    <mergeCell ref="B54:M54"/>
    <mergeCell ref="S54:V54"/>
    <mergeCell ref="Z54:AE54"/>
    <mergeCell ref="B51:M51"/>
    <mergeCell ref="S51:V51"/>
    <mergeCell ref="Z51:AE51"/>
    <mergeCell ref="B52:M52"/>
    <mergeCell ref="S52:V52"/>
    <mergeCell ref="Z52:AE52"/>
    <mergeCell ref="B49:M49"/>
    <mergeCell ref="S49:V49"/>
    <mergeCell ref="Z49:AE49"/>
    <mergeCell ref="B50:M50"/>
    <mergeCell ref="S50:V50"/>
    <mergeCell ref="Z50:AE50"/>
    <mergeCell ref="B47:M47"/>
    <mergeCell ref="S47:V47"/>
    <mergeCell ref="Z47:AE47"/>
    <mergeCell ref="B48:M48"/>
    <mergeCell ref="S48:V48"/>
    <mergeCell ref="Z48:AE48"/>
    <mergeCell ref="B45:M45"/>
    <mergeCell ref="S45:V45"/>
    <mergeCell ref="Z45:AE45"/>
    <mergeCell ref="B46:M46"/>
    <mergeCell ref="S46:V46"/>
    <mergeCell ref="Z46:AE46"/>
    <mergeCell ref="B43:M43"/>
    <mergeCell ref="S43:V43"/>
    <mergeCell ref="Z43:AE43"/>
    <mergeCell ref="B44:M44"/>
    <mergeCell ref="S44:V44"/>
    <mergeCell ref="Z44:AE44"/>
    <mergeCell ref="B41:M41"/>
    <mergeCell ref="S41:V41"/>
    <mergeCell ref="Z41:AE41"/>
    <mergeCell ref="B42:M42"/>
    <mergeCell ref="S42:V42"/>
    <mergeCell ref="Z42:AE42"/>
    <mergeCell ref="B39:M39"/>
    <mergeCell ref="S39:V39"/>
    <mergeCell ref="Z39:AE39"/>
    <mergeCell ref="B40:M40"/>
    <mergeCell ref="S40:V40"/>
    <mergeCell ref="Z40:AE40"/>
    <mergeCell ref="B37:M37"/>
    <mergeCell ref="S37:V37"/>
    <mergeCell ref="Z37:AE37"/>
    <mergeCell ref="B38:M38"/>
    <mergeCell ref="S38:V38"/>
    <mergeCell ref="Z38:AE38"/>
    <mergeCell ref="B35:M35"/>
    <mergeCell ref="S35:V35"/>
    <mergeCell ref="Z35:AE35"/>
    <mergeCell ref="B36:M36"/>
    <mergeCell ref="S36:V36"/>
    <mergeCell ref="Z36:AE36"/>
    <mergeCell ref="B33:M33"/>
    <mergeCell ref="S33:V33"/>
    <mergeCell ref="Z33:AE33"/>
    <mergeCell ref="B34:M34"/>
    <mergeCell ref="S34:V34"/>
    <mergeCell ref="Z34:AE34"/>
    <mergeCell ref="B31:M31"/>
    <mergeCell ref="S31:V31"/>
    <mergeCell ref="Z31:AE31"/>
    <mergeCell ref="B32:M32"/>
    <mergeCell ref="S32:V32"/>
    <mergeCell ref="Z32:AE32"/>
    <mergeCell ref="B29:M29"/>
    <mergeCell ref="S29:V29"/>
    <mergeCell ref="Z29:AE29"/>
    <mergeCell ref="B30:M30"/>
    <mergeCell ref="S30:V30"/>
    <mergeCell ref="Z30:AE30"/>
    <mergeCell ref="B27:M27"/>
    <mergeCell ref="S27:V27"/>
    <mergeCell ref="Z27:AE27"/>
    <mergeCell ref="B28:M28"/>
    <mergeCell ref="S28:V28"/>
    <mergeCell ref="Z28:AE28"/>
    <mergeCell ref="B25:M25"/>
    <mergeCell ref="S25:V25"/>
    <mergeCell ref="Z25:AE25"/>
    <mergeCell ref="B26:M26"/>
    <mergeCell ref="S26:V26"/>
    <mergeCell ref="Z26:AE26"/>
    <mergeCell ref="B23:M23"/>
    <mergeCell ref="S23:V23"/>
    <mergeCell ref="Z23:AE23"/>
    <mergeCell ref="B24:M24"/>
    <mergeCell ref="S24:V24"/>
    <mergeCell ref="Z24:AE24"/>
    <mergeCell ref="B21:M21"/>
    <mergeCell ref="S21:V21"/>
    <mergeCell ref="Z21:AE21"/>
    <mergeCell ref="B22:M22"/>
    <mergeCell ref="S22:V22"/>
    <mergeCell ref="Z22:AE22"/>
    <mergeCell ref="B19:M19"/>
    <mergeCell ref="S19:V19"/>
    <mergeCell ref="Z19:AE19"/>
    <mergeCell ref="B20:M20"/>
    <mergeCell ref="S20:V20"/>
    <mergeCell ref="Z20:AE20"/>
    <mergeCell ref="B17:M17"/>
    <mergeCell ref="S17:V17"/>
    <mergeCell ref="Z17:AE17"/>
    <mergeCell ref="B18:M18"/>
    <mergeCell ref="S18:V18"/>
    <mergeCell ref="Z18:AE18"/>
    <mergeCell ref="M9:Y9"/>
    <mergeCell ref="B15:M15"/>
    <mergeCell ref="S15:V15"/>
    <mergeCell ref="Z15:AE15"/>
    <mergeCell ref="B16:M16"/>
    <mergeCell ref="S16:V16"/>
    <mergeCell ref="Z16:AE16"/>
  </mergeCells>
  <pageMargins left="0.39370078740157483" right="0.3937007874015748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98"/>
  <sheetViews>
    <sheetView showGridLines="0" workbookViewId="0">
      <selection activeCell="V31" sqref="V31"/>
    </sheetView>
  </sheetViews>
  <sheetFormatPr defaultColWidth="9.140625" defaultRowHeight="12.75" x14ac:dyDescent="0.2"/>
  <cols>
    <col min="1" max="1" width="1.7109375" style="144" customWidth="1"/>
    <col min="2" max="4" width="0" style="144" hidden="1" customWidth="1"/>
    <col min="5" max="5" width="44" style="144" customWidth="1"/>
    <col min="6" max="6" width="9.7109375" style="144" customWidth="1"/>
    <col min="7" max="9" width="5.7109375" style="144" customWidth="1"/>
    <col min="10" max="13" width="0" style="144" hidden="1" customWidth="1"/>
    <col min="14" max="14" width="12.140625" style="144" customWidth="1"/>
    <col min="15" max="15" width="12.42578125" style="144" customWidth="1"/>
    <col min="16" max="16" width="10" style="144" customWidth="1"/>
    <col min="17" max="21" width="0" style="144" hidden="1" customWidth="1"/>
    <col min="22" max="256" width="9.140625" style="144" customWidth="1"/>
    <col min="257" max="16384" width="9.140625" style="144"/>
  </cols>
  <sheetData>
    <row r="1" spans="1:21" s="211" customFormat="1" ht="12.75" customHeight="1" x14ac:dyDescent="0.2">
      <c r="A1" s="205"/>
      <c r="B1" s="206"/>
      <c r="C1" s="206"/>
      <c r="D1" s="206"/>
      <c r="E1" s="208"/>
      <c r="F1" s="209"/>
      <c r="G1" s="208"/>
      <c r="H1" s="208"/>
      <c r="I1" s="209"/>
      <c r="J1" s="208"/>
      <c r="K1" s="208"/>
      <c r="L1" s="208"/>
      <c r="M1" s="208"/>
      <c r="N1" s="208"/>
      <c r="O1" s="208"/>
      <c r="P1" s="180" t="s">
        <v>2</v>
      </c>
      <c r="Q1" s="208"/>
      <c r="R1" s="208"/>
      <c r="S1" s="208"/>
      <c r="T1" s="208"/>
      <c r="U1" s="208"/>
    </row>
    <row r="2" spans="1:21" s="211" customFormat="1" ht="12.75" customHeight="1" x14ac:dyDescent="0.2">
      <c r="A2" s="212"/>
      <c r="B2" s="213"/>
      <c r="C2" s="213"/>
      <c r="D2" s="213"/>
      <c r="E2" s="208"/>
      <c r="F2" s="214"/>
      <c r="G2" s="214"/>
      <c r="H2" s="208"/>
      <c r="I2" s="223"/>
      <c r="J2" s="214"/>
      <c r="K2" s="214"/>
      <c r="L2" s="214"/>
      <c r="M2" s="214"/>
      <c r="N2" s="208"/>
      <c r="O2" s="208"/>
      <c r="P2" s="186" t="s">
        <v>599</v>
      </c>
      <c r="Q2" s="208"/>
      <c r="R2" s="208"/>
      <c r="S2" s="208"/>
      <c r="T2" s="208"/>
      <c r="U2" s="208"/>
    </row>
    <row r="3" spans="1:21" s="211" customFormat="1" ht="14.25" customHeight="1" x14ac:dyDescent="0.2">
      <c r="A3" s="215"/>
      <c r="B3" s="215"/>
      <c r="C3" s="215"/>
      <c r="D3" s="215"/>
      <c r="E3" s="215"/>
      <c r="F3" s="214"/>
      <c r="G3" s="214"/>
      <c r="H3" s="215"/>
      <c r="I3" s="214"/>
      <c r="J3" s="214"/>
      <c r="K3" s="214"/>
      <c r="L3" s="214"/>
      <c r="M3" s="214"/>
      <c r="N3" s="208"/>
      <c r="O3" s="208"/>
      <c r="P3" s="186" t="s">
        <v>109</v>
      </c>
      <c r="Q3" s="208"/>
      <c r="R3" s="208"/>
      <c r="S3" s="208"/>
      <c r="T3" s="208"/>
      <c r="U3" s="208"/>
    </row>
    <row r="4" spans="1:21" s="211" customFormat="1" ht="12.75" customHeight="1" x14ac:dyDescent="0.2">
      <c r="A4" s="215"/>
      <c r="B4" s="215"/>
      <c r="C4" s="215"/>
      <c r="D4" s="215"/>
      <c r="E4" s="215"/>
      <c r="F4" s="214"/>
      <c r="G4" s="214"/>
      <c r="H4" s="215"/>
      <c r="I4" s="214"/>
      <c r="J4" s="214"/>
      <c r="K4" s="214"/>
      <c r="L4" s="214"/>
      <c r="M4" s="214"/>
      <c r="N4" s="208"/>
      <c r="O4" s="208"/>
      <c r="P4" s="186" t="s">
        <v>579</v>
      </c>
      <c r="Q4" s="208"/>
      <c r="R4" s="208"/>
      <c r="S4" s="208"/>
      <c r="T4" s="208"/>
      <c r="U4" s="208"/>
    </row>
    <row r="5" spans="1:21" s="211" customFormat="1" ht="13.5" customHeight="1" x14ac:dyDescent="0.2">
      <c r="A5" s="215"/>
      <c r="B5" s="215"/>
      <c r="C5" s="215"/>
      <c r="D5" s="215"/>
      <c r="E5" s="214"/>
      <c r="F5" s="214"/>
      <c r="G5" s="214"/>
      <c r="H5" s="214"/>
      <c r="I5" s="214"/>
      <c r="J5" s="214"/>
      <c r="K5" s="214"/>
      <c r="L5" s="214"/>
      <c r="M5" s="214"/>
      <c r="N5" s="208"/>
      <c r="O5" s="208"/>
      <c r="P5" s="186" t="s">
        <v>580</v>
      </c>
      <c r="Q5" s="208"/>
      <c r="R5" s="208"/>
      <c r="S5" s="208"/>
      <c r="T5" s="208"/>
      <c r="U5" s="208"/>
    </row>
    <row r="6" spans="1:21" s="211" customFormat="1" ht="12.75" customHeight="1" x14ac:dyDescent="0.2">
      <c r="A6" s="208"/>
      <c r="B6" s="208"/>
      <c r="C6" s="208"/>
      <c r="D6" s="208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186" t="s">
        <v>722</v>
      </c>
      <c r="Q6" s="208"/>
      <c r="R6" s="208"/>
      <c r="S6" s="208"/>
      <c r="T6" s="208"/>
      <c r="U6" s="208"/>
    </row>
    <row r="7" spans="1:21" s="211" customFormat="1" ht="12.75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180" t="s">
        <v>605</v>
      </c>
      <c r="Q7" s="208"/>
      <c r="R7" s="208"/>
      <c r="S7" s="208"/>
      <c r="T7" s="208"/>
      <c r="U7" s="208"/>
    </row>
    <row r="8" spans="1:21" s="211" customFormat="1" ht="12.7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08"/>
      <c r="R8" s="208"/>
      <c r="S8" s="208"/>
      <c r="T8" s="208"/>
      <c r="U8" s="208"/>
    </row>
    <row r="9" spans="1:21" s="211" customFormat="1" ht="61.5" customHeight="1" x14ac:dyDescent="0.2">
      <c r="A9" s="216"/>
      <c r="B9" s="217"/>
      <c r="C9" s="217"/>
      <c r="D9" s="217"/>
      <c r="E9" s="387" t="s">
        <v>723</v>
      </c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208"/>
      <c r="R9" s="208"/>
      <c r="S9" s="208"/>
      <c r="T9" s="208"/>
      <c r="U9" s="208"/>
    </row>
    <row r="10" spans="1:21" ht="6.75" customHeight="1" thickBot="1" x14ac:dyDescent="0.25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48"/>
      <c r="R10" s="248"/>
      <c r="S10" s="248"/>
      <c r="T10" s="248"/>
      <c r="U10" s="248"/>
    </row>
    <row r="11" spans="1:21" ht="12.75" customHeight="1" thickBot="1" x14ac:dyDescent="0.25">
      <c r="A11" s="236"/>
      <c r="B11" s="236"/>
      <c r="C11" s="236"/>
      <c r="D11" s="236"/>
      <c r="E11" s="237"/>
      <c r="F11" s="238"/>
      <c r="G11" s="239"/>
      <c r="H11" s="238"/>
      <c r="I11" s="239"/>
      <c r="J11" s="240"/>
      <c r="K11" s="273"/>
      <c r="L11" s="239"/>
      <c r="M11" s="273"/>
      <c r="N11" s="242"/>
      <c r="O11" s="241"/>
      <c r="P11" s="242"/>
      <c r="Q11" s="280"/>
      <c r="R11" s="281"/>
      <c r="S11" s="246"/>
      <c r="T11" s="247"/>
      <c r="U11" s="248"/>
    </row>
    <row r="12" spans="1:21" ht="66" customHeight="1" thickBot="1" x14ac:dyDescent="0.25">
      <c r="A12" s="249"/>
      <c r="B12" s="282"/>
      <c r="C12" s="251"/>
      <c r="D12" s="283"/>
      <c r="E12" s="252" t="s">
        <v>0</v>
      </c>
      <c r="F12" s="252" t="s">
        <v>475</v>
      </c>
      <c r="G12" s="253" t="s">
        <v>474</v>
      </c>
      <c r="H12" s="252" t="s">
        <v>477</v>
      </c>
      <c r="I12" s="252" t="s">
        <v>476</v>
      </c>
      <c r="J12" s="254" t="s">
        <v>473</v>
      </c>
      <c r="K12" s="255"/>
      <c r="L12" s="253" t="s">
        <v>1</v>
      </c>
      <c r="M12" s="254" t="s">
        <v>502</v>
      </c>
      <c r="N12" s="253" t="s">
        <v>587</v>
      </c>
      <c r="O12" s="253" t="s">
        <v>573</v>
      </c>
      <c r="P12" s="253" t="s">
        <v>574</v>
      </c>
      <c r="Q12" s="254" t="s">
        <v>472</v>
      </c>
      <c r="R12" s="253" t="s">
        <v>471</v>
      </c>
      <c r="S12" s="258" t="s">
        <v>468</v>
      </c>
      <c r="T12" s="259" t="s">
        <v>467</v>
      </c>
      <c r="U12" s="260"/>
    </row>
    <row r="13" spans="1:21" ht="12.75" customHeight="1" x14ac:dyDescent="0.2">
      <c r="A13" s="249"/>
      <c r="B13" s="261"/>
      <c r="C13" s="262"/>
      <c r="D13" s="277"/>
      <c r="E13" s="264">
        <v>1</v>
      </c>
      <c r="F13" s="265">
        <v>2</v>
      </c>
      <c r="G13" s="265">
        <v>3</v>
      </c>
      <c r="H13" s="265">
        <v>4</v>
      </c>
      <c r="I13" s="265">
        <v>5</v>
      </c>
      <c r="J13" s="264">
        <v>7</v>
      </c>
      <c r="K13" s="264"/>
      <c r="L13" s="265">
        <v>6</v>
      </c>
      <c r="M13" s="264">
        <v>7</v>
      </c>
      <c r="N13" s="264">
        <v>8</v>
      </c>
      <c r="O13" s="264">
        <v>9</v>
      </c>
      <c r="P13" s="264">
        <v>10</v>
      </c>
      <c r="Q13" s="278">
        <v>9</v>
      </c>
      <c r="R13" s="264">
        <v>10</v>
      </c>
      <c r="S13" s="264">
        <v>11</v>
      </c>
      <c r="T13" s="266">
        <v>12</v>
      </c>
      <c r="U13" s="260"/>
    </row>
    <row r="14" spans="1:21" s="299" customFormat="1" ht="12" customHeight="1" x14ac:dyDescent="0.2">
      <c r="A14" s="300"/>
      <c r="B14" s="340"/>
      <c r="C14" s="340"/>
      <c r="D14" s="340"/>
      <c r="E14" s="366" t="s">
        <v>466</v>
      </c>
      <c r="F14" s="344"/>
      <c r="G14" s="345"/>
      <c r="H14" s="343"/>
      <c r="I14" s="343"/>
      <c r="J14" s="343"/>
      <c r="K14" s="343"/>
      <c r="L14" s="363">
        <v>0</v>
      </c>
      <c r="M14" s="363">
        <v>0</v>
      </c>
      <c r="N14" s="363">
        <v>1505632.527</v>
      </c>
      <c r="O14" s="363">
        <v>746512.43</v>
      </c>
      <c r="P14" s="364">
        <v>0.49580999999999997</v>
      </c>
      <c r="Q14" s="302"/>
      <c r="R14" s="302"/>
      <c r="S14" s="302"/>
      <c r="T14" s="302"/>
      <c r="U14" s="300"/>
    </row>
    <row r="15" spans="1:21" s="299" customFormat="1" ht="21.75" customHeight="1" x14ac:dyDescent="0.2">
      <c r="A15" s="300"/>
      <c r="B15" s="388" t="s">
        <v>202</v>
      </c>
      <c r="C15" s="388"/>
      <c r="D15" s="388"/>
      <c r="E15" s="388"/>
      <c r="F15" s="344" t="s">
        <v>201</v>
      </c>
      <c r="G15" s="345">
        <v>0</v>
      </c>
      <c r="H15" s="343">
        <v>0</v>
      </c>
      <c r="I15" s="343">
        <v>0</v>
      </c>
      <c r="J15" s="383"/>
      <c r="K15" s="383"/>
      <c r="L15" s="383"/>
      <c r="M15" s="383"/>
      <c r="N15" s="359">
        <v>114821.291</v>
      </c>
      <c r="O15" s="359">
        <v>51346.25</v>
      </c>
      <c r="P15" s="360">
        <v>0.44718000000000002</v>
      </c>
      <c r="Q15" s="384"/>
      <c r="R15" s="384"/>
      <c r="S15" s="384"/>
      <c r="T15" s="302">
        <v>27672.67</v>
      </c>
      <c r="U15" s="300"/>
    </row>
    <row r="16" spans="1:21" s="299" customFormat="1" ht="32.25" customHeight="1" x14ac:dyDescent="0.2">
      <c r="A16" s="300"/>
      <c r="B16" s="388" t="s">
        <v>499</v>
      </c>
      <c r="C16" s="388"/>
      <c r="D16" s="388"/>
      <c r="E16" s="388"/>
      <c r="F16" s="344" t="s">
        <v>217</v>
      </c>
      <c r="G16" s="345">
        <v>0</v>
      </c>
      <c r="H16" s="343">
        <v>0</v>
      </c>
      <c r="I16" s="343">
        <v>0</v>
      </c>
      <c r="J16" s="383"/>
      <c r="K16" s="383"/>
      <c r="L16" s="383"/>
      <c r="M16" s="383"/>
      <c r="N16" s="359">
        <v>106126.36</v>
      </c>
      <c r="O16" s="359">
        <v>46857.83</v>
      </c>
      <c r="P16" s="360">
        <v>0.44152999999999998</v>
      </c>
      <c r="Q16" s="384"/>
      <c r="R16" s="384"/>
      <c r="S16" s="384"/>
      <c r="T16" s="302">
        <v>25348.78</v>
      </c>
      <c r="U16" s="300"/>
    </row>
    <row r="17" spans="1:21" s="299" customFormat="1" ht="13.5" customHeight="1" x14ac:dyDescent="0.2">
      <c r="A17" s="300"/>
      <c r="B17" s="389" t="s">
        <v>35</v>
      </c>
      <c r="C17" s="389"/>
      <c r="D17" s="389"/>
      <c r="E17" s="389"/>
      <c r="F17" s="344" t="s">
        <v>248</v>
      </c>
      <c r="G17" s="345" t="s">
        <v>168</v>
      </c>
      <c r="H17" s="343">
        <v>10</v>
      </c>
      <c r="I17" s="343">
        <v>3</v>
      </c>
      <c r="J17" s="383"/>
      <c r="K17" s="383"/>
      <c r="L17" s="383"/>
      <c r="M17" s="383"/>
      <c r="N17" s="359">
        <v>190</v>
      </c>
      <c r="O17" s="359">
        <v>178.43</v>
      </c>
      <c r="P17" s="360">
        <v>0.93911</v>
      </c>
      <c r="Q17" s="384"/>
      <c r="R17" s="384"/>
      <c r="S17" s="384"/>
      <c r="T17" s="302">
        <v>3734.85</v>
      </c>
      <c r="U17" s="300"/>
    </row>
    <row r="18" spans="1:21" s="299" customFormat="1" ht="13.5" customHeight="1" x14ac:dyDescent="0.2">
      <c r="A18" s="300"/>
      <c r="B18" s="389" t="s">
        <v>35</v>
      </c>
      <c r="C18" s="389"/>
      <c r="D18" s="389"/>
      <c r="E18" s="389"/>
      <c r="F18" s="344" t="s">
        <v>248</v>
      </c>
      <c r="G18" s="345" t="s">
        <v>180</v>
      </c>
      <c r="H18" s="343">
        <v>10</v>
      </c>
      <c r="I18" s="343">
        <v>3</v>
      </c>
      <c r="J18" s="383"/>
      <c r="K18" s="383"/>
      <c r="L18" s="383"/>
      <c r="M18" s="383"/>
      <c r="N18" s="359">
        <v>7410</v>
      </c>
      <c r="O18" s="359">
        <v>7153.11</v>
      </c>
      <c r="P18" s="360">
        <v>0.96533000000000002</v>
      </c>
      <c r="Q18" s="384"/>
      <c r="R18" s="384"/>
      <c r="S18" s="384"/>
      <c r="T18" s="302">
        <v>3.49</v>
      </c>
      <c r="U18" s="300"/>
    </row>
    <row r="19" spans="1:21" s="299" customFormat="1" ht="13.5" customHeight="1" x14ac:dyDescent="0.2">
      <c r="A19" s="300"/>
      <c r="B19" s="389" t="s">
        <v>513</v>
      </c>
      <c r="C19" s="389"/>
      <c r="D19" s="389"/>
      <c r="E19" s="389"/>
      <c r="F19" s="344" t="s">
        <v>512</v>
      </c>
      <c r="G19" s="345" t="s">
        <v>168</v>
      </c>
      <c r="H19" s="343">
        <v>10</v>
      </c>
      <c r="I19" s="343">
        <v>3</v>
      </c>
      <c r="J19" s="383"/>
      <c r="K19" s="383"/>
      <c r="L19" s="383"/>
      <c r="M19" s="383"/>
      <c r="N19" s="359">
        <v>55</v>
      </c>
      <c r="O19" s="359">
        <v>5.61</v>
      </c>
      <c r="P19" s="360">
        <v>0.10206</v>
      </c>
      <c r="Q19" s="384"/>
      <c r="R19" s="384"/>
      <c r="S19" s="384"/>
      <c r="T19" s="302">
        <v>1097.42</v>
      </c>
      <c r="U19" s="300"/>
    </row>
    <row r="20" spans="1:21" s="299" customFormat="1" ht="13.5" customHeight="1" x14ac:dyDescent="0.2">
      <c r="A20" s="300"/>
      <c r="B20" s="389" t="s">
        <v>513</v>
      </c>
      <c r="C20" s="389"/>
      <c r="D20" s="389"/>
      <c r="E20" s="389"/>
      <c r="F20" s="344" t="s">
        <v>512</v>
      </c>
      <c r="G20" s="345" t="s">
        <v>180</v>
      </c>
      <c r="H20" s="343">
        <v>10</v>
      </c>
      <c r="I20" s="343">
        <v>3</v>
      </c>
      <c r="J20" s="383"/>
      <c r="K20" s="383"/>
      <c r="L20" s="383"/>
      <c r="M20" s="383"/>
      <c r="N20" s="359">
        <v>2200</v>
      </c>
      <c r="O20" s="359">
        <v>1544.56</v>
      </c>
      <c r="P20" s="360">
        <v>0.70206999999999997</v>
      </c>
      <c r="Q20" s="384"/>
      <c r="R20" s="384"/>
      <c r="S20" s="384"/>
      <c r="T20" s="302">
        <v>2354.4699999999998</v>
      </c>
      <c r="U20" s="300"/>
    </row>
    <row r="21" spans="1:21" s="299" customFormat="1" ht="13.5" customHeight="1" x14ac:dyDescent="0.2">
      <c r="A21" s="300"/>
      <c r="B21" s="389" t="s">
        <v>513</v>
      </c>
      <c r="C21" s="389"/>
      <c r="D21" s="389"/>
      <c r="E21" s="389"/>
      <c r="F21" s="344" t="s">
        <v>512</v>
      </c>
      <c r="G21" s="345" t="s">
        <v>509</v>
      </c>
      <c r="H21" s="343">
        <v>10</v>
      </c>
      <c r="I21" s="343">
        <v>3</v>
      </c>
      <c r="J21" s="383"/>
      <c r="K21" s="383"/>
      <c r="L21" s="383"/>
      <c r="M21" s="383"/>
      <c r="N21" s="359">
        <v>12445</v>
      </c>
      <c r="O21" s="359">
        <v>4040.48</v>
      </c>
      <c r="P21" s="360">
        <v>0.32467000000000001</v>
      </c>
      <c r="Q21" s="384"/>
      <c r="R21" s="384"/>
      <c r="S21" s="384"/>
      <c r="T21" s="302">
        <v>2.4300000000000002</v>
      </c>
      <c r="U21" s="300"/>
    </row>
    <row r="22" spans="1:21" s="299" customFormat="1" ht="13.5" customHeight="1" x14ac:dyDescent="0.2">
      <c r="A22" s="300"/>
      <c r="B22" s="389" t="s">
        <v>247</v>
      </c>
      <c r="C22" s="389"/>
      <c r="D22" s="389"/>
      <c r="E22" s="389"/>
      <c r="F22" s="344" t="s">
        <v>246</v>
      </c>
      <c r="G22" s="345" t="s">
        <v>168</v>
      </c>
      <c r="H22" s="343">
        <v>10</v>
      </c>
      <c r="I22" s="343">
        <v>3</v>
      </c>
      <c r="J22" s="383"/>
      <c r="K22" s="383"/>
      <c r="L22" s="383"/>
      <c r="M22" s="383"/>
      <c r="N22" s="359">
        <v>378.85</v>
      </c>
      <c r="O22" s="359">
        <v>10.55</v>
      </c>
      <c r="P22" s="360">
        <v>2.785E-2</v>
      </c>
      <c r="Q22" s="384"/>
      <c r="R22" s="384"/>
      <c r="S22" s="384"/>
      <c r="T22" s="302">
        <v>1652.9</v>
      </c>
      <c r="U22" s="300"/>
    </row>
    <row r="23" spans="1:21" s="299" customFormat="1" ht="13.5" customHeight="1" x14ac:dyDescent="0.2">
      <c r="A23" s="300"/>
      <c r="B23" s="389" t="s">
        <v>247</v>
      </c>
      <c r="C23" s="389"/>
      <c r="D23" s="389"/>
      <c r="E23" s="389"/>
      <c r="F23" s="344" t="s">
        <v>246</v>
      </c>
      <c r="G23" s="345" t="s">
        <v>219</v>
      </c>
      <c r="H23" s="343">
        <v>10</v>
      </c>
      <c r="I23" s="343">
        <v>3</v>
      </c>
      <c r="J23" s="383"/>
      <c r="K23" s="383"/>
      <c r="L23" s="383"/>
      <c r="M23" s="383"/>
      <c r="N23" s="359">
        <v>7198.15</v>
      </c>
      <c r="O23" s="359">
        <v>3452.21</v>
      </c>
      <c r="P23" s="360">
        <v>0.47960000000000003</v>
      </c>
      <c r="Q23" s="384"/>
      <c r="R23" s="384"/>
      <c r="S23" s="384"/>
      <c r="T23" s="302">
        <v>9.6</v>
      </c>
      <c r="U23" s="300"/>
    </row>
    <row r="24" spans="1:21" s="299" customFormat="1" ht="13.5" customHeight="1" x14ac:dyDescent="0.2">
      <c r="A24" s="300"/>
      <c r="B24" s="389" t="s">
        <v>230</v>
      </c>
      <c r="C24" s="389"/>
      <c r="D24" s="389"/>
      <c r="E24" s="389"/>
      <c r="F24" s="344" t="s">
        <v>229</v>
      </c>
      <c r="G24" s="345" t="s">
        <v>219</v>
      </c>
      <c r="H24" s="343">
        <v>10</v>
      </c>
      <c r="I24" s="343">
        <v>4</v>
      </c>
      <c r="J24" s="383"/>
      <c r="K24" s="383"/>
      <c r="L24" s="383"/>
      <c r="M24" s="383"/>
      <c r="N24" s="359">
        <v>81</v>
      </c>
      <c r="O24" s="359">
        <v>13.66</v>
      </c>
      <c r="P24" s="360">
        <v>0.16864999999999999</v>
      </c>
      <c r="Q24" s="384"/>
      <c r="R24" s="384"/>
      <c r="S24" s="384"/>
      <c r="T24" s="302">
        <v>9.4700000000000006</v>
      </c>
      <c r="U24" s="300"/>
    </row>
    <row r="25" spans="1:21" s="299" customFormat="1" ht="13.5" customHeight="1" x14ac:dyDescent="0.2">
      <c r="A25" s="300"/>
      <c r="B25" s="389" t="s">
        <v>245</v>
      </c>
      <c r="C25" s="389"/>
      <c r="D25" s="389"/>
      <c r="E25" s="389"/>
      <c r="F25" s="344" t="s">
        <v>244</v>
      </c>
      <c r="G25" s="345" t="s">
        <v>219</v>
      </c>
      <c r="H25" s="343">
        <v>10</v>
      </c>
      <c r="I25" s="343">
        <v>3</v>
      </c>
      <c r="J25" s="383"/>
      <c r="K25" s="383"/>
      <c r="L25" s="383"/>
      <c r="M25" s="383"/>
      <c r="N25" s="359">
        <v>41</v>
      </c>
      <c r="O25" s="359">
        <v>20.03</v>
      </c>
      <c r="P25" s="360">
        <v>0.48841000000000001</v>
      </c>
      <c r="Q25" s="384"/>
      <c r="R25" s="384"/>
      <c r="S25" s="384"/>
      <c r="T25" s="302">
        <v>132.36000000000001</v>
      </c>
      <c r="U25" s="300"/>
    </row>
    <row r="26" spans="1:21" s="299" customFormat="1" ht="13.5" customHeight="1" x14ac:dyDescent="0.2">
      <c r="A26" s="300"/>
      <c r="B26" s="389" t="s">
        <v>243</v>
      </c>
      <c r="C26" s="389"/>
      <c r="D26" s="389"/>
      <c r="E26" s="389"/>
      <c r="F26" s="344" t="s">
        <v>242</v>
      </c>
      <c r="G26" s="345" t="s">
        <v>219</v>
      </c>
      <c r="H26" s="343">
        <v>10</v>
      </c>
      <c r="I26" s="343">
        <v>3</v>
      </c>
      <c r="J26" s="383"/>
      <c r="K26" s="383"/>
      <c r="L26" s="383"/>
      <c r="M26" s="383"/>
      <c r="N26" s="359">
        <v>662</v>
      </c>
      <c r="O26" s="359">
        <v>210.54</v>
      </c>
      <c r="P26" s="360">
        <v>0.31803999999999999</v>
      </c>
      <c r="Q26" s="384"/>
      <c r="R26" s="384"/>
      <c r="S26" s="384"/>
      <c r="T26" s="302">
        <v>3885.63</v>
      </c>
      <c r="U26" s="300"/>
    </row>
    <row r="27" spans="1:21" s="299" customFormat="1" ht="13.5" customHeight="1" x14ac:dyDescent="0.2">
      <c r="A27" s="300"/>
      <c r="B27" s="389" t="s">
        <v>675</v>
      </c>
      <c r="C27" s="389"/>
      <c r="D27" s="389"/>
      <c r="E27" s="389"/>
      <c r="F27" s="344" t="s">
        <v>676</v>
      </c>
      <c r="G27" s="345" t="s">
        <v>180</v>
      </c>
      <c r="H27" s="343">
        <v>10</v>
      </c>
      <c r="I27" s="343">
        <v>4</v>
      </c>
      <c r="J27" s="383"/>
      <c r="K27" s="383"/>
      <c r="L27" s="383"/>
      <c r="M27" s="383"/>
      <c r="N27" s="359">
        <v>19745.740000000002</v>
      </c>
      <c r="O27" s="359">
        <v>8347.91</v>
      </c>
      <c r="P27" s="360">
        <v>0.42276999999999998</v>
      </c>
      <c r="Q27" s="384"/>
      <c r="R27" s="384"/>
      <c r="S27" s="384"/>
      <c r="T27" s="302">
        <v>536.47</v>
      </c>
      <c r="U27" s="300"/>
    </row>
    <row r="28" spans="1:21" s="299" customFormat="1" ht="13.5" customHeight="1" x14ac:dyDescent="0.2">
      <c r="A28" s="300"/>
      <c r="B28" s="389" t="s">
        <v>675</v>
      </c>
      <c r="C28" s="389"/>
      <c r="D28" s="389"/>
      <c r="E28" s="389"/>
      <c r="F28" s="344" t="s">
        <v>676</v>
      </c>
      <c r="G28" s="345" t="s">
        <v>509</v>
      </c>
      <c r="H28" s="343">
        <v>10</v>
      </c>
      <c r="I28" s="343">
        <v>3</v>
      </c>
      <c r="J28" s="383"/>
      <c r="K28" s="383"/>
      <c r="L28" s="383"/>
      <c r="M28" s="383"/>
      <c r="N28" s="359">
        <v>2208.88</v>
      </c>
      <c r="O28" s="359">
        <v>970.56</v>
      </c>
      <c r="P28" s="360">
        <v>0.43939</v>
      </c>
      <c r="Q28" s="384"/>
      <c r="R28" s="384"/>
      <c r="S28" s="384"/>
      <c r="T28" s="302">
        <v>120</v>
      </c>
      <c r="U28" s="300"/>
    </row>
    <row r="29" spans="1:21" s="299" customFormat="1" ht="13.5" customHeight="1" x14ac:dyDescent="0.2">
      <c r="A29" s="300"/>
      <c r="B29" s="389" t="s">
        <v>241</v>
      </c>
      <c r="C29" s="389"/>
      <c r="D29" s="389"/>
      <c r="E29" s="389"/>
      <c r="F29" s="344" t="s">
        <v>240</v>
      </c>
      <c r="G29" s="345" t="s">
        <v>180</v>
      </c>
      <c r="H29" s="343">
        <v>10</v>
      </c>
      <c r="I29" s="343">
        <v>3</v>
      </c>
      <c r="J29" s="383"/>
      <c r="K29" s="383"/>
      <c r="L29" s="383"/>
      <c r="M29" s="383"/>
      <c r="N29" s="359">
        <v>165.3</v>
      </c>
      <c r="O29" s="359">
        <v>155</v>
      </c>
      <c r="P29" s="360">
        <v>0.93769000000000002</v>
      </c>
      <c r="Q29" s="384"/>
      <c r="R29" s="384"/>
      <c r="S29" s="384"/>
      <c r="T29" s="302">
        <v>755.27</v>
      </c>
      <c r="U29" s="300"/>
    </row>
    <row r="30" spans="1:21" s="299" customFormat="1" ht="13.5" customHeight="1" x14ac:dyDescent="0.2">
      <c r="A30" s="300"/>
      <c r="B30" s="389" t="s">
        <v>267</v>
      </c>
      <c r="C30" s="389"/>
      <c r="D30" s="389"/>
      <c r="E30" s="389"/>
      <c r="F30" s="344" t="s">
        <v>265</v>
      </c>
      <c r="G30" s="345" t="s">
        <v>264</v>
      </c>
      <c r="H30" s="343">
        <v>10</v>
      </c>
      <c r="I30" s="343">
        <v>1</v>
      </c>
      <c r="J30" s="383"/>
      <c r="K30" s="383"/>
      <c r="L30" s="383"/>
      <c r="M30" s="383"/>
      <c r="N30" s="359">
        <v>3063.1149999999998</v>
      </c>
      <c r="O30" s="359">
        <v>1335.54</v>
      </c>
      <c r="P30" s="360">
        <v>0.43601000000000001</v>
      </c>
      <c r="Q30" s="384"/>
      <c r="R30" s="384"/>
      <c r="S30" s="384"/>
      <c r="T30" s="302">
        <v>15</v>
      </c>
      <c r="U30" s="300"/>
    </row>
    <row r="31" spans="1:21" s="299" customFormat="1" ht="13.5" customHeight="1" x14ac:dyDescent="0.2">
      <c r="A31" s="300"/>
      <c r="B31" s="389" t="s">
        <v>216</v>
      </c>
      <c r="C31" s="389"/>
      <c r="D31" s="389"/>
      <c r="E31" s="389"/>
      <c r="F31" s="344" t="s">
        <v>215</v>
      </c>
      <c r="G31" s="345" t="s">
        <v>168</v>
      </c>
      <c r="H31" s="343">
        <v>10</v>
      </c>
      <c r="I31" s="343">
        <v>6</v>
      </c>
      <c r="J31" s="383"/>
      <c r="K31" s="383"/>
      <c r="L31" s="383"/>
      <c r="M31" s="383"/>
      <c r="N31" s="359">
        <v>41</v>
      </c>
      <c r="O31" s="359">
        <v>21</v>
      </c>
      <c r="P31" s="360">
        <v>0.51219999999999999</v>
      </c>
      <c r="Q31" s="384"/>
      <c r="R31" s="384"/>
      <c r="S31" s="384"/>
      <c r="T31" s="302">
        <v>2.2999999999999998</v>
      </c>
      <c r="U31" s="300"/>
    </row>
    <row r="32" spans="1:21" s="299" customFormat="1" ht="13.5" customHeight="1" x14ac:dyDescent="0.2">
      <c r="A32" s="300"/>
      <c r="B32" s="389" t="s">
        <v>239</v>
      </c>
      <c r="C32" s="389"/>
      <c r="D32" s="389"/>
      <c r="E32" s="389"/>
      <c r="F32" s="344" t="s">
        <v>238</v>
      </c>
      <c r="G32" s="345" t="s">
        <v>180</v>
      </c>
      <c r="H32" s="343">
        <v>10</v>
      </c>
      <c r="I32" s="343">
        <v>3</v>
      </c>
      <c r="J32" s="383"/>
      <c r="K32" s="383"/>
      <c r="L32" s="383"/>
      <c r="M32" s="383"/>
      <c r="N32" s="359">
        <v>9</v>
      </c>
      <c r="O32" s="359">
        <v>4.3</v>
      </c>
      <c r="P32" s="360">
        <v>0.47821999999999998</v>
      </c>
      <c r="Q32" s="384"/>
      <c r="R32" s="384"/>
      <c r="S32" s="384"/>
      <c r="T32" s="302">
        <v>11037.12</v>
      </c>
      <c r="U32" s="300"/>
    </row>
    <row r="33" spans="1:21" s="299" customFormat="1" ht="21.75" customHeight="1" x14ac:dyDescent="0.2">
      <c r="A33" s="300"/>
      <c r="B33" s="389" t="s">
        <v>677</v>
      </c>
      <c r="C33" s="389"/>
      <c r="D33" s="389"/>
      <c r="E33" s="389"/>
      <c r="F33" s="344" t="s">
        <v>678</v>
      </c>
      <c r="G33" s="345" t="s">
        <v>219</v>
      </c>
      <c r="H33" s="343">
        <v>10</v>
      </c>
      <c r="I33" s="343">
        <v>4</v>
      </c>
      <c r="J33" s="383"/>
      <c r="K33" s="383"/>
      <c r="L33" s="383"/>
      <c r="M33" s="383"/>
      <c r="N33" s="359">
        <v>50232.324999999997</v>
      </c>
      <c r="O33" s="359">
        <v>19394.34</v>
      </c>
      <c r="P33" s="360">
        <v>0.38608999999999999</v>
      </c>
      <c r="Q33" s="384"/>
      <c r="R33" s="384"/>
      <c r="S33" s="384"/>
      <c r="T33" s="302">
        <v>2323.89</v>
      </c>
      <c r="U33" s="300"/>
    </row>
    <row r="34" spans="1:21" s="299" customFormat="1" ht="13.5" customHeight="1" x14ac:dyDescent="0.2">
      <c r="A34" s="300"/>
      <c r="B34" s="388" t="s">
        <v>679</v>
      </c>
      <c r="C34" s="388"/>
      <c r="D34" s="388"/>
      <c r="E34" s="388"/>
      <c r="F34" s="344" t="s">
        <v>200</v>
      </c>
      <c r="G34" s="345">
        <v>0</v>
      </c>
      <c r="H34" s="343">
        <v>0</v>
      </c>
      <c r="I34" s="343">
        <v>0</v>
      </c>
      <c r="J34" s="383"/>
      <c r="K34" s="383"/>
      <c r="L34" s="383"/>
      <c r="M34" s="383"/>
      <c r="N34" s="359">
        <v>8694.9310000000005</v>
      </c>
      <c r="O34" s="359">
        <v>4488.42</v>
      </c>
      <c r="P34" s="360">
        <v>0.51620999999999995</v>
      </c>
      <c r="Q34" s="384"/>
      <c r="R34" s="384"/>
      <c r="S34" s="384"/>
      <c r="T34" s="302">
        <v>0</v>
      </c>
      <c r="U34" s="300"/>
    </row>
    <row r="35" spans="1:21" s="299" customFormat="1" ht="13.5" customHeight="1" x14ac:dyDescent="0.2">
      <c r="A35" s="300"/>
      <c r="B35" s="389" t="s">
        <v>214</v>
      </c>
      <c r="C35" s="389"/>
      <c r="D35" s="389"/>
      <c r="E35" s="389"/>
      <c r="F35" s="344" t="s">
        <v>204</v>
      </c>
      <c r="G35" s="345" t="s">
        <v>212</v>
      </c>
      <c r="H35" s="343">
        <v>10</v>
      </c>
      <c r="I35" s="343">
        <v>6</v>
      </c>
      <c r="J35" s="383"/>
      <c r="K35" s="383"/>
      <c r="L35" s="383"/>
      <c r="M35" s="383"/>
      <c r="N35" s="359">
        <v>27.885999999999999</v>
      </c>
      <c r="O35" s="359">
        <v>0</v>
      </c>
      <c r="P35" s="360">
        <v>0</v>
      </c>
      <c r="Q35" s="384"/>
      <c r="R35" s="384"/>
      <c r="S35" s="384"/>
      <c r="T35" s="302">
        <v>48.35</v>
      </c>
      <c r="U35" s="300"/>
    </row>
    <row r="36" spans="1:21" s="299" customFormat="1" ht="13.5" customHeight="1" x14ac:dyDescent="0.2">
      <c r="A36" s="300"/>
      <c r="B36" s="389" t="s">
        <v>214</v>
      </c>
      <c r="C36" s="389"/>
      <c r="D36" s="389"/>
      <c r="E36" s="389"/>
      <c r="F36" s="344" t="s">
        <v>204</v>
      </c>
      <c r="G36" s="345" t="s">
        <v>187</v>
      </c>
      <c r="H36" s="343">
        <v>10</v>
      </c>
      <c r="I36" s="343">
        <v>6</v>
      </c>
      <c r="J36" s="383"/>
      <c r="K36" s="383"/>
      <c r="L36" s="383"/>
      <c r="M36" s="383"/>
      <c r="N36" s="359">
        <v>320.5</v>
      </c>
      <c r="O36" s="359">
        <v>169.89</v>
      </c>
      <c r="P36" s="360">
        <v>0.53008999999999995</v>
      </c>
      <c r="Q36" s="384"/>
      <c r="R36" s="384"/>
      <c r="S36" s="384"/>
      <c r="T36" s="302">
        <v>137.06</v>
      </c>
      <c r="U36" s="300"/>
    </row>
    <row r="37" spans="1:21" s="299" customFormat="1" ht="13.5" customHeight="1" x14ac:dyDescent="0.2">
      <c r="A37" s="300"/>
      <c r="B37" s="389" t="s">
        <v>214</v>
      </c>
      <c r="C37" s="389"/>
      <c r="D37" s="389"/>
      <c r="E37" s="389"/>
      <c r="F37" s="344" t="s">
        <v>204</v>
      </c>
      <c r="G37" s="345" t="s">
        <v>168</v>
      </c>
      <c r="H37" s="343">
        <v>10</v>
      </c>
      <c r="I37" s="343">
        <v>6</v>
      </c>
      <c r="J37" s="383"/>
      <c r="K37" s="383"/>
      <c r="L37" s="383"/>
      <c r="M37" s="383"/>
      <c r="N37" s="359">
        <v>500.834</v>
      </c>
      <c r="O37" s="359">
        <v>230.01</v>
      </c>
      <c r="P37" s="360">
        <v>0.45924999999999999</v>
      </c>
      <c r="Q37" s="384"/>
      <c r="R37" s="384"/>
      <c r="S37" s="384"/>
      <c r="T37" s="302">
        <v>0</v>
      </c>
      <c r="U37" s="300"/>
    </row>
    <row r="38" spans="1:21" s="299" customFormat="1" ht="13.5" customHeight="1" x14ac:dyDescent="0.2">
      <c r="A38" s="300"/>
      <c r="B38" s="389" t="s">
        <v>214</v>
      </c>
      <c r="C38" s="389"/>
      <c r="D38" s="389"/>
      <c r="E38" s="389"/>
      <c r="F38" s="344" t="s">
        <v>204</v>
      </c>
      <c r="G38" s="345" t="s">
        <v>206</v>
      </c>
      <c r="H38" s="343">
        <v>10</v>
      </c>
      <c r="I38" s="343">
        <v>6</v>
      </c>
      <c r="J38" s="383"/>
      <c r="K38" s="383"/>
      <c r="L38" s="383"/>
      <c r="M38" s="383"/>
      <c r="N38" s="359">
        <v>3</v>
      </c>
      <c r="O38" s="359">
        <v>0</v>
      </c>
      <c r="P38" s="360">
        <v>0</v>
      </c>
      <c r="Q38" s="384"/>
      <c r="R38" s="384"/>
      <c r="S38" s="384"/>
      <c r="T38" s="302">
        <v>0</v>
      </c>
      <c r="U38" s="300"/>
    </row>
    <row r="39" spans="1:21" s="299" customFormat="1" ht="13.5" customHeight="1" x14ac:dyDescent="0.2">
      <c r="A39" s="300"/>
      <c r="B39" s="389" t="s">
        <v>214</v>
      </c>
      <c r="C39" s="389"/>
      <c r="D39" s="389"/>
      <c r="E39" s="389"/>
      <c r="F39" s="344" t="s">
        <v>204</v>
      </c>
      <c r="G39" s="345" t="s">
        <v>203</v>
      </c>
      <c r="H39" s="343">
        <v>10</v>
      </c>
      <c r="I39" s="343">
        <v>6</v>
      </c>
      <c r="J39" s="383"/>
      <c r="K39" s="383"/>
      <c r="L39" s="383"/>
      <c r="M39" s="383"/>
      <c r="N39" s="359">
        <v>4</v>
      </c>
      <c r="O39" s="359">
        <v>0</v>
      </c>
      <c r="P39" s="360">
        <v>0</v>
      </c>
      <c r="Q39" s="384"/>
      <c r="R39" s="384"/>
      <c r="S39" s="384"/>
      <c r="T39" s="302">
        <v>1205.82</v>
      </c>
      <c r="U39" s="300"/>
    </row>
    <row r="40" spans="1:21" s="299" customFormat="1" ht="13.5" customHeight="1" x14ac:dyDescent="0.2">
      <c r="A40" s="300"/>
      <c r="B40" s="389" t="s">
        <v>177</v>
      </c>
      <c r="C40" s="389"/>
      <c r="D40" s="389"/>
      <c r="E40" s="389"/>
      <c r="F40" s="344" t="s">
        <v>680</v>
      </c>
      <c r="G40" s="345" t="s">
        <v>193</v>
      </c>
      <c r="H40" s="343">
        <v>10</v>
      </c>
      <c r="I40" s="343">
        <v>6</v>
      </c>
      <c r="J40" s="383"/>
      <c r="K40" s="383"/>
      <c r="L40" s="383"/>
      <c r="M40" s="383"/>
      <c r="N40" s="359">
        <v>4440.1499999999996</v>
      </c>
      <c r="O40" s="359">
        <v>2567.41</v>
      </c>
      <c r="P40" s="360">
        <v>0.57823000000000002</v>
      </c>
      <c r="Q40" s="384"/>
      <c r="R40" s="384"/>
      <c r="S40" s="384"/>
      <c r="T40" s="302">
        <v>312.26</v>
      </c>
      <c r="U40" s="300"/>
    </row>
    <row r="41" spans="1:21" s="299" customFormat="1" ht="13.5" customHeight="1" x14ac:dyDescent="0.2">
      <c r="A41" s="300"/>
      <c r="B41" s="389" t="s">
        <v>177</v>
      </c>
      <c r="C41" s="389"/>
      <c r="D41" s="389"/>
      <c r="E41" s="389"/>
      <c r="F41" s="344" t="s">
        <v>680</v>
      </c>
      <c r="G41" s="345" t="s">
        <v>190</v>
      </c>
      <c r="H41" s="343">
        <v>10</v>
      </c>
      <c r="I41" s="343">
        <v>6</v>
      </c>
      <c r="J41" s="383"/>
      <c r="K41" s="383"/>
      <c r="L41" s="383"/>
      <c r="M41" s="383"/>
      <c r="N41" s="359">
        <v>1298.4100000000001</v>
      </c>
      <c r="O41" s="359">
        <v>654.13</v>
      </c>
      <c r="P41" s="360">
        <v>0.50380000000000003</v>
      </c>
      <c r="Q41" s="384"/>
      <c r="R41" s="384"/>
      <c r="S41" s="384"/>
      <c r="T41" s="302">
        <v>105.26</v>
      </c>
      <c r="U41" s="300"/>
    </row>
    <row r="42" spans="1:21" s="299" customFormat="1" ht="13.5" customHeight="1" x14ac:dyDescent="0.2">
      <c r="A42" s="300"/>
      <c r="B42" s="389" t="s">
        <v>199</v>
      </c>
      <c r="C42" s="389"/>
      <c r="D42" s="389"/>
      <c r="E42" s="389"/>
      <c r="F42" s="344" t="s">
        <v>191</v>
      </c>
      <c r="G42" s="345" t="s">
        <v>193</v>
      </c>
      <c r="H42" s="343">
        <v>10</v>
      </c>
      <c r="I42" s="343">
        <v>6</v>
      </c>
      <c r="J42" s="383"/>
      <c r="K42" s="383"/>
      <c r="L42" s="383"/>
      <c r="M42" s="383"/>
      <c r="N42" s="359">
        <v>105.25700000000001</v>
      </c>
      <c r="O42" s="359">
        <v>105.26</v>
      </c>
      <c r="P42" s="360">
        <v>1</v>
      </c>
      <c r="Q42" s="384"/>
      <c r="R42" s="384"/>
      <c r="S42" s="384"/>
      <c r="T42" s="302">
        <v>76.900000000000006</v>
      </c>
      <c r="U42" s="300"/>
    </row>
    <row r="43" spans="1:21" s="299" customFormat="1" ht="13.5" customHeight="1" x14ac:dyDescent="0.2">
      <c r="A43" s="300"/>
      <c r="B43" s="389" t="s">
        <v>199</v>
      </c>
      <c r="C43" s="389"/>
      <c r="D43" s="389"/>
      <c r="E43" s="389"/>
      <c r="F43" s="344" t="s">
        <v>191</v>
      </c>
      <c r="G43" s="345" t="s">
        <v>190</v>
      </c>
      <c r="H43" s="343">
        <v>10</v>
      </c>
      <c r="I43" s="343">
        <v>6</v>
      </c>
      <c r="J43" s="383"/>
      <c r="K43" s="383"/>
      <c r="L43" s="383"/>
      <c r="M43" s="383"/>
      <c r="N43" s="359">
        <v>76.894000000000005</v>
      </c>
      <c r="O43" s="359">
        <v>76.89</v>
      </c>
      <c r="P43" s="360">
        <v>1</v>
      </c>
      <c r="Q43" s="384"/>
      <c r="R43" s="384"/>
      <c r="S43" s="384"/>
      <c r="T43" s="302">
        <v>0</v>
      </c>
      <c r="U43" s="300"/>
    </row>
    <row r="44" spans="1:21" s="299" customFormat="1" ht="13.5" customHeight="1" x14ac:dyDescent="0.2">
      <c r="A44" s="300"/>
      <c r="B44" s="389" t="s">
        <v>189</v>
      </c>
      <c r="C44" s="389"/>
      <c r="D44" s="389"/>
      <c r="E44" s="389"/>
      <c r="F44" s="344" t="s">
        <v>186</v>
      </c>
      <c r="G44" s="345" t="s">
        <v>187</v>
      </c>
      <c r="H44" s="343">
        <v>10</v>
      </c>
      <c r="I44" s="343">
        <v>6</v>
      </c>
      <c r="J44" s="383"/>
      <c r="K44" s="383"/>
      <c r="L44" s="383"/>
      <c r="M44" s="383"/>
      <c r="N44" s="359">
        <v>43</v>
      </c>
      <c r="O44" s="359">
        <v>0</v>
      </c>
      <c r="P44" s="360">
        <v>0</v>
      </c>
      <c r="Q44" s="384"/>
      <c r="R44" s="384"/>
      <c r="S44" s="384"/>
      <c r="T44" s="302">
        <v>438.24</v>
      </c>
      <c r="U44" s="300"/>
    </row>
    <row r="45" spans="1:21" s="299" customFormat="1" ht="21.75" customHeight="1" x14ac:dyDescent="0.2">
      <c r="A45" s="300"/>
      <c r="B45" s="389" t="s">
        <v>189</v>
      </c>
      <c r="C45" s="389"/>
      <c r="D45" s="389"/>
      <c r="E45" s="389"/>
      <c r="F45" s="344" t="s">
        <v>186</v>
      </c>
      <c r="G45" s="345" t="s">
        <v>168</v>
      </c>
      <c r="H45" s="343">
        <v>10</v>
      </c>
      <c r="I45" s="343">
        <v>6</v>
      </c>
      <c r="J45" s="383"/>
      <c r="K45" s="383"/>
      <c r="L45" s="383"/>
      <c r="M45" s="383"/>
      <c r="N45" s="359">
        <v>1875</v>
      </c>
      <c r="O45" s="359">
        <v>684.83</v>
      </c>
      <c r="P45" s="360">
        <v>0.36524000000000001</v>
      </c>
      <c r="Q45" s="384"/>
      <c r="R45" s="384"/>
      <c r="S45" s="384"/>
      <c r="T45" s="302">
        <v>26348.23</v>
      </c>
      <c r="U45" s="300"/>
    </row>
    <row r="46" spans="1:21" s="299" customFormat="1" ht="21.75" customHeight="1" x14ac:dyDescent="0.2">
      <c r="A46" s="300"/>
      <c r="B46" s="388" t="s">
        <v>277</v>
      </c>
      <c r="C46" s="388"/>
      <c r="D46" s="388"/>
      <c r="E46" s="388"/>
      <c r="F46" s="344" t="s">
        <v>276</v>
      </c>
      <c r="G46" s="345">
        <v>0</v>
      </c>
      <c r="H46" s="343">
        <v>0</v>
      </c>
      <c r="I46" s="343">
        <v>0</v>
      </c>
      <c r="J46" s="383"/>
      <c r="K46" s="383"/>
      <c r="L46" s="383"/>
      <c r="M46" s="383"/>
      <c r="N46" s="359">
        <v>98751.6</v>
      </c>
      <c r="O46" s="359">
        <v>55733.16</v>
      </c>
      <c r="P46" s="360">
        <v>0.56437999999999999</v>
      </c>
      <c r="Q46" s="384"/>
      <c r="R46" s="384"/>
      <c r="S46" s="384"/>
      <c r="T46" s="302">
        <v>7756.47</v>
      </c>
      <c r="U46" s="300"/>
    </row>
    <row r="47" spans="1:21" s="299" customFormat="1" ht="13.5" customHeight="1" x14ac:dyDescent="0.2">
      <c r="A47" s="300"/>
      <c r="B47" s="388" t="s">
        <v>662</v>
      </c>
      <c r="C47" s="388"/>
      <c r="D47" s="388"/>
      <c r="E47" s="388"/>
      <c r="F47" s="344" t="s">
        <v>295</v>
      </c>
      <c r="G47" s="345">
        <v>0</v>
      </c>
      <c r="H47" s="343">
        <v>0</v>
      </c>
      <c r="I47" s="343">
        <v>0</v>
      </c>
      <c r="J47" s="383"/>
      <c r="K47" s="383"/>
      <c r="L47" s="383"/>
      <c r="M47" s="383"/>
      <c r="N47" s="359">
        <v>35729.046000000002</v>
      </c>
      <c r="O47" s="359">
        <v>15501.63</v>
      </c>
      <c r="P47" s="360">
        <v>0.43386999999999998</v>
      </c>
      <c r="Q47" s="384"/>
      <c r="R47" s="384"/>
      <c r="S47" s="384"/>
      <c r="T47" s="302">
        <v>445.95</v>
      </c>
      <c r="U47" s="300"/>
    </row>
    <row r="48" spans="1:21" s="299" customFormat="1" ht="13.5" customHeight="1" x14ac:dyDescent="0.2">
      <c r="A48" s="300"/>
      <c r="B48" s="389" t="s">
        <v>164</v>
      </c>
      <c r="C48" s="389"/>
      <c r="D48" s="389"/>
      <c r="E48" s="389"/>
      <c r="F48" s="344" t="s">
        <v>304</v>
      </c>
      <c r="G48" s="345" t="s">
        <v>281</v>
      </c>
      <c r="H48" s="343">
        <v>8</v>
      </c>
      <c r="I48" s="343">
        <v>1</v>
      </c>
      <c r="J48" s="383"/>
      <c r="K48" s="383"/>
      <c r="L48" s="383"/>
      <c r="M48" s="383"/>
      <c r="N48" s="359">
        <v>3738.5520000000001</v>
      </c>
      <c r="O48" s="359">
        <v>1480.14</v>
      </c>
      <c r="P48" s="360">
        <v>0.39590999999999998</v>
      </c>
      <c r="Q48" s="384"/>
      <c r="R48" s="384"/>
      <c r="S48" s="384"/>
      <c r="T48" s="302">
        <v>519.49</v>
      </c>
      <c r="U48" s="300"/>
    </row>
    <row r="49" spans="1:21" s="299" customFormat="1" ht="13.5" customHeight="1" x14ac:dyDescent="0.2">
      <c r="A49" s="300"/>
      <c r="B49" s="389" t="s">
        <v>177</v>
      </c>
      <c r="C49" s="389"/>
      <c r="D49" s="389"/>
      <c r="E49" s="389"/>
      <c r="F49" s="344" t="s">
        <v>762</v>
      </c>
      <c r="G49" s="345" t="s">
        <v>281</v>
      </c>
      <c r="H49" s="343">
        <v>8</v>
      </c>
      <c r="I49" s="343">
        <v>1</v>
      </c>
      <c r="J49" s="383"/>
      <c r="K49" s="383"/>
      <c r="L49" s="383"/>
      <c r="M49" s="383"/>
      <c r="N49" s="359">
        <v>907.53499999999997</v>
      </c>
      <c r="O49" s="359">
        <v>907.53</v>
      </c>
      <c r="P49" s="360">
        <v>1</v>
      </c>
      <c r="Q49" s="384"/>
      <c r="R49" s="384"/>
      <c r="S49" s="384"/>
      <c r="T49" s="302">
        <v>0</v>
      </c>
      <c r="U49" s="300"/>
    </row>
    <row r="50" spans="1:21" s="299" customFormat="1" ht="13.5" customHeight="1" x14ac:dyDescent="0.2">
      <c r="A50" s="300"/>
      <c r="B50" s="389" t="s">
        <v>176</v>
      </c>
      <c r="C50" s="389"/>
      <c r="D50" s="389"/>
      <c r="E50" s="389"/>
      <c r="F50" s="344" t="s">
        <v>303</v>
      </c>
      <c r="G50" s="345" t="s">
        <v>281</v>
      </c>
      <c r="H50" s="343">
        <v>8</v>
      </c>
      <c r="I50" s="343">
        <v>1</v>
      </c>
      <c r="J50" s="383"/>
      <c r="K50" s="383"/>
      <c r="L50" s="383"/>
      <c r="M50" s="383"/>
      <c r="N50" s="359">
        <v>2800.99</v>
      </c>
      <c r="O50" s="359">
        <v>695.71</v>
      </c>
      <c r="P50" s="360">
        <v>0.24837999999999999</v>
      </c>
      <c r="Q50" s="384"/>
      <c r="R50" s="384"/>
      <c r="S50" s="384"/>
      <c r="T50" s="302">
        <v>5583.15</v>
      </c>
      <c r="U50" s="300"/>
    </row>
    <row r="51" spans="1:21" s="299" customFormat="1" ht="13.5" customHeight="1" x14ac:dyDescent="0.2">
      <c r="A51" s="300"/>
      <c r="B51" s="389" t="s">
        <v>302</v>
      </c>
      <c r="C51" s="389"/>
      <c r="D51" s="389"/>
      <c r="E51" s="389"/>
      <c r="F51" s="344" t="s">
        <v>301</v>
      </c>
      <c r="G51" s="345" t="s">
        <v>281</v>
      </c>
      <c r="H51" s="343">
        <v>8</v>
      </c>
      <c r="I51" s="343">
        <v>1</v>
      </c>
      <c r="J51" s="383"/>
      <c r="K51" s="383"/>
      <c r="L51" s="383"/>
      <c r="M51" s="383"/>
      <c r="N51" s="359">
        <v>88.38</v>
      </c>
      <c r="O51" s="359">
        <v>88.38</v>
      </c>
      <c r="P51" s="360">
        <v>1</v>
      </c>
      <c r="Q51" s="384"/>
      <c r="R51" s="384"/>
      <c r="S51" s="384"/>
      <c r="T51" s="302">
        <v>0</v>
      </c>
      <c r="U51" s="300"/>
    </row>
    <row r="52" spans="1:21" s="299" customFormat="1" ht="13.5" customHeight="1" x14ac:dyDescent="0.2">
      <c r="A52" s="300"/>
      <c r="B52" s="389" t="s">
        <v>300</v>
      </c>
      <c r="C52" s="389"/>
      <c r="D52" s="389"/>
      <c r="E52" s="389"/>
      <c r="F52" s="344" t="s">
        <v>299</v>
      </c>
      <c r="G52" s="345" t="s">
        <v>281</v>
      </c>
      <c r="H52" s="343">
        <v>8</v>
      </c>
      <c r="I52" s="343">
        <v>1</v>
      </c>
      <c r="J52" s="383"/>
      <c r="K52" s="383"/>
      <c r="L52" s="383"/>
      <c r="M52" s="383"/>
      <c r="N52" s="359">
        <v>19701.400000000001</v>
      </c>
      <c r="O52" s="359">
        <v>9862.99</v>
      </c>
      <c r="P52" s="360">
        <v>0.50061999999999995</v>
      </c>
      <c r="Q52" s="384"/>
      <c r="R52" s="384"/>
      <c r="S52" s="384"/>
      <c r="T52" s="302">
        <v>1207.8800000000001</v>
      </c>
      <c r="U52" s="300"/>
    </row>
    <row r="53" spans="1:21" s="299" customFormat="1" ht="13.5" customHeight="1" x14ac:dyDescent="0.2">
      <c r="A53" s="300"/>
      <c r="B53" s="389" t="s">
        <v>663</v>
      </c>
      <c r="C53" s="389"/>
      <c r="D53" s="389"/>
      <c r="E53" s="389"/>
      <c r="F53" s="344" t="s">
        <v>664</v>
      </c>
      <c r="G53" s="345" t="s">
        <v>281</v>
      </c>
      <c r="H53" s="343">
        <v>8</v>
      </c>
      <c r="I53" s="343">
        <v>1</v>
      </c>
      <c r="J53" s="383"/>
      <c r="K53" s="383"/>
      <c r="L53" s="383"/>
      <c r="M53" s="383"/>
      <c r="N53" s="359">
        <v>3379</v>
      </c>
      <c r="O53" s="359">
        <v>593.53</v>
      </c>
      <c r="P53" s="360">
        <v>0.17565</v>
      </c>
      <c r="Q53" s="384"/>
      <c r="R53" s="384"/>
      <c r="S53" s="384"/>
      <c r="T53" s="302">
        <v>0</v>
      </c>
      <c r="U53" s="300"/>
    </row>
    <row r="54" spans="1:21" s="299" customFormat="1" ht="21.75" customHeight="1" x14ac:dyDescent="0.2">
      <c r="A54" s="300"/>
      <c r="B54" s="389" t="s">
        <v>174</v>
      </c>
      <c r="C54" s="389"/>
      <c r="D54" s="389"/>
      <c r="E54" s="389"/>
      <c r="F54" s="344" t="s">
        <v>298</v>
      </c>
      <c r="G54" s="345" t="s">
        <v>281</v>
      </c>
      <c r="H54" s="343">
        <v>8</v>
      </c>
      <c r="I54" s="343">
        <v>1</v>
      </c>
      <c r="J54" s="383"/>
      <c r="K54" s="383"/>
      <c r="L54" s="383"/>
      <c r="M54" s="383"/>
      <c r="N54" s="359">
        <v>4859.1189999999997</v>
      </c>
      <c r="O54" s="359">
        <v>1619.28</v>
      </c>
      <c r="P54" s="360">
        <v>0.33323999999999998</v>
      </c>
      <c r="Q54" s="384"/>
      <c r="R54" s="384"/>
      <c r="S54" s="384"/>
      <c r="T54" s="302">
        <v>3922.57</v>
      </c>
      <c r="U54" s="300"/>
    </row>
    <row r="55" spans="1:21" s="299" customFormat="1" ht="13.5" customHeight="1" x14ac:dyDescent="0.2">
      <c r="A55" s="300"/>
      <c r="B55" s="389" t="s">
        <v>297</v>
      </c>
      <c r="C55" s="389"/>
      <c r="D55" s="389"/>
      <c r="E55" s="389"/>
      <c r="F55" s="344" t="s">
        <v>296</v>
      </c>
      <c r="G55" s="345" t="s">
        <v>281</v>
      </c>
      <c r="H55" s="343">
        <v>8</v>
      </c>
      <c r="I55" s="343">
        <v>1</v>
      </c>
      <c r="J55" s="383"/>
      <c r="K55" s="383"/>
      <c r="L55" s="383"/>
      <c r="M55" s="383"/>
      <c r="N55" s="359">
        <v>254.07</v>
      </c>
      <c r="O55" s="359">
        <v>254.07</v>
      </c>
      <c r="P55" s="360">
        <v>1</v>
      </c>
      <c r="Q55" s="384"/>
      <c r="R55" s="384"/>
      <c r="S55" s="384"/>
      <c r="T55" s="302">
        <v>11.3</v>
      </c>
      <c r="U55" s="300"/>
    </row>
    <row r="56" spans="1:21" s="299" customFormat="1" ht="13.5" customHeight="1" x14ac:dyDescent="0.2">
      <c r="A56" s="300"/>
      <c r="B56" s="388" t="s">
        <v>665</v>
      </c>
      <c r="C56" s="388"/>
      <c r="D56" s="388"/>
      <c r="E56" s="388"/>
      <c r="F56" s="344" t="s">
        <v>289</v>
      </c>
      <c r="G56" s="345">
        <v>0</v>
      </c>
      <c r="H56" s="343">
        <v>0</v>
      </c>
      <c r="I56" s="343">
        <v>0</v>
      </c>
      <c r="J56" s="383"/>
      <c r="K56" s="383"/>
      <c r="L56" s="383"/>
      <c r="M56" s="383"/>
      <c r="N56" s="359">
        <v>16355.474</v>
      </c>
      <c r="O56" s="359">
        <v>8461.25</v>
      </c>
      <c r="P56" s="360">
        <v>0.51732999999999996</v>
      </c>
      <c r="Q56" s="384"/>
      <c r="R56" s="384"/>
      <c r="S56" s="384"/>
      <c r="T56" s="302">
        <v>54.48</v>
      </c>
      <c r="U56" s="300"/>
    </row>
    <row r="57" spans="1:21" s="299" customFormat="1" ht="13.5" customHeight="1" x14ac:dyDescent="0.2">
      <c r="A57" s="300"/>
      <c r="B57" s="389" t="s">
        <v>294</v>
      </c>
      <c r="C57" s="389"/>
      <c r="D57" s="389"/>
      <c r="E57" s="389"/>
      <c r="F57" s="344" t="s">
        <v>293</v>
      </c>
      <c r="G57" s="345" t="s">
        <v>281</v>
      </c>
      <c r="H57" s="343">
        <v>8</v>
      </c>
      <c r="I57" s="343">
        <v>1</v>
      </c>
      <c r="J57" s="383"/>
      <c r="K57" s="383"/>
      <c r="L57" s="383"/>
      <c r="M57" s="383"/>
      <c r="N57" s="359">
        <v>492.988</v>
      </c>
      <c r="O57" s="359">
        <v>106.31</v>
      </c>
      <c r="P57" s="360">
        <v>0.21562999999999999</v>
      </c>
      <c r="Q57" s="384"/>
      <c r="R57" s="384"/>
      <c r="S57" s="384"/>
      <c r="T57" s="302">
        <v>2067.66</v>
      </c>
      <c r="U57" s="300"/>
    </row>
    <row r="58" spans="1:21" s="299" customFormat="1" ht="13.5" customHeight="1" x14ac:dyDescent="0.2">
      <c r="A58" s="300"/>
      <c r="B58" s="389" t="s">
        <v>177</v>
      </c>
      <c r="C58" s="389"/>
      <c r="D58" s="389"/>
      <c r="E58" s="389"/>
      <c r="F58" s="344" t="s">
        <v>763</v>
      </c>
      <c r="G58" s="345" t="s">
        <v>281</v>
      </c>
      <c r="H58" s="343">
        <v>8</v>
      </c>
      <c r="I58" s="343">
        <v>1</v>
      </c>
      <c r="J58" s="383"/>
      <c r="K58" s="383"/>
      <c r="L58" s="383"/>
      <c r="M58" s="383"/>
      <c r="N58" s="359">
        <v>290.45600000000002</v>
      </c>
      <c r="O58" s="359">
        <v>290.45999999999998</v>
      </c>
      <c r="P58" s="360">
        <v>1</v>
      </c>
      <c r="Q58" s="384"/>
      <c r="R58" s="384"/>
      <c r="S58" s="384"/>
      <c r="T58" s="302">
        <v>1662</v>
      </c>
      <c r="U58" s="300"/>
    </row>
    <row r="59" spans="1:21" s="299" customFormat="1" ht="13.5" customHeight="1" x14ac:dyDescent="0.2">
      <c r="A59" s="300"/>
      <c r="B59" s="389" t="s">
        <v>176</v>
      </c>
      <c r="C59" s="389"/>
      <c r="D59" s="389"/>
      <c r="E59" s="389"/>
      <c r="F59" s="344" t="s">
        <v>666</v>
      </c>
      <c r="G59" s="345" t="s">
        <v>281</v>
      </c>
      <c r="H59" s="343">
        <v>8</v>
      </c>
      <c r="I59" s="343">
        <v>1</v>
      </c>
      <c r="J59" s="383"/>
      <c r="K59" s="383"/>
      <c r="L59" s="383"/>
      <c r="M59" s="383"/>
      <c r="N59" s="359">
        <v>91.77</v>
      </c>
      <c r="O59" s="359">
        <v>58.18</v>
      </c>
      <c r="P59" s="360">
        <v>0.63400999999999996</v>
      </c>
      <c r="Q59" s="384"/>
      <c r="R59" s="384"/>
      <c r="S59" s="384"/>
      <c r="T59" s="302">
        <v>0</v>
      </c>
      <c r="U59" s="300"/>
    </row>
    <row r="60" spans="1:21" s="299" customFormat="1" ht="13.5" customHeight="1" x14ac:dyDescent="0.2">
      <c r="A60" s="300"/>
      <c r="B60" s="389" t="s">
        <v>273</v>
      </c>
      <c r="C60" s="389"/>
      <c r="D60" s="389"/>
      <c r="E60" s="389"/>
      <c r="F60" s="344" t="s">
        <v>292</v>
      </c>
      <c r="G60" s="345" t="s">
        <v>281</v>
      </c>
      <c r="H60" s="343">
        <v>8</v>
      </c>
      <c r="I60" s="343">
        <v>1</v>
      </c>
      <c r="J60" s="383"/>
      <c r="K60" s="383"/>
      <c r="L60" s="383"/>
      <c r="M60" s="383"/>
      <c r="N60" s="359">
        <v>12194.9</v>
      </c>
      <c r="O60" s="359">
        <v>5423.84</v>
      </c>
      <c r="P60" s="360">
        <v>0.44475999999999999</v>
      </c>
      <c r="Q60" s="384"/>
      <c r="R60" s="384"/>
      <c r="S60" s="384"/>
      <c r="T60" s="302">
        <v>127.13</v>
      </c>
      <c r="U60" s="300"/>
    </row>
    <row r="61" spans="1:21" s="299" customFormat="1" ht="32.25" customHeight="1" x14ac:dyDescent="0.2">
      <c r="A61" s="300"/>
      <c r="B61" s="389" t="s">
        <v>667</v>
      </c>
      <c r="C61" s="389"/>
      <c r="D61" s="389"/>
      <c r="E61" s="389"/>
      <c r="F61" s="344" t="s">
        <v>668</v>
      </c>
      <c r="G61" s="345" t="s">
        <v>281</v>
      </c>
      <c r="H61" s="343">
        <v>8</v>
      </c>
      <c r="I61" s="343">
        <v>1</v>
      </c>
      <c r="J61" s="383"/>
      <c r="K61" s="383"/>
      <c r="L61" s="383"/>
      <c r="M61" s="383"/>
      <c r="N61" s="359">
        <v>2439</v>
      </c>
      <c r="O61" s="359">
        <v>2176.4699999999998</v>
      </c>
      <c r="P61" s="360">
        <v>0.89236000000000004</v>
      </c>
      <c r="Q61" s="384"/>
      <c r="R61" s="384"/>
      <c r="S61" s="384"/>
      <c r="T61" s="302">
        <v>5437.67</v>
      </c>
      <c r="U61" s="300"/>
    </row>
    <row r="62" spans="1:21" s="299" customFormat="1" ht="13.5" customHeight="1" x14ac:dyDescent="0.2">
      <c r="A62" s="300"/>
      <c r="B62" s="389" t="s">
        <v>540</v>
      </c>
      <c r="C62" s="389"/>
      <c r="D62" s="389"/>
      <c r="E62" s="389"/>
      <c r="F62" s="344" t="s">
        <v>564</v>
      </c>
      <c r="G62" s="345" t="s">
        <v>281</v>
      </c>
      <c r="H62" s="343">
        <v>8</v>
      </c>
      <c r="I62" s="343">
        <v>1</v>
      </c>
      <c r="J62" s="383"/>
      <c r="K62" s="383"/>
      <c r="L62" s="383"/>
      <c r="M62" s="383"/>
      <c r="N62" s="359">
        <v>632.23</v>
      </c>
      <c r="O62" s="359">
        <v>270.23</v>
      </c>
      <c r="P62" s="360">
        <v>0.42742999999999998</v>
      </c>
      <c r="Q62" s="384"/>
      <c r="R62" s="384"/>
      <c r="S62" s="384"/>
      <c r="T62" s="302">
        <v>35.17</v>
      </c>
      <c r="U62" s="300"/>
    </row>
    <row r="63" spans="1:21" s="299" customFormat="1" ht="13.5" customHeight="1" x14ac:dyDescent="0.2">
      <c r="A63" s="300"/>
      <c r="B63" s="389" t="s">
        <v>291</v>
      </c>
      <c r="C63" s="389"/>
      <c r="D63" s="389"/>
      <c r="E63" s="389"/>
      <c r="F63" s="344" t="s">
        <v>290</v>
      </c>
      <c r="G63" s="345" t="s">
        <v>281</v>
      </c>
      <c r="H63" s="343">
        <v>8</v>
      </c>
      <c r="I63" s="343">
        <v>1</v>
      </c>
      <c r="J63" s="383"/>
      <c r="K63" s="383"/>
      <c r="L63" s="383"/>
      <c r="M63" s="383"/>
      <c r="N63" s="359">
        <v>214.13</v>
      </c>
      <c r="O63" s="359">
        <v>135.76</v>
      </c>
      <c r="P63" s="360">
        <v>0.63400999999999996</v>
      </c>
      <c r="Q63" s="384"/>
      <c r="R63" s="384"/>
      <c r="S63" s="384"/>
      <c r="T63" s="302">
        <v>62.73</v>
      </c>
      <c r="U63" s="300"/>
    </row>
    <row r="64" spans="1:21" s="299" customFormat="1" ht="13.5" customHeight="1" x14ac:dyDescent="0.2">
      <c r="A64" s="300"/>
      <c r="B64" s="388" t="s">
        <v>656</v>
      </c>
      <c r="C64" s="388"/>
      <c r="D64" s="388"/>
      <c r="E64" s="388"/>
      <c r="F64" s="344" t="s">
        <v>337</v>
      </c>
      <c r="G64" s="345">
        <v>0</v>
      </c>
      <c r="H64" s="343">
        <v>0</v>
      </c>
      <c r="I64" s="343">
        <v>0</v>
      </c>
      <c r="J64" s="383"/>
      <c r="K64" s="383"/>
      <c r="L64" s="383"/>
      <c r="M64" s="383"/>
      <c r="N64" s="359">
        <v>17710.601999999999</v>
      </c>
      <c r="O64" s="359">
        <v>13077.67</v>
      </c>
      <c r="P64" s="360">
        <v>0.73841000000000001</v>
      </c>
      <c r="Q64" s="384"/>
      <c r="R64" s="384"/>
      <c r="S64" s="384"/>
      <c r="T64" s="302">
        <v>5174.46</v>
      </c>
      <c r="U64" s="300"/>
    </row>
    <row r="65" spans="1:21" s="299" customFormat="1" ht="13.5" customHeight="1" x14ac:dyDescent="0.2">
      <c r="A65" s="300"/>
      <c r="B65" s="389" t="s">
        <v>340</v>
      </c>
      <c r="C65" s="389"/>
      <c r="D65" s="389"/>
      <c r="E65" s="389"/>
      <c r="F65" s="344" t="s">
        <v>339</v>
      </c>
      <c r="G65" s="345" t="s">
        <v>281</v>
      </c>
      <c r="H65" s="343">
        <v>7</v>
      </c>
      <c r="I65" s="343">
        <v>3</v>
      </c>
      <c r="J65" s="383"/>
      <c r="K65" s="383"/>
      <c r="L65" s="383"/>
      <c r="M65" s="383"/>
      <c r="N65" s="359">
        <v>713.76</v>
      </c>
      <c r="O65" s="359">
        <v>311.26</v>
      </c>
      <c r="P65" s="360">
        <v>0.43608000000000002</v>
      </c>
      <c r="Q65" s="384"/>
      <c r="R65" s="384"/>
      <c r="S65" s="384"/>
      <c r="T65" s="302">
        <v>165.31</v>
      </c>
      <c r="U65" s="300"/>
    </row>
    <row r="66" spans="1:21" s="299" customFormat="1" ht="13.5" customHeight="1" x14ac:dyDescent="0.2">
      <c r="A66" s="300"/>
      <c r="B66" s="389" t="s">
        <v>757</v>
      </c>
      <c r="C66" s="389"/>
      <c r="D66" s="389"/>
      <c r="E66" s="389"/>
      <c r="F66" s="344" t="s">
        <v>758</v>
      </c>
      <c r="G66" s="345" t="s">
        <v>281</v>
      </c>
      <c r="H66" s="343">
        <v>7</v>
      </c>
      <c r="I66" s="343">
        <v>3</v>
      </c>
      <c r="J66" s="383"/>
      <c r="K66" s="383"/>
      <c r="L66" s="383"/>
      <c r="M66" s="383"/>
      <c r="N66" s="359">
        <v>387.54199999999997</v>
      </c>
      <c r="O66" s="359">
        <v>387.54</v>
      </c>
      <c r="P66" s="360">
        <v>1</v>
      </c>
      <c r="Q66" s="384"/>
      <c r="R66" s="384"/>
      <c r="S66" s="384"/>
      <c r="T66" s="302">
        <v>0</v>
      </c>
      <c r="U66" s="300"/>
    </row>
    <row r="67" spans="1:21" s="299" customFormat="1" ht="21.75" customHeight="1" x14ac:dyDescent="0.2">
      <c r="A67" s="300"/>
      <c r="B67" s="389" t="s">
        <v>176</v>
      </c>
      <c r="C67" s="389"/>
      <c r="D67" s="389"/>
      <c r="E67" s="389"/>
      <c r="F67" s="344" t="s">
        <v>338</v>
      </c>
      <c r="G67" s="345" t="s">
        <v>281</v>
      </c>
      <c r="H67" s="343">
        <v>7</v>
      </c>
      <c r="I67" s="343">
        <v>3</v>
      </c>
      <c r="J67" s="383"/>
      <c r="K67" s="383"/>
      <c r="L67" s="383"/>
      <c r="M67" s="383"/>
      <c r="N67" s="359">
        <v>170.1</v>
      </c>
      <c r="O67" s="359">
        <v>67.89</v>
      </c>
      <c r="P67" s="360">
        <v>0.39913999999999999</v>
      </c>
      <c r="Q67" s="384"/>
      <c r="R67" s="384"/>
      <c r="S67" s="384"/>
      <c r="T67" s="302">
        <v>87</v>
      </c>
      <c r="U67" s="300"/>
    </row>
    <row r="68" spans="1:21" s="299" customFormat="1" ht="13.5" customHeight="1" x14ac:dyDescent="0.2">
      <c r="A68" s="300"/>
      <c r="B68" s="389" t="s">
        <v>273</v>
      </c>
      <c r="C68" s="389"/>
      <c r="D68" s="389"/>
      <c r="E68" s="389"/>
      <c r="F68" s="344" t="s">
        <v>336</v>
      </c>
      <c r="G68" s="345" t="s">
        <v>281</v>
      </c>
      <c r="H68" s="343">
        <v>7</v>
      </c>
      <c r="I68" s="343">
        <v>3</v>
      </c>
      <c r="J68" s="383"/>
      <c r="K68" s="383"/>
      <c r="L68" s="383"/>
      <c r="M68" s="383"/>
      <c r="N68" s="359">
        <v>16012.3</v>
      </c>
      <c r="O68" s="359">
        <v>12133.63</v>
      </c>
      <c r="P68" s="360">
        <v>0.75777000000000005</v>
      </c>
      <c r="Q68" s="384"/>
      <c r="R68" s="384"/>
      <c r="S68" s="384"/>
      <c r="T68" s="302">
        <v>87</v>
      </c>
      <c r="U68" s="300"/>
    </row>
    <row r="69" spans="1:21" s="299" customFormat="1" ht="21.75" customHeight="1" x14ac:dyDescent="0.2">
      <c r="A69" s="300"/>
      <c r="B69" s="389" t="s">
        <v>174</v>
      </c>
      <c r="C69" s="389"/>
      <c r="D69" s="389"/>
      <c r="E69" s="389"/>
      <c r="F69" s="344" t="s">
        <v>335</v>
      </c>
      <c r="G69" s="345" t="s">
        <v>281</v>
      </c>
      <c r="H69" s="343">
        <v>7</v>
      </c>
      <c r="I69" s="343">
        <v>3</v>
      </c>
      <c r="J69" s="383"/>
      <c r="K69" s="383"/>
      <c r="L69" s="383"/>
      <c r="M69" s="383"/>
      <c r="N69" s="359">
        <v>396.9</v>
      </c>
      <c r="O69" s="359">
        <v>177.35</v>
      </c>
      <c r="P69" s="360">
        <v>0.44684000000000001</v>
      </c>
      <c r="Q69" s="384"/>
      <c r="R69" s="384"/>
      <c r="S69" s="384"/>
      <c r="T69" s="302">
        <v>9144.52</v>
      </c>
      <c r="U69" s="300"/>
    </row>
    <row r="70" spans="1:21" s="299" customFormat="1" ht="13.5" customHeight="1" x14ac:dyDescent="0.2">
      <c r="A70" s="300"/>
      <c r="B70" s="389" t="s">
        <v>334</v>
      </c>
      <c r="C70" s="389"/>
      <c r="D70" s="389"/>
      <c r="E70" s="389"/>
      <c r="F70" s="344" t="s">
        <v>333</v>
      </c>
      <c r="G70" s="345" t="s">
        <v>281</v>
      </c>
      <c r="H70" s="343">
        <v>7</v>
      </c>
      <c r="I70" s="343">
        <v>3</v>
      </c>
      <c r="J70" s="383"/>
      <c r="K70" s="383"/>
      <c r="L70" s="383"/>
      <c r="M70" s="383"/>
      <c r="N70" s="359">
        <v>30</v>
      </c>
      <c r="O70" s="359">
        <v>0</v>
      </c>
      <c r="P70" s="360">
        <v>0</v>
      </c>
      <c r="Q70" s="384"/>
      <c r="R70" s="384"/>
      <c r="S70" s="384"/>
      <c r="T70" s="302">
        <v>58.05</v>
      </c>
      <c r="U70" s="300"/>
    </row>
    <row r="71" spans="1:21" s="299" customFormat="1" ht="13.5" customHeight="1" x14ac:dyDescent="0.2">
      <c r="A71" s="300"/>
      <c r="B71" s="388" t="s">
        <v>669</v>
      </c>
      <c r="C71" s="388"/>
      <c r="D71" s="388"/>
      <c r="E71" s="388"/>
      <c r="F71" s="344" t="s">
        <v>670</v>
      </c>
      <c r="G71" s="345">
        <v>0</v>
      </c>
      <c r="H71" s="343">
        <v>0</v>
      </c>
      <c r="I71" s="343">
        <v>0</v>
      </c>
      <c r="J71" s="383"/>
      <c r="K71" s="383"/>
      <c r="L71" s="383"/>
      <c r="M71" s="383"/>
      <c r="N71" s="359">
        <v>87</v>
      </c>
      <c r="O71" s="359">
        <v>87</v>
      </c>
      <c r="P71" s="360">
        <v>1</v>
      </c>
      <c r="Q71" s="384"/>
      <c r="R71" s="384"/>
      <c r="S71" s="384"/>
      <c r="T71" s="302">
        <v>3</v>
      </c>
      <c r="U71" s="300"/>
    </row>
    <row r="72" spans="1:21" s="299" customFormat="1" ht="13.5" customHeight="1" x14ac:dyDescent="0.2">
      <c r="A72" s="300"/>
      <c r="B72" s="389" t="s">
        <v>671</v>
      </c>
      <c r="C72" s="389"/>
      <c r="D72" s="389"/>
      <c r="E72" s="389"/>
      <c r="F72" s="344" t="s">
        <v>672</v>
      </c>
      <c r="G72" s="345" t="s">
        <v>281</v>
      </c>
      <c r="H72" s="343">
        <v>8</v>
      </c>
      <c r="I72" s="343">
        <v>1</v>
      </c>
      <c r="J72" s="383"/>
      <c r="K72" s="383"/>
      <c r="L72" s="383"/>
      <c r="M72" s="383"/>
      <c r="N72" s="359">
        <v>87</v>
      </c>
      <c r="O72" s="359">
        <v>87</v>
      </c>
      <c r="P72" s="360">
        <v>1</v>
      </c>
      <c r="Q72" s="384"/>
      <c r="R72" s="384"/>
      <c r="S72" s="384"/>
      <c r="T72" s="302">
        <v>0</v>
      </c>
      <c r="U72" s="300"/>
    </row>
    <row r="73" spans="1:21" s="299" customFormat="1" ht="13.5" customHeight="1" x14ac:dyDescent="0.2">
      <c r="A73" s="300"/>
      <c r="B73" s="388" t="s">
        <v>275</v>
      </c>
      <c r="C73" s="388"/>
      <c r="D73" s="388"/>
      <c r="E73" s="388"/>
      <c r="F73" s="344" t="s">
        <v>274</v>
      </c>
      <c r="G73" s="345">
        <v>0</v>
      </c>
      <c r="H73" s="343">
        <v>0</v>
      </c>
      <c r="I73" s="343">
        <v>0</v>
      </c>
      <c r="J73" s="383"/>
      <c r="K73" s="383"/>
      <c r="L73" s="383"/>
      <c r="M73" s="383"/>
      <c r="N73" s="359">
        <v>28869.477999999999</v>
      </c>
      <c r="O73" s="359">
        <v>18605.61</v>
      </c>
      <c r="P73" s="360">
        <v>0.64446999999999999</v>
      </c>
      <c r="Q73" s="384"/>
      <c r="R73" s="384"/>
      <c r="S73" s="384"/>
      <c r="T73" s="302">
        <v>0</v>
      </c>
      <c r="U73" s="300"/>
    </row>
    <row r="74" spans="1:21" s="299" customFormat="1" ht="13.5" customHeight="1" x14ac:dyDescent="0.2">
      <c r="A74" s="300"/>
      <c r="B74" s="389" t="s">
        <v>279</v>
      </c>
      <c r="C74" s="389"/>
      <c r="D74" s="389"/>
      <c r="E74" s="389"/>
      <c r="F74" s="344" t="s">
        <v>278</v>
      </c>
      <c r="G74" s="345" t="s">
        <v>187</v>
      </c>
      <c r="H74" s="343">
        <v>8</v>
      </c>
      <c r="I74" s="343">
        <v>4</v>
      </c>
      <c r="J74" s="383"/>
      <c r="K74" s="383"/>
      <c r="L74" s="383"/>
      <c r="M74" s="383"/>
      <c r="N74" s="359">
        <v>62.3</v>
      </c>
      <c r="O74" s="359">
        <v>58.05</v>
      </c>
      <c r="P74" s="360">
        <v>0.93181000000000003</v>
      </c>
      <c r="Q74" s="384"/>
      <c r="R74" s="384"/>
      <c r="S74" s="384"/>
      <c r="T74" s="302">
        <v>6809.35</v>
      </c>
      <c r="U74" s="300"/>
    </row>
    <row r="75" spans="1:21" s="299" customFormat="1" ht="13.5" customHeight="1" x14ac:dyDescent="0.2">
      <c r="A75" s="300"/>
      <c r="B75" s="389" t="s">
        <v>279</v>
      </c>
      <c r="C75" s="389"/>
      <c r="D75" s="389"/>
      <c r="E75" s="389"/>
      <c r="F75" s="344" t="s">
        <v>278</v>
      </c>
      <c r="G75" s="345" t="s">
        <v>168</v>
      </c>
      <c r="H75" s="343">
        <v>8</v>
      </c>
      <c r="I75" s="343">
        <v>4</v>
      </c>
      <c r="J75" s="383"/>
      <c r="K75" s="383"/>
      <c r="L75" s="383"/>
      <c r="M75" s="383"/>
      <c r="N75" s="359">
        <v>200.3</v>
      </c>
      <c r="O75" s="359">
        <v>8.1</v>
      </c>
      <c r="P75" s="360">
        <v>4.045E-2</v>
      </c>
      <c r="Q75" s="384"/>
      <c r="R75" s="384"/>
      <c r="S75" s="384"/>
      <c r="T75" s="302">
        <v>2061.65</v>
      </c>
      <c r="U75" s="300"/>
    </row>
    <row r="76" spans="1:21" s="299" customFormat="1" ht="13.5" customHeight="1" x14ac:dyDescent="0.2">
      <c r="A76" s="300"/>
      <c r="B76" s="389" t="s">
        <v>279</v>
      </c>
      <c r="C76" s="389"/>
      <c r="D76" s="389"/>
      <c r="E76" s="389"/>
      <c r="F76" s="344" t="s">
        <v>278</v>
      </c>
      <c r="G76" s="345" t="s">
        <v>314</v>
      </c>
      <c r="H76" s="343">
        <v>8</v>
      </c>
      <c r="I76" s="343">
        <v>4</v>
      </c>
      <c r="J76" s="383"/>
      <c r="K76" s="383"/>
      <c r="L76" s="383"/>
      <c r="M76" s="383"/>
      <c r="N76" s="359">
        <v>390</v>
      </c>
      <c r="O76" s="359">
        <v>57.87</v>
      </c>
      <c r="P76" s="360">
        <v>0.14838999999999999</v>
      </c>
      <c r="Q76" s="384"/>
      <c r="R76" s="384"/>
      <c r="S76" s="384"/>
      <c r="T76" s="302">
        <v>161.83000000000001</v>
      </c>
      <c r="U76" s="300"/>
    </row>
    <row r="77" spans="1:21" s="299" customFormat="1" ht="13.5" customHeight="1" x14ac:dyDescent="0.2">
      <c r="A77" s="300"/>
      <c r="B77" s="389" t="s">
        <v>279</v>
      </c>
      <c r="C77" s="389"/>
      <c r="D77" s="389"/>
      <c r="E77" s="389"/>
      <c r="F77" s="344" t="s">
        <v>278</v>
      </c>
      <c r="G77" s="345" t="s">
        <v>206</v>
      </c>
      <c r="H77" s="343">
        <v>8</v>
      </c>
      <c r="I77" s="343">
        <v>4</v>
      </c>
      <c r="J77" s="383"/>
      <c r="K77" s="383"/>
      <c r="L77" s="383"/>
      <c r="M77" s="383"/>
      <c r="N77" s="359">
        <v>5</v>
      </c>
      <c r="O77" s="359">
        <v>1.1299999999999999</v>
      </c>
      <c r="P77" s="360">
        <v>0.22600000000000001</v>
      </c>
      <c r="Q77" s="384"/>
      <c r="R77" s="384"/>
      <c r="S77" s="384"/>
      <c r="T77" s="302">
        <v>50.64</v>
      </c>
      <c r="U77" s="300"/>
    </row>
    <row r="78" spans="1:21" s="299" customFormat="1" ht="21.75" customHeight="1" x14ac:dyDescent="0.2">
      <c r="A78" s="300"/>
      <c r="B78" s="389" t="s">
        <v>177</v>
      </c>
      <c r="C78" s="389"/>
      <c r="D78" s="389"/>
      <c r="E78" s="389"/>
      <c r="F78" s="344" t="s">
        <v>764</v>
      </c>
      <c r="G78" s="345" t="s">
        <v>255</v>
      </c>
      <c r="H78" s="343">
        <v>8</v>
      </c>
      <c r="I78" s="343">
        <v>4</v>
      </c>
      <c r="J78" s="383"/>
      <c r="K78" s="383"/>
      <c r="L78" s="383"/>
      <c r="M78" s="383"/>
      <c r="N78" s="359">
        <v>484.733</v>
      </c>
      <c r="O78" s="359">
        <v>484.73</v>
      </c>
      <c r="P78" s="360">
        <v>1</v>
      </c>
      <c r="Q78" s="384"/>
      <c r="R78" s="384"/>
      <c r="S78" s="384"/>
      <c r="T78" s="302">
        <v>0</v>
      </c>
      <c r="U78" s="300"/>
    </row>
    <row r="79" spans="1:21" s="299" customFormat="1" ht="13.5" customHeight="1" x14ac:dyDescent="0.2">
      <c r="A79" s="300"/>
      <c r="B79" s="389" t="s">
        <v>177</v>
      </c>
      <c r="C79" s="389"/>
      <c r="D79" s="389"/>
      <c r="E79" s="389"/>
      <c r="F79" s="344" t="s">
        <v>764</v>
      </c>
      <c r="G79" s="345" t="s">
        <v>252</v>
      </c>
      <c r="H79" s="343">
        <v>8</v>
      </c>
      <c r="I79" s="343">
        <v>4</v>
      </c>
      <c r="J79" s="383"/>
      <c r="K79" s="383"/>
      <c r="L79" s="383"/>
      <c r="M79" s="383"/>
      <c r="N79" s="359">
        <v>915.14800000000002</v>
      </c>
      <c r="O79" s="359">
        <v>915.15</v>
      </c>
      <c r="P79" s="360">
        <v>1</v>
      </c>
      <c r="Q79" s="384"/>
      <c r="R79" s="384"/>
      <c r="S79" s="384"/>
      <c r="T79" s="302">
        <v>0</v>
      </c>
      <c r="U79" s="300"/>
    </row>
    <row r="80" spans="1:21" s="299" customFormat="1" ht="13.5" customHeight="1" x14ac:dyDescent="0.2">
      <c r="A80" s="300"/>
      <c r="B80" s="389" t="s">
        <v>177</v>
      </c>
      <c r="C80" s="389"/>
      <c r="D80" s="389"/>
      <c r="E80" s="389"/>
      <c r="F80" s="344" t="s">
        <v>764</v>
      </c>
      <c r="G80" s="345" t="s">
        <v>190</v>
      </c>
      <c r="H80" s="343">
        <v>8</v>
      </c>
      <c r="I80" s="343">
        <v>4</v>
      </c>
      <c r="J80" s="383"/>
      <c r="K80" s="383"/>
      <c r="L80" s="383"/>
      <c r="M80" s="383"/>
      <c r="N80" s="359">
        <v>103.72199999999999</v>
      </c>
      <c r="O80" s="359">
        <v>103.72</v>
      </c>
      <c r="P80" s="360">
        <v>1</v>
      </c>
      <c r="Q80" s="384"/>
      <c r="R80" s="384"/>
      <c r="S80" s="384"/>
      <c r="T80" s="302">
        <v>0</v>
      </c>
      <c r="U80" s="300"/>
    </row>
    <row r="81" spans="1:21" s="299" customFormat="1" ht="13.5" customHeight="1" x14ac:dyDescent="0.2">
      <c r="A81" s="300"/>
      <c r="B81" s="389" t="s">
        <v>273</v>
      </c>
      <c r="C81" s="389"/>
      <c r="D81" s="389"/>
      <c r="E81" s="389"/>
      <c r="F81" s="344" t="s">
        <v>272</v>
      </c>
      <c r="G81" s="345" t="s">
        <v>255</v>
      </c>
      <c r="H81" s="343">
        <v>8</v>
      </c>
      <c r="I81" s="343">
        <v>4</v>
      </c>
      <c r="J81" s="383"/>
      <c r="K81" s="383"/>
      <c r="L81" s="383"/>
      <c r="M81" s="383"/>
      <c r="N81" s="359">
        <v>20440.400000000001</v>
      </c>
      <c r="O81" s="359">
        <v>13484.9</v>
      </c>
      <c r="P81" s="360">
        <v>0.65971999999999997</v>
      </c>
      <c r="Q81" s="384"/>
      <c r="R81" s="384"/>
      <c r="S81" s="384"/>
      <c r="T81" s="302">
        <v>0</v>
      </c>
      <c r="U81" s="300"/>
    </row>
    <row r="82" spans="1:21" s="299" customFormat="1" ht="21.75" customHeight="1" x14ac:dyDescent="0.2">
      <c r="A82" s="300"/>
      <c r="B82" s="389" t="s">
        <v>273</v>
      </c>
      <c r="C82" s="389"/>
      <c r="D82" s="389"/>
      <c r="E82" s="389"/>
      <c r="F82" s="344" t="s">
        <v>272</v>
      </c>
      <c r="G82" s="345" t="s">
        <v>252</v>
      </c>
      <c r="H82" s="343">
        <v>8</v>
      </c>
      <c r="I82" s="343">
        <v>4</v>
      </c>
      <c r="J82" s="383"/>
      <c r="K82" s="383"/>
      <c r="L82" s="383"/>
      <c r="M82" s="383"/>
      <c r="N82" s="359">
        <v>5458.7749999999996</v>
      </c>
      <c r="O82" s="359">
        <v>2816.94</v>
      </c>
      <c r="P82" s="360">
        <v>0.51604000000000005</v>
      </c>
      <c r="Q82" s="384"/>
      <c r="R82" s="384"/>
      <c r="S82" s="384"/>
      <c r="T82" s="302">
        <v>267445.81</v>
      </c>
      <c r="U82" s="300"/>
    </row>
    <row r="83" spans="1:21" s="299" customFormat="1" ht="21.75" customHeight="1" x14ac:dyDescent="0.2">
      <c r="A83" s="300"/>
      <c r="B83" s="389" t="s">
        <v>273</v>
      </c>
      <c r="C83" s="389"/>
      <c r="D83" s="389"/>
      <c r="E83" s="389"/>
      <c r="F83" s="344" t="s">
        <v>272</v>
      </c>
      <c r="G83" s="345" t="s">
        <v>193</v>
      </c>
      <c r="H83" s="343">
        <v>8</v>
      </c>
      <c r="I83" s="343">
        <v>4</v>
      </c>
      <c r="J83" s="383"/>
      <c r="K83" s="383"/>
      <c r="L83" s="383"/>
      <c r="M83" s="383"/>
      <c r="N83" s="359">
        <v>621.5</v>
      </c>
      <c r="O83" s="359">
        <v>596.75</v>
      </c>
      <c r="P83" s="360">
        <v>0.96016999999999997</v>
      </c>
      <c r="Q83" s="384"/>
      <c r="R83" s="384"/>
      <c r="S83" s="384"/>
      <c r="T83" s="302">
        <v>83362.09</v>
      </c>
      <c r="U83" s="300"/>
    </row>
    <row r="84" spans="1:21" s="299" customFormat="1" ht="13.5" customHeight="1" x14ac:dyDescent="0.2">
      <c r="A84" s="300"/>
      <c r="B84" s="389" t="s">
        <v>273</v>
      </c>
      <c r="C84" s="389"/>
      <c r="D84" s="389"/>
      <c r="E84" s="389"/>
      <c r="F84" s="344" t="s">
        <v>272</v>
      </c>
      <c r="G84" s="345" t="s">
        <v>190</v>
      </c>
      <c r="H84" s="343">
        <v>8</v>
      </c>
      <c r="I84" s="343">
        <v>4</v>
      </c>
      <c r="J84" s="383"/>
      <c r="K84" s="383"/>
      <c r="L84" s="383"/>
      <c r="M84" s="383"/>
      <c r="N84" s="359">
        <v>187.6</v>
      </c>
      <c r="O84" s="359">
        <v>78.27</v>
      </c>
      <c r="P84" s="360">
        <v>0.41719000000000001</v>
      </c>
      <c r="Q84" s="384"/>
      <c r="R84" s="384"/>
      <c r="S84" s="384"/>
      <c r="T84" s="302">
        <v>247.52</v>
      </c>
      <c r="U84" s="300"/>
    </row>
    <row r="85" spans="1:21" s="299" customFormat="1" ht="13.5" customHeight="1" x14ac:dyDescent="0.2">
      <c r="A85" s="300"/>
      <c r="B85" s="388" t="s">
        <v>393</v>
      </c>
      <c r="C85" s="388"/>
      <c r="D85" s="388"/>
      <c r="E85" s="388"/>
      <c r="F85" s="344" t="s">
        <v>392</v>
      </c>
      <c r="G85" s="345">
        <v>0</v>
      </c>
      <c r="H85" s="343">
        <v>0</v>
      </c>
      <c r="I85" s="343">
        <v>0</v>
      </c>
      <c r="J85" s="383"/>
      <c r="K85" s="383"/>
      <c r="L85" s="383"/>
      <c r="M85" s="383"/>
      <c r="N85" s="359">
        <v>699.2</v>
      </c>
      <c r="O85" s="359">
        <v>454.79</v>
      </c>
      <c r="P85" s="360">
        <v>0.65044000000000002</v>
      </c>
      <c r="Q85" s="384"/>
      <c r="R85" s="384"/>
      <c r="S85" s="384"/>
      <c r="T85" s="302">
        <v>240.76</v>
      </c>
      <c r="U85" s="300"/>
    </row>
    <row r="86" spans="1:21" s="299" customFormat="1" ht="13.5" customHeight="1" x14ac:dyDescent="0.2">
      <c r="A86" s="300"/>
      <c r="B86" s="389" t="s">
        <v>612</v>
      </c>
      <c r="C86" s="389"/>
      <c r="D86" s="389"/>
      <c r="E86" s="389"/>
      <c r="F86" s="344" t="s">
        <v>613</v>
      </c>
      <c r="G86" s="345" t="s">
        <v>212</v>
      </c>
      <c r="H86" s="343">
        <v>1</v>
      </c>
      <c r="I86" s="343">
        <v>4</v>
      </c>
      <c r="J86" s="383"/>
      <c r="K86" s="383"/>
      <c r="L86" s="383"/>
      <c r="M86" s="383"/>
      <c r="N86" s="359">
        <v>39.200000000000003</v>
      </c>
      <c r="O86" s="359">
        <v>0</v>
      </c>
      <c r="P86" s="360">
        <v>0</v>
      </c>
      <c r="Q86" s="384"/>
      <c r="R86" s="384"/>
      <c r="S86" s="384"/>
      <c r="T86" s="302">
        <v>372.17</v>
      </c>
      <c r="U86" s="300"/>
    </row>
    <row r="87" spans="1:21" s="299" customFormat="1" ht="13.5" customHeight="1" x14ac:dyDescent="0.2">
      <c r="A87" s="300"/>
      <c r="B87" s="389" t="s">
        <v>612</v>
      </c>
      <c r="C87" s="389"/>
      <c r="D87" s="389"/>
      <c r="E87" s="389"/>
      <c r="F87" s="344" t="s">
        <v>613</v>
      </c>
      <c r="G87" s="345" t="s">
        <v>187</v>
      </c>
      <c r="H87" s="343">
        <v>4</v>
      </c>
      <c r="I87" s="343">
        <v>12</v>
      </c>
      <c r="J87" s="383"/>
      <c r="K87" s="383"/>
      <c r="L87" s="383"/>
      <c r="M87" s="383"/>
      <c r="N87" s="359">
        <v>448.42500000000001</v>
      </c>
      <c r="O87" s="359">
        <v>434.79</v>
      </c>
      <c r="P87" s="360">
        <v>0.96960000000000002</v>
      </c>
      <c r="Q87" s="384"/>
      <c r="R87" s="384"/>
      <c r="S87" s="384"/>
      <c r="T87" s="302">
        <v>1297.8</v>
      </c>
      <c r="U87" s="300"/>
    </row>
    <row r="88" spans="1:21" s="299" customFormat="1" ht="13.5" customHeight="1" x14ac:dyDescent="0.2">
      <c r="A88" s="300"/>
      <c r="B88" s="389" t="s">
        <v>612</v>
      </c>
      <c r="C88" s="389"/>
      <c r="D88" s="389"/>
      <c r="E88" s="389"/>
      <c r="F88" s="344" t="s">
        <v>613</v>
      </c>
      <c r="G88" s="345" t="s">
        <v>168</v>
      </c>
      <c r="H88" s="343">
        <v>4</v>
      </c>
      <c r="I88" s="343">
        <v>12</v>
      </c>
      <c r="J88" s="383"/>
      <c r="K88" s="383"/>
      <c r="L88" s="383"/>
      <c r="M88" s="383"/>
      <c r="N88" s="359">
        <v>211.57499999999999</v>
      </c>
      <c r="O88" s="359">
        <v>20</v>
      </c>
      <c r="P88" s="360">
        <v>9.4530000000000003E-2</v>
      </c>
      <c r="Q88" s="384"/>
      <c r="R88" s="384"/>
      <c r="S88" s="384"/>
      <c r="T88" s="302">
        <v>0</v>
      </c>
      <c r="U88" s="300"/>
    </row>
    <row r="89" spans="1:21" s="299" customFormat="1" ht="13.5" customHeight="1" x14ac:dyDescent="0.2">
      <c r="A89" s="300"/>
      <c r="B89" s="388" t="s">
        <v>228</v>
      </c>
      <c r="C89" s="388"/>
      <c r="D89" s="388"/>
      <c r="E89" s="388"/>
      <c r="F89" s="344" t="s">
        <v>227</v>
      </c>
      <c r="G89" s="345">
        <v>0</v>
      </c>
      <c r="H89" s="343">
        <v>0</v>
      </c>
      <c r="I89" s="343">
        <v>0</v>
      </c>
      <c r="J89" s="383"/>
      <c r="K89" s="383"/>
      <c r="L89" s="383"/>
      <c r="M89" s="383"/>
      <c r="N89" s="359">
        <v>958048.82200000004</v>
      </c>
      <c r="O89" s="359">
        <v>607880.78</v>
      </c>
      <c r="P89" s="360">
        <v>0.63449999999999995</v>
      </c>
      <c r="Q89" s="384"/>
      <c r="R89" s="384"/>
      <c r="S89" s="384"/>
      <c r="T89" s="302">
        <v>0</v>
      </c>
      <c r="U89" s="300"/>
    </row>
    <row r="90" spans="1:21" s="299" customFormat="1" ht="13.5" customHeight="1" x14ac:dyDescent="0.2">
      <c r="A90" s="300"/>
      <c r="B90" s="388" t="s">
        <v>226</v>
      </c>
      <c r="C90" s="388"/>
      <c r="D90" s="388"/>
      <c r="E90" s="388"/>
      <c r="F90" s="344" t="s">
        <v>225</v>
      </c>
      <c r="G90" s="345">
        <v>0</v>
      </c>
      <c r="H90" s="343">
        <v>0</v>
      </c>
      <c r="I90" s="343">
        <v>0</v>
      </c>
      <c r="J90" s="383"/>
      <c r="K90" s="383"/>
      <c r="L90" s="383"/>
      <c r="M90" s="383"/>
      <c r="N90" s="359">
        <v>284633.554</v>
      </c>
      <c r="O90" s="359">
        <v>176079.67</v>
      </c>
      <c r="P90" s="360">
        <v>0.61861999999999995</v>
      </c>
      <c r="Q90" s="384"/>
      <c r="R90" s="384"/>
      <c r="S90" s="384"/>
      <c r="T90" s="302">
        <v>868.38</v>
      </c>
      <c r="U90" s="300"/>
    </row>
    <row r="91" spans="1:21" s="299" customFormat="1" ht="13.5" customHeight="1" x14ac:dyDescent="0.2">
      <c r="A91" s="300"/>
      <c r="B91" s="389" t="s">
        <v>326</v>
      </c>
      <c r="C91" s="389"/>
      <c r="D91" s="389"/>
      <c r="E91" s="389"/>
      <c r="F91" s="344" t="s">
        <v>374</v>
      </c>
      <c r="G91" s="345" t="s">
        <v>281</v>
      </c>
      <c r="H91" s="343">
        <v>7</v>
      </c>
      <c r="I91" s="343">
        <v>1</v>
      </c>
      <c r="J91" s="383"/>
      <c r="K91" s="383"/>
      <c r="L91" s="383"/>
      <c r="M91" s="383"/>
      <c r="N91" s="359">
        <v>533.70000000000005</v>
      </c>
      <c r="O91" s="359">
        <v>308.67</v>
      </c>
      <c r="P91" s="360">
        <v>0.57835999999999999</v>
      </c>
      <c r="Q91" s="384"/>
      <c r="R91" s="384"/>
      <c r="S91" s="384"/>
      <c r="T91" s="302">
        <v>3028.2</v>
      </c>
      <c r="U91" s="300"/>
    </row>
    <row r="92" spans="1:21" s="299" customFormat="1" ht="13.5" customHeight="1" x14ac:dyDescent="0.2">
      <c r="A92" s="300"/>
      <c r="B92" s="389" t="s">
        <v>326</v>
      </c>
      <c r="C92" s="389"/>
      <c r="D92" s="389"/>
      <c r="E92" s="389"/>
      <c r="F92" s="344" t="s">
        <v>374</v>
      </c>
      <c r="G92" s="345" t="s">
        <v>157</v>
      </c>
      <c r="H92" s="343">
        <v>7</v>
      </c>
      <c r="I92" s="343">
        <v>1</v>
      </c>
      <c r="J92" s="383"/>
      <c r="K92" s="383"/>
      <c r="L92" s="383"/>
      <c r="M92" s="383"/>
      <c r="N92" s="359">
        <v>1686</v>
      </c>
      <c r="O92" s="359">
        <v>501.64</v>
      </c>
      <c r="P92" s="360">
        <v>0.29753000000000002</v>
      </c>
      <c r="Q92" s="384"/>
      <c r="R92" s="384"/>
      <c r="S92" s="384"/>
      <c r="T92" s="302">
        <v>33356.15</v>
      </c>
      <c r="U92" s="300"/>
    </row>
    <row r="93" spans="1:21" s="299" customFormat="1" ht="13.5" customHeight="1" x14ac:dyDescent="0.2">
      <c r="A93" s="300"/>
      <c r="B93" s="389" t="s">
        <v>176</v>
      </c>
      <c r="C93" s="389"/>
      <c r="D93" s="389"/>
      <c r="E93" s="389"/>
      <c r="F93" s="344" t="s">
        <v>373</v>
      </c>
      <c r="G93" s="345" t="s">
        <v>281</v>
      </c>
      <c r="H93" s="343">
        <v>7</v>
      </c>
      <c r="I93" s="343">
        <v>1</v>
      </c>
      <c r="J93" s="383"/>
      <c r="K93" s="383"/>
      <c r="L93" s="383"/>
      <c r="M93" s="383"/>
      <c r="N93" s="359">
        <v>1172.5129999999999</v>
      </c>
      <c r="O93" s="359">
        <v>453.01</v>
      </c>
      <c r="P93" s="360">
        <v>0.38635999999999998</v>
      </c>
      <c r="Q93" s="384"/>
      <c r="R93" s="384"/>
      <c r="S93" s="384"/>
      <c r="T93" s="302">
        <v>41831.910000000003</v>
      </c>
      <c r="U93" s="300"/>
    </row>
    <row r="94" spans="1:21" s="299" customFormat="1" ht="13.5" customHeight="1" x14ac:dyDescent="0.2">
      <c r="A94" s="300"/>
      <c r="B94" s="389" t="s">
        <v>176</v>
      </c>
      <c r="C94" s="389"/>
      <c r="D94" s="389"/>
      <c r="E94" s="389"/>
      <c r="F94" s="344" t="s">
        <v>373</v>
      </c>
      <c r="G94" s="345" t="s">
        <v>157</v>
      </c>
      <c r="H94" s="343">
        <v>7</v>
      </c>
      <c r="I94" s="343">
        <v>1</v>
      </c>
      <c r="J94" s="383"/>
      <c r="K94" s="383"/>
      <c r="L94" s="383"/>
      <c r="M94" s="383"/>
      <c r="N94" s="359">
        <v>4873.9359999999997</v>
      </c>
      <c r="O94" s="359">
        <v>1731.91</v>
      </c>
      <c r="P94" s="360">
        <v>0.35533999999999999</v>
      </c>
      <c r="Q94" s="384"/>
      <c r="R94" s="384"/>
      <c r="S94" s="384"/>
      <c r="T94" s="302">
        <v>0</v>
      </c>
      <c r="U94" s="300"/>
    </row>
    <row r="95" spans="1:21" s="299" customFormat="1" ht="13.5" customHeight="1" x14ac:dyDescent="0.2">
      <c r="A95" s="300"/>
      <c r="B95" s="389" t="s">
        <v>648</v>
      </c>
      <c r="C95" s="389"/>
      <c r="D95" s="389"/>
      <c r="E95" s="389"/>
      <c r="F95" s="344" t="s">
        <v>649</v>
      </c>
      <c r="G95" s="345" t="s">
        <v>281</v>
      </c>
      <c r="H95" s="343">
        <v>7</v>
      </c>
      <c r="I95" s="343">
        <v>1</v>
      </c>
      <c r="J95" s="383"/>
      <c r="K95" s="383"/>
      <c r="L95" s="383"/>
      <c r="M95" s="383"/>
      <c r="N95" s="359">
        <v>70</v>
      </c>
      <c r="O95" s="359">
        <v>0</v>
      </c>
      <c r="P95" s="360">
        <v>0</v>
      </c>
      <c r="Q95" s="384"/>
      <c r="R95" s="384"/>
      <c r="S95" s="384"/>
      <c r="T95" s="302">
        <v>2119.1999999999998</v>
      </c>
      <c r="U95" s="300"/>
    </row>
    <row r="96" spans="1:21" s="299" customFormat="1" ht="13.5" customHeight="1" x14ac:dyDescent="0.2">
      <c r="A96" s="300"/>
      <c r="B96" s="389" t="s">
        <v>648</v>
      </c>
      <c r="C96" s="389"/>
      <c r="D96" s="389"/>
      <c r="E96" s="389"/>
      <c r="F96" s="344" t="s">
        <v>649</v>
      </c>
      <c r="G96" s="345" t="s">
        <v>157</v>
      </c>
      <c r="H96" s="343">
        <v>7</v>
      </c>
      <c r="I96" s="343">
        <v>1</v>
      </c>
      <c r="J96" s="383"/>
      <c r="K96" s="383"/>
      <c r="L96" s="383"/>
      <c r="M96" s="383"/>
      <c r="N96" s="359">
        <v>100</v>
      </c>
      <c r="O96" s="359">
        <v>0</v>
      </c>
      <c r="P96" s="360">
        <v>0</v>
      </c>
      <c r="Q96" s="384"/>
      <c r="R96" s="384"/>
      <c r="S96" s="384"/>
      <c r="T96" s="302">
        <v>173648.86</v>
      </c>
      <c r="U96" s="300"/>
    </row>
    <row r="97" spans="1:21" s="299" customFormat="1" ht="13.5" customHeight="1" x14ac:dyDescent="0.2">
      <c r="A97" s="300"/>
      <c r="B97" s="389" t="s">
        <v>174</v>
      </c>
      <c r="C97" s="389"/>
      <c r="D97" s="389"/>
      <c r="E97" s="389"/>
      <c r="F97" s="344" t="s">
        <v>372</v>
      </c>
      <c r="G97" s="345" t="s">
        <v>281</v>
      </c>
      <c r="H97" s="343">
        <v>7</v>
      </c>
      <c r="I97" s="343">
        <v>1</v>
      </c>
      <c r="J97" s="383"/>
      <c r="K97" s="383"/>
      <c r="L97" s="383"/>
      <c r="M97" s="383"/>
      <c r="N97" s="359">
        <v>3076.7849999999999</v>
      </c>
      <c r="O97" s="359">
        <v>1057.03</v>
      </c>
      <c r="P97" s="360">
        <v>0.34355000000000002</v>
      </c>
      <c r="Q97" s="384"/>
      <c r="R97" s="384"/>
      <c r="S97" s="384"/>
      <c r="T97" s="302">
        <v>1225.6400000000001</v>
      </c>
      <c r="U97" s="300"/>
    </row>
    <row r="98" spans="1:21" s="299" customFormat="1" ht="13.5" customHeight="1" x14ac:dyDescent="0.2">
      <c r="A98" s="300"/>
      <c r="B98" s="389" t="s">
        <v>174</v>
      </c>
      <c r="C98" s="389"/>
      <c r="D98" s="389"/>
      <c r="E98" s="389"/>
      <c r="F98" s="344" t="s">
        <v>372</v>
      </c>
      <c r="G98" s="345" t="s">
        <v>157</v>
      </c>
      <c r="H98" s="343">
        <v>7</v>
      </c>
      <c r="I98" s="343">
        <v>1</v>
      </c>
      <c r="J98" s="383"/>
      <c r="K98" s="383"/>
      <c r="L98" s="383"/>
      <c r="M98" s="383"/>
      <c r="N98" s="359">
        <v>7013.22</v>
      </c>
      <c r="O98" s="359">
        <v>4041.13</v>
      </c>
      <c r="P98" s="360">
        <v>0.57621999999999995</v>
      </c>
      <c r="Q98" s="384"/>
      <c r="R98" s="384"/>
      <c r="S98" s="384"/>
      <c r="T98" s="302">
        <v>3033.51</v>
      </c>
      <c r="U98" s="300"/>
    </row>
    <row r="99" spans="1:21" s="299" customFormat="1" ht="13.5" customHeight="1" x14ac:dyDescent="0.2">
      <c r="A99" s="300"/>
      <c r="B99" s="389" t="s">
        <v>371</v>
      </c>
      <c r="C99" s="389"/>
      <c r="D99" s="389"/>
      <c r="E99" s="389"/>
      <c r="F99" s="344" t="s">
        <v>370</v>
      </c>
      <c r="G99" s="345" t="s">
        <v>281</v>
      </c>
      <c r="H99" s="343">
        <v>7</v>
      </c>
      <c r="I99" s="343">
        <v>1</v>
      </c>
      <c r="J99" s="383"/>
      <c r="K99" s="383"/>
      <c r="L99" s="383"/>
      <c r="M99" s="383"/>
      <c r="N99" s="359">
        <v>110679.7</v>
      </c>
      <c r="O99" s="359">
        <v>71188.460000000006</v>
      </c>
      <c r="P99" s="360">
        <v>0.64319000000000004</v>
      </c>
      <c r="Q99" s="384"/>
      <c r="R99" s="384"/>
      <c r="S99" s="384"/>
      <c r="T99" s="302">
        <v>0</v>
      </c>
      <c r="U99" s="300"/>
    </row>
    <row r="100" spans="1:21" s="299" customFormat="1" ht="13.5" customHeight="1" x14ac:dyDescent="0.2">
      <c r="A100" s="300"/>
      <c r="B100" s="389" t="s">
        <v>371</v>
      </c>
      <c r="C100" s="389"/>
      <c r="D100" s="389"/>
      <c r="E100" s="389"/>
      <c r="F100" s="344" t="s">
        <v>370</v>
      </c>
      <c r="G100" s="345" t="s">
        <v>157</v>
      </c>
      <c r="H100" s="343">
        <v>7</v>
      </c>
      <c r="I100" s="343">
        <v>1</v>
      </c>
      <c r="J100" s="383"/>
      <c r="K100" s="383"/>
      <c r="L100" s="383"/>
      <c r="M100" s="383"/>
      <c r="N100" s="359">
        <v>144266.29999999999</v>
      </c>
      <c r="O100" s="359">
        <v>92293.54</v>
      </c>
      <c r="P100" s="360">
        <v>0.63973999999999998</v>
      </c>
      <c r="Q100" s="384"/>
      <c r="R100" s="384"/>
      <c r="S100" s="384"/>
      <c r="T100" s="302">
        <v>0</v>
      </c>
      <c r="U100" s="300"/>
    </row>
    <row r="101" spans="1:21" s="299" customFormat="1" ht="13.5" customHeight="1" x14ac:dyDescent="0.2">
      <c r="A101" s="300"/>
      <c r="B101" s="389" t="s">
        <v>334</v>
      </c>
      <c r="C101" s="389"/>
      <c r="D101" s="389"/>
      <c r="E101" s="389"/>
      <c r="F101" s="344" t="s">
        <v>369</v>
      </c>
      <c r="G101" s="345" t="s">
        <v>281</v>
      </c>
      <c r="H101" s="343">
        <v>7</v>
      </c>
      <c r="I101" s="343">
        <v>1</v>
      </c>
      <c r="J101" s="383"/>
      <c r="K101" s="383"/>
      <c r="L101" s="383"/>
      <c r="M101" s="383"/>
      <c r="N101" s="359">
        <v>635.4</v>
      </c>
      <c r="O101" s="359">
        <v>0</v>
      </c>
      <c r="P101" s="360">
        <v>0</v>
      </c>
      <c r="Q101" s="384"/>
      <c r="R101" s="384"/>
      <c r="S101" s="384"/>
      <c r="T101" s="302">
        <v>56</v>
      </c>
      <c r="U101" s="300"/>
    </row>
    <row r="102" spans="1:21" s="299" customFormat="1" ht="13.5" customHeight="1" x14ac:dyDescent="0.2">
      <c r="A102" s="300"/>
      <c r="B102" s="389" t="s">
        <v>224</v>
      </c>
      <c r="C102" s="389"/>
      <c r="D102" s="389"/>
      <c r="E102" s="389"/>
      <c r="F102" s="344" t="s">
        <v>223</v>
      </c>
      <c r="G102" s="345" t="s">
        <v>180</v>
      </c>
      <c r="H102" s="343">
        <v>10</v>
      </c>
      <c r="I102" s="343">
        <v>4</v>
      </c>
      <c r="J102" s="383"/>
      <c r="K102" s="383"/>
      <c r="L102" s="383"/>
      <c r="M102" s="383"/>
      <c r="N102" s="359">
        <v>10526</v>
      </c>
      <c r="O102" s="359">
        <v>4504.28</v>
      </c>
      <c r="P102" s="360">
        <v>0.42792000000000002</v>
      </c>
      <c r="Q102" s="384"/>
      <c r="R102" s="384"/>
      <c r="S102" s="384"/>
      <c r="T102" s="302">
        <v>0</v>
      </c>
      <c r="U102" s="300"/>
    </row>
    <row r="103" spans="1:21" s="299" customFormat="1" ht="13.5" customHeight="1" x14ac:dyDescent="0.2">
      <c r="A103" s="300"/>
      <c r="B103" s="388" t="s">
        <v>357</v>
      </c>
      <c r="C103" s="388"/>
      <c r="D103" s="388"/>
      <c r="E103" s="388"/>
      <c r="F103" s="344" t="s">
        <v>356</v>
      </c>
      <c r="G103" s="345">
        <v>0</v>
      </c>
      <c r="H103" s="343">
        <v>0</v>
      </c>
      <c r="I103" s="343">
        <v>0</v>
      </c>
      <c r="J103" s="383"/>
      <c r="K103" s="383"/>
      <c r="L103" s="383"/>
      <c r="M103" s="383"/>
      <c r="N103" s="359">
        <v>636579.49300000002</v>
      </c>
      <c r="O103" s="359">
        <v>406054.96</v>
      </c>
      <c r="P103" s="360">
        <v>0.63787000000000005</v>
      </c>
      <c r="Q103" s="384"/>
      <c r="R103" s="384"/>
      <c r="S103" s="384"/>
      <c r="T103" s="302">
        <v>7345.89</v>
      </c>
      <c r="U103" s="300"/>
    </row>
    <row r="104" spans="1:21" s="299" customFormat="1" ht="13.5" customHeight="1" x14ac:dyDescent="0.2">
      <c r="A104" s="300"/>
      <c r="B104" s="389" t="s">
        <v>326</v>
      </c>
      <c r="C104" s="389"/>
      <c r="D104" s="389"/>
      <c r="E104" s="389"/>
      <c r="F104" s="344" t="s">
        <v>367</v>
      </c>
      <c r="G104" s="345" t="s">
        <v>281</v>
      </c>
      <c r="H104" s="343">
        <v>7</v>
      </c>
      <c r="I104" s="343">
        <v>2</v>
      </c>
      <c r="J104" s="383"/>
      <c r="K104" s="383"/>
      <c r="L104" s="383"/>
      <c r="M104" s="383"/>
      <c r="N104" s="359">
        <v>4717.8190000000004</v>
      </c>
      <c r="O104" s="359">
        <v>2878.75</v>
      </c>
      <c r="P104" s="360">
        <v>0.61019000000000001</v>
      </c>
      <c r="Q104" s="384"/>
      <c r="R104" s="384"/>
      <c r="S104" s="384"/>
      <c r="T104" s="302">
        <v>0</v>
      </c>
      <c r="U104" s="300"/>
    </row>
    <row r="105" spans="1:21" s="299" customFormat="1" ht="13.5" customHeight="1" x14ac:dyDescent="0.2">
      <c r="A105" s="300"/>
      <c r="B105" s="389" t="s">
        <v>176</v>
      </c>
      <c r="C105" s="389"/>
      <c r="D105" s="389"/>
      <c r="E105" s="389"/>
      <c r="F105" s="344" t="s">
        <v>366</v>
      </c>
      <c r="G105" s="345" t="s">
        <v>281</v>
      </c>
      <c r="H105" s="343">
        <v>7</v>
      </c>
      <c r="I105" s="343">
        <v>2</v>
      </c>
      <c r="J105" s="383"/>
      <c r="K105" s="383"/>
      <c r="L105" s="383"/>
      <c r="M105" s="383"/>
      <c r="N105" s="359">
        <v>10975.259</v>
      </c>
      <c r="O105" s="359">
        <v>3798.93</v>
      </c>
      <c r="P105" s="360">
        <v>0.34614</v>
      </c>
      <c r="Q105" s="384"/>
      <c r="R105" s="384"/>
      <c r="S105" s="384"/>
      <c r="T105" s="302">
        <v>1228.8699999999999</v>
      </c>
      <c r="U105" s="300"/>
    </row>
    <row r="106" spans="1:21" s="299" customFormat="1" ht="13.5" customHeight="1" x14ac:dyDescent="0.2">
      <c r="A106" s="300"/>
      <c r="B106" s="389" t="s">
        <v>365</v>
      </c>
      <c r="C106" s="389"/>
      <c r="D106" s="389"/>
      <c r="E106" s="389"/>
      <c r="F106" s="344" t="s">
        <v>364</v>
      </c>
      <c r="G106" s="345" t="s">
        <v>281</v>
      </c>
      <c r="H106" s="343">
        <v>7</v>
      </c>
      <c r="I106" s="343">
        <v>2</v>
      </c>
      <c r="J106" s="383"/>
      <c r="K106" s="383"/>
      <c r="L106" s="383"/>
      <c r="M106" s="383"/>
      <c r="N106" s="359">
        <v>659.94</v>
      </c>
      <c r="O106" s="359">
        <v>659.94</v>
      </c>
      <c r="P106" s="360">
        <v>1</v>
      </c>
      <c r="Q106" s="384"/>
      <c r="R106" s="384"/>
      <c r="S106" s="384"/>
      <c r="T106" s="302">
        <v>983.95</v>
      </c>
      <c r="U106" s="300"/>
    </row>
    <row r="107" spans="1:21" s="299" customFormat="1" ht="13.5" customHeight="1" x14ac:dyDescent="0.2">
      <c r="A107" s="300"/>
      <c r="B107" s="389" t="s">
        <v>648</v>
      </c>
      <c r="C107" s="389"/>
      <c r="D107" s="389"/>
      <c r="E107" s="389"/>
      <c r="F107" s="344" t="s">
        <v>650</v>
      </c>
      <c r="G107" s="345" t="s">
        <v>281</v>
      </c>
      <c r="H107" s="343">
        <v>7</v>
      </c>
      <c r="I107" s="343">
        <v>2</v>
      </c>
      <c r="J107" s="383"/>
      <c r="K107" s="383"/>
      <c r="L107" s="383"/>
      <c r="M107" s="383"/>
      <c r="N107" s="359">
        <v>645.17600000000004</v>
      </c>
      <c r="O107" s="359">
        <v>135</v>
      </c>
      <c r="P107" s="360">
        <v>0.20924999999999999</v>
      </c>
      <c r="Q107" s="384"/>
      <c r="R107" s="384"/>
      <c r="S107" s="384"/>
      <c r="T107" s="302">
        <v>143332.24</v>
      </c>
      <c r="U107" s="300"/>
    </row>
    <row r="108" spans="1:21" s="299" customFormat="1" ht="13.5" customHeight="1" x14ac:dyDescent="0.2">
      <c r="A108" s="300"/>
      <c r="B108" s="389" t="s">
        <v>522</v>
      </c>
      <c r="C108" s="389"/>
      <c r="D108" s="389"/>
      <c r="E108" s="389"/>
      <c r="F108" s="344" t="s">
        <v>521</v>
      </c>
      <c r="G108" s="345" t="s">
        <v>281</v>
      </c>
      <c r="H108" s="343">
        <v>7</v>
      </c>
      <c r="I108" s="343">
        <v>2</v>
      </c>
      <c r="J108" s="383"/>
      <c r="K108" s="383"/>
      <c r="L108" s="383"/>
      <c r="M108" s="383"/>
      <c r="N108" s="359">
        <v>1886.08</v>
      </c>
      <c r="O108" s="359">
        <v>1337.2</v>
      </c>
      <c r="P108" s="360">
        <v>0.70898000000000005</v>
      </c>
      <c r="Q108" s="384"/>
      <c r="R108" s="384"/>
      <c r="S108" s="384"/>
      <c r="T108" s="302">
        <v>0</v>
      </c>
      <c r="U108" s="300"/>
    </row>
    <row r="109" spans="1:21" s="299" customFormat="1" ht="13.5" customHeight="1" x14ac:dyDescent="0.2">
      <c r="A109" s="300"/>
      <c r="B109" s="389" t="s">
        <v>651</v>
      </c>
      <c r="C109" s="389"/>
      <c r="D109" s="389"/>
      <c r="E109" s="389"/>
      <c r="F109" s="344" t="s">
        <v>652</v>
      </c>
      <c r="G109" s="345" t="s">
        <v>281</v>
      </c>
      <c r="H109" s="343">
        <v>7</v>
      </c>
      <c r="I109" s="343">
        <v>2</v>
      </c>
      <c r="J109" s="383"/>
      <c r="K109" s="383"/>
      <c r="L109" s="383"/>
      <c r="M109" s="383"/>
      <c r="N109" s="359">
        <v>40</v>
      </c>
      <c r="O109" s="359">
        <v>0</v>
      </c>
      <c r="P109" s="360">
        <v>0</v>
      </c>
      <c r="Q109" s="384"/>
      <c r="R109" s="384"/>
      <c r="S109" s="384"/>
      <c r="T109" s="302">
        <v>8645.31</v>
      </c>
      <c r="U109" s="300"/>
    </row>
    <row r="110" spans="1:21" s="299" customFormat="1" ht="13.5" customHeight="1" x14ac:dyDescent="0.2">
      <c r="A110" s="300"/>
      <c r="B110" s="389" t="s">
        <v>174</v>
      </c>
      <c r="C110" s="389"/>
      <c r="D110" s="389"/>
      <c r="E110" s="389"/>
      <c r="F110" s="344" t="s">
        <v>363</v>
      </c>
      <c r="G110" s="345" t="s">
        <v>281</v>
      </c>
      <c r="H110" s="343">
        <v>7</v>
      </c>
      <c r="I110" s="343">
        <v>2</v>
      </c>
      <c r="J110" s="383"/>
      <c r="K110" s="383"/>
      <c r="L110" s="383"/>
      <c r="M110" s="383"/>
      <c r="N110" s="359">
        <v>21938.875</v>
      </c>
      <c r="O110" s="359">
        <v>9043.66</v>
      </c>
      <c r="P110" s="360">
        <v>0.41221999999999998</v>
      </c>
      <c r="Q110" s="384"/>
      <c r="R110" s="384"/>
      <c r="S110" s="384"/>
      <c r="T110" s="302">
        <v>7212.77</v>
      </c>
      <c r="U110" s="300"/>
    </row>
    <row r="111" spans="1:21" s="299" customFormat="1" ht="13.5" customHeight="1" x14ac:dyDescent="0.2">
      <c r="A111" s="300"/>
      <c r="B111" s="389" t="s">
        <v>362</v>
      </c>
      <c r="C111" s="389"/>
      <c r="D111" s="389"/>
      <c r="E111" s="389"/>
      <c r="F111" s="344" t="s">
        <v>361</v>
      </c>
      <c r="G111" s="345" t="s">
        <v>281</v>
      </c>
      <c r="H111" s="343">
        <v>7</v>
      </c>
      <c r="I111" s="343">
        <v>2</v>
      </c>
      <c r="J111" s="383"/>
      <c r="K111" s="383"/>
      <c r="L111" s="383"/>
      <c r="M111" s="383"/>
      <c r="N111" s="359">
        <v>1644.43</v>
      </c>
      <c r="O111" s="359">
        <v>1644.43</v>
      </c>
      <c r="P111" s="360">
        <v>1</v>
      </c>
      <c r="Q111" s="384"/>
      <c r="R111" s="384"/>
      <c r="S111" s="384"/>
      <c r="T111" s="302">
        <v>584.67999999999995</v>
      </c>
      <c r="U111" s="300"/>
    </row>
    <row r="112" spans="1:21" s="299" customFormat="1" ht="21.75" customHeight="1" x14ac:dyDescent="0.2">
      <c r="A112" s="300"/>
      <c r="B112" s="389" t="s">
        <v>520</v>
      </c>
      <c r="C112" s="389"/>
      <c r="D112" s="389"/>
      <c r="E112" s="389"/>
      <c r="F112" s="344" t="s">
        <v>519</v>
      </c>
      <c r="G112" s="345" t="s">
        <v>281</v>
      </c>
      <c r="H112" s="343">
        <v>7</v>
      </c>
      <c r="I112" s="343">
        <v>2</v>
      </c>
      <c r="J112" s="383"/>
      <c r="K112" s="383"/>
      <c r="L112" s="383"/>
      <c r="M112" s="383"/>
      <c r="N112" s="359">
        <v>3957</v>
      </c>
      <c r="O112" s="359">
        <v>2108.9899999999998</v>
      </c>
      <c r="P112" s="360">
        <v>0.53298000000000001</v>
      </c>
      <c r="Q112" s="384"/>
      <c r="R112" s="384"/>
      <c r="S112" s="384"/>
      <c r="T112" s="302">
        <v>1442.54</v>
      </c>
      <c r="U112" s="300"/>
    </row>
    <row r="113" spans="1:21" s="299" customFormat="1" ht="13.5" customHeight="1" x14ac:dyDescent="0.2">
      <c r="A113" s="300"/>
      <c r="B113" s="389" t="s">
        <v>562</v>
      </c>
      <c r="C113" s="389"/>
      <c r="D113" s="389"/>
      <c r="E113" s="389"/>
      <c r="F113" s="344" t="s">
        <v>563</v>
      </c>
      <c r="G113" s="345" t="s">
        <v>281</v>
      </c>
      <c r="H113" s="343">
        <v>7</v>
      </c>
      <c r="I113" s="343">
        <v>2</v>
      </c>
      <c r="J113" s="383"/>
      <c r="K113" s="383"/>
      <c r="L113" s="383"/>
      <c r="M113" s="383"/>
      <c r="N113" s="359">
        <v>2414</v>
      </c>
      <c r="O113" s="359">
        <v>911.32</v>
      </c>
      <c r="P113" s="360">
        <v>0.37751000000000001</v>
      </c>
      <c r="Q113" s="384"/>
      <c r="R113" s="384"/>
      <c r="S113" s="384"/>
      <c r="T113" s="302">
        <v>0.4</v>
      </c>
      <c r="U113" s="300"/>
    </row>
    <row r="114" spans="1:21" s="299" customFormat="1" ht="13.5" customHeight="1" x14ac:dyDescent="0.2">
      <c r="A114" s="300"/>
      <c r="B114" s="389" t="s">
        <v>360</v>
      </c>
      <c r="C114" s="389"/>
      <c r="D114" s="389"/>
      <c r="E114" s="389"/>
      <c r="F114" s="344" t="s">
        <v>359</v>
      </c>
      <c r="G114" s="345" t="s">
        <v>281</v>
      </c>
      <c r="H114" s="343">
        <v>7</v>
      </c>
      <c r="I114" s="343">
        <v>2</v>
      </c>
      <c r="J114" s="383"/>
      <c r="K114" s="383"/>
      <c r="L114" s="383"/>
      <c r="M114" s="383"/>
      <c r="N114" s="359">
        <v>516519</v>
      </c>
      <c r="O114" s="359">
        <v>334663.63</v>
      </c>
      <c r="P114" s="360">
        <v>0.64792000000000005</v>
      </c>
      <c r="Q114" s="384"/>
      <c r="R114" s="384"/>
      <c r="S114" s="384"/>
      <c r="T114" s="302">
        <v>1442.14</v>
      </c>
      <c r="U114" s="300"/>
    </row>
    <row r="115" spans="1:21" s="299" customFormat="1" ht="21.75" customHeight="1" x14ac:dyDescent="0.2">
      <c r="A115" s="300"/>
      <c r="B115" s="389" t="s">
        <v>334</v>
      </c>
      <c r="C115" s="389"/>
      <c r="D115" s="389"/>
      <c r="E115" s="389"/>
      <c r="F115" s="344" t="s">
        <v>358</v>
      </c>
      <c r="G115" s="345" t="s">
        <v>281</v>
      </c>
      <c r="H115" s="343">
        <v>7</v>
      </c>
      <c r="I115" s="343">
        <v>2</v>
      </c>
      <c r="J115" s="383"/>
      <c r="K115" s="383"/>
      <c r="L115" s="383"/>
      <c r="M115" s="383"/>
      <c r="N115" s="359">
        <v>776.6</v>
      </c>
      <c r="O115" s="359">
        <v>0</v>
      </c>
      <c r="P115" s="360">
        <v>0</v>
      </c>
      <c r="Q115" s="384"/>
      <c r="R115" s="384"/>
      <c r="S115" s="384"/>
      <c r="T115" s="302">
        <v>35</v>
      </c>
      <c r="U115" s="300"/>
    </row>
    <row r="116" spans="1:21" s="299" customFormat="1" ht="13.5" customHeight="1" x14ac:dyDescent="0.2">
      <c r="A116" s="300"/>
      <c r="B116" s="389" t="s">
        <v>653</v>
      </c>
      <c r="C116" s="389"/>
      <c r="D116" s="389"/>
      <c r="E116" s="389"/>
      <c r="F116" s="344" t="s">
        <v>518</v>
      </c>
      <c r="G116" s="345" t="s">
        <v>287</v>
      </c>
      <c r="H116" s="343">
        <v>7</v>
      </c>
      <c r="I116" s="343">
        <v>2</v>
      </c>
      <c r="J116" s="383"/>
      <c r="K116" s="383"/>
      <c r="L116" s="383"/>
      <c r="M116" s="383"/>
      <c r="N116" s="359">
        <v>42916.364000000001</v>
      </c>
      <c r="O116" s="359">
        <v>33402.839999999997</v>
      </c>
      <c r="P116" s="360">
        <v>0.77832000000000001</v>
      </c>
      <c r="Q116" s="384"/>
      <c r="R116" s="384"/>
      <c r="S116" s="384"/>
      <c r="T116" s="302">
        <v>35</v>
      </c>
      <c r="U116" s="300"/>
    </row>
    <row r="117" spans="1:21" s="299" customFormat="1" ht="21.75" customHeight="1" x14ac:dyDescent="0.2">
      <c r="A117" s="300"/>
      <c r="B117" s="389" t="s">
        <v>517</v>
      </c>
      <c r="C117" s="389"/>
      <c r="D117" s="389"/>
      <c r="E117" s="389"/>
      <c r="F117" s="344" t="s">
        <v>516</v>
      </c>
      <c r="G117" s="345" t="s">
        <v>287</v>
      </c>
      <c r="H117" s="343">
        <v>7</v>
      </c>
      <c r="I117" s="343">
        <v>2</v>
      </c>
      <c r="J117" s="383"/>
      <c r="K117" s="383"/>
      <c r="L117" s="383"/>
      <c r="M117" s="383"/>
      <c r="N117" s="359">
        <v>24005</v>
      </c>
      <c r="O117" s="359">
        <v>13432.4</v>
      </c>
      <c r="P117" s="360">
        <v>0.55957000000000001</v>
      </c>
      <c r="Q117" s="384"/>
      <c r="R117" s="384"/>
      <c r="S117" s="384"/>
      <c r="T117" s="302">
        <v>0</v>
      </c>
      <c r="U117" s="300"/>
    </row>
    <row r="118" spans="1:21" s="299" customFormat="1" ht="13.5" customHeight="1" x14ac:dyDescent="0.2">
      <c r="A118" s="300"/>
      <c r="B118" s="389" t="s">
        <v>654</v>
      </c>
      <c r="C118" s="389"/>
      <c r="D118" s="389"/>
      <c r="E118" s="389"/>
      <c r="F118" s="344" t="s">
        <v>655</v>
      </c>
      <c r="G118" s="345" t="s">
        <v>287</v>
      </c>
      <c r="H118" s="343">
        <v>7</v>
      </c>
      <c r="I118" s="343">
        <v>2</v>
      </c>
      <c r="J118" s="383"/>
      <c r="K118" s="383"/>
      <c r="L118" s="383"/>
      <c r="M118" s="383"/>
      <c r="N118" s="359">
        <v>3483.95</v>
      </c>
      <c r="O118" s="359">
        <v>2037.87</v>
      </c>
      <c r="P118" s="360">
        <v>0.58492999999999995</v>
      </c>
      <c r="Q118" s="384"/>
      <c r="R118" s="384"/>
      <c r="S118" s="384"/>
      <c r="T118" s="302">
        <v>0</v>
      </c>
      <c r="U118" s="300"/>
    </row>
    <row r="119" spans="1:21" s="299" customFormat="1" ht="13.5" customHeight="1" x14ac:dyDescent="0.2">
      <c r="A119" s="300"/>
      <c r="B119" s="388" t="s">
        <v>330</v>
      </c>
      <c r="C119" s="388"/>
      <c r="D119" s="388"/>
      <c r="E119" s="388"/>
      <c r="F119" s="344" t="s">
        <v>329</v>
      </c>
      <c r="G119" s="345">
        <v>0</v>
      </c>
      <c r="H119" s="343">
        <v>0</v>
      </c>
      <c r="I119" s="343">
        <v>0</v>
      </c>
      <c r="J119" s="383"/>
      <c r="K119" s="383"/>
      <c r="L119" s="383"/>
      <c r="M119" s="383"/>
      <c r="N119" s="359">
        <v>6680.5510000000004</v>
      </c>
      <c r="O119" s="359">
        <v>3450.4</v>
      </c>
      <c r="P119" s="360">
        <v>0.51648000000000005</v>
      </c>
      <c r="Q119" s="384"/>
      <c r="R119" s="384"/>
      <c r="S119" s="384"/>
      <c r="T119" s="302">
        <v>0</v>
      </c>
      <c r="U119" s="300"/>
    </row>
    <row r="120" spans="1:21" s="299" customFormat="1" ht="21.75" customHeight="1" x14ac:dyDescent="0.2">
      <c r="A120" s="300"/>
      <c r="B120" s="389" t="s">
        <v>332</v>
      </c>
      <c r="C120" s="389"/>
      <c r="D120" s="389"/>
      <c r="E120" s="389"/>
      <c r="F120" s="344" t="s">
        <v>331</v>
      </c>
      <c r="G120" s="345" t="s">
        <v>157</v>
      </c>
      <c r="H120" s="343">
        <v>7</v>
      </c>
      <c r="I120" s="343">
        <v>3</v>
      </c>
      <c r="J120" s="383"/>
      <c r="K120" s="383"/>
      <c r="L120" s="383"/>
      <c r="M120" s="383"/>
      <c r="N120" s="359">
        <v>349</v>
      </c>
      <c r="O120" s="359">
        <v>50.37</v>
      </c>
      <c r="P120" s="360">
        <v>0.14432</v>
      </c>
      <c r="Q120" s="384"/>
      <c r="R120" s="384"/>
      <c r="S120" s="384"/>
      <c r="T120" s="302">
        <v>0</v>
      </c>
      <c r="U120" s="300"/>
    </row>
    <row r="121" spans="1:21" s="299" customFormat="1" ht="13.5" customHeight="1" x14ac:dyDescent="0.2">
      <c r="A121" s="300"/>
      <c r="B121" s="389" t="s">
        <v>759</v>
      </c>
      <c r="C121" s="389"/>
      <c r="D121" s="389"/>
      <c r="E121" s="389"/>
      <c r="F121" s="344" t="s">
        <v>760</v>
      </c>
      <c r="G121" s="345" t="s">
        <v>157</v>
      </c>
      <c r="H121" s="343">
        <v>7</v>
      </c>
      <c r="I121" s="343">
        <v>3</v>
      </c>
      <c r="J121" s="383"/>
      <c r="K121" s="383"/>
      <c r="L121" s="383"/>
      <c r="M121" s="383"/>
      <c r="N121" s="359">
        <v>133.251</v>
      </c>
      <c r="O121" s="359">
        <v>133.25</v>
      </c>
      <c r="P121" s="360">
        <v>1</v>
      </c>
      <c r="Q121" s="384"/>
      <c r="R121" s="384"/>
      <c r="S121" s="384"/>
      <c r="T121" s="302">
        <v>0</v>
      </c>
      <c r="U121" s="300"/>
    </row>
    <row r="122" spans="1:21" s="299" customFormat="1" ht="21.75" customHeight="1" x14ac:dyDescent="0.2">
      <c r="A122" s="300"/>
      <c r="B122" s="389" t="s">
        <v>300</v>
      </c>
      <c r="C122" s="389"/>
      <c r="D122" s="389"/>
      <c r="E122" s="389"/>
      <c r="F122" s="344" t="s">
        <v>328</v>
      </c>
      <c r="G122" s="345" t="s">
        <v>157</v>
      </c>
      <c r="H122" s="343">
        <v>7</v>
      </c>
      <c r="I122" s="343">
        <v>3</v>
      </c>
      <c r="J122" s="383"/>
      <c r="K122" s="383"/>
      <c r="L122" s="383"/>
      <c r="M122" s="383"/>
      <c r="N122" s="359">
        <v>6198.3</v>
      </c>
      <c r="O122" s="359">
        <v>3266.78</v>
      </c>
      <c r="P122" s="360">
        <v>0.52705000000000002</v>
      </c>
      <c r="Q122" s="384"/>
      <c r="R122" s="384"/>
      <c r="S122" s="384"/>
      <c r="T122" s="302">
        <v>0</v>
      </c>
      <c r="U122" s="300"/>
    </row>
    <row r="123" spans="1:21" s="299" customFormat="1" ht="13.5" customHeight="1" x14ac:dyDescent="0.2">
      <c r="A123" s="300"/>
      <c r="B123" s="388" t="s">
        <v>355</v>
      </c>
      <c r="C123" s="388"/>
      <c r="D123" s="388"/>
      <c r="E123" s="388"/>
      <c r="F123" s="344" t="s">
        <v>354</v>
      </c>
      <c r="G123" s="345">
        <v>0</v>
      </c>
      <c r="H123" s="343">
        <v>0</v>
      </c>
      <c r="I123" s="343">
        <v>0</v>
      </c>
      <c r="J123" s="383"/>
      <c r="K123" s="383"/>
      <c r="L123" s="383"/>
      <c r="M123" s="383"/>
      <c r="N123" s="359">
        <v>72</v>
      </c>
      <c r="O123" s="359">
        <v>35</v>
      </c>
      <c r="P123" s="360">
        <v>0.48610999999999999</v>
      </c>
      <c r="Q123" s="384"/>
      <c r="R123" s="384"/>
      <c r="S123" s="384"/>
      <c r="T123" s="302">
        <v>0</v>
      </c>
      <c r="U123" s="300"/>
    </row>
    <row r="124" spans="1:21" s="299" customFormat="1" ht="21.75" customHeight="1" x14ac:dyDescent="0.2">
      <c r="A124" s="300"/>
      <c r="B124" s="389" t="s">
        <v>347</v>
      </c>
      <c r="C124" s="389"/>
      <c r="D124" s="389"/>
      <c r="E124" s="389"/>
      <c r="F124" s="344" t="s">
        <v>353</v>
      </c>
      <c r="G124" s="345" t="s">
        <v>281</v>
      </c>
      <c r="H124" s="343">
        <v>7</v>
      </c>
      <c r="I124" s="343">
        <v>2</v>
      </c>
      <c r="J124" s="383"/>
      <c r="K124" s="383"/>
      <c r="L124" s="383"/>
      <c r="M124" s="383"/>
      <c r="N124" s="359">
        <v>72</v>
      </c>
      <c r="O124" s="359">
        <v>35</v>
      </c>
      <c r="P124" s="360">
        <v>0.48610999999999999</v>
      </c>
      <c r="Q124" s="384"/>
      <c r="R124" s="384"/>
      <c r="S124" s="384"/>
      <c r="T124" s="302">
        <v>8848.7800000000007</v>
      </c>
      <c r="U124" s="300"/>
    </row>
    <row r="125" spans="1:21" s="299" customFormat="1" ht="13.5" customHeight="1" x14ac:dyDescent="0.2">
      <c r="A125" s="300"/>
      <c r="B125" s="388" t="s">
        <v>324</v>
      </c>
      <c r="C125" s="388"/>
      <c r="D125" s="388"/>
      <c r="E125" s="388"/>
      <c r="F125" s="344" t="s">
        <v>323</v>
      </c>
      <c r="G125" s="345">
        <v>0</v>
      </c>
      <c r="H125" s="343">
        <v>0</v>
      </c>
      <c r="I125" s="343">
        <v>0</v>
      </c>
      <c r="J125" s="383"/>
      <c r="K125" s="383"/>
      <c r="L125" s="383"/>
      <c r="M125" s="383"/>
      <c r="N125" s="359">
        <v>5523.2309999999998</v>
      </c>
      <c r="O125" s="359">
        <v>3249.3</v>
      </c>
      <c r="P125" s="360">
        <v>0.58830000000000005</v>
      </c>
      <c r="Q125" s="384"/>
      <c r="R125" s="384"/>
      <c r="S125" s="384"/>
      <c r="T125" s="302">
        <v>0</v>
      </c>
      <c r="U125" s="300"/>
    </row>
    <row r="126" spans="1:21" s="299" customFormat="1" ht="13.5" customHeight="1" x14ac:dyDescent="0.2">
      <c r="A126" s="300"/>
      <c r="B126" s="389" t="s">
        <v>326</v>
      </c>
      <c r="C126" s="389"/>
      <c r="D126" s="389"/>
      <c r="E126" s="389"/>
      <c r="F126" s="344" t="s">
        <v>325</v>
      </c>
      <c r="G126" s="345" t="s">
        <v>281</v>
      </c>
      <c r="H126" s="343">
        <v>7</v>
      </c>
      <c r="I126" s="343">
        <v>7</v>
      </c>
      <c r="J126" s="383"/>
      <c r="K126" s="383"/>
      <c r="L126" s="383"/>
      <c r="M126" s="383"/>
      <c r="N126" s="359">
        <v>526.23099999999999</v>
      </c>
      <c r="O126" s="359">
        <v>397.29</v>
      </c>
      <c r="P126" s="360">
        <v>0.75497000000000003</v>
      </c>
      <c r="Q126" s="384"/>
      <c r="R126" s="384"/>
      <c r="S126" s="384"/>
      <c r="T126" s="302">
        <v>0</v>
      </c>
      <c r="U126" s="300"/>
    </row>
    <row r="127" spans="1:21" s="299" customFormat="1" ht="13.5" customHeight="1" x14ac:dyDescent="0.2">
      <c r="A127" s="300"/>
      <c r="B127" s="389" t="s">
        <v>322</v>
      </c>
      <c r="C127" s="389"/>
      <c r="D127" s="389"/>
      <c r="E127" s="389"/>
      <c r="F127" s="344" t="s">
        <v>321</v>
      </c>
      <c r="G127" s="345" t="s">
        <v>281</v>
      </c>
      <c r="H127" s="343">
        <v>7</v>
      </c>
      <c r="I127" s="343">
        <v>7</v>
      </c>
      <c r="J127" s="383"/>
      <c r="K127" s="383"/>
      <c r="L127" s="383"/>
      <c r="M127" s="383"/>
      <c r="N127" s="359">
        <v>4997</v>
      </c>
      <c r="O127" s="359">
        <v>2852.01</v>
      </c>
      <c r="P127" s="360">
        <v>0.57074000000000003</v>
      </c>
      <c r="Q127" s="384"/>
      <c r="R127" s="384"/>
      <c r="S127" s="384"/>
      <c r="T127" s="302">
        <v>144.16999999999999</v>
      </c>
      <c r="U127" s="300"/>
    </row>
    <row r="128" spans="1:21" s="299" customFormat="1" ht="13.5" customHeight="1" x14ac:dyDescent="0.2">
      <c r="A128" s="300"/>
      <c r="B128" s="388" t="s">
        <v>352</v>
      </c>
      <c r="C128" s="388"/>
      <c r="D128" s="388"/>
      <c r="E128" s="388"/>
      <c r="F128" s="344" t="s">
        <v>351</v>
      </c>
      <c r="G128" s="345">
        <v>0</v>
      </c>
      <c r="H128" s="343">
        <v>0</v>
      </c>
      <c r="I128" s="343">
        <v>0</v>
      </c>
      <c r="J128" s="383"/>
      <c r="K128" s="383"/>
      <c r="L128" s="383"/>
      <c r="M128" s="383"/>
      <c r="N128" s="359">
        <v>40</v>
      </c>
      <c r="O128" s="359">
        <v>0</v>
      </c>
      <c r="P128" s="360">
        <v>0</v>
      </c>
      <c r="Q128" s="384"/>
      <c r="R128" s="384"/>
      <c r="S128" s="384"/>
      <c r="T128" s="302">
        <v>189.65</v>
      </c>
      <c r="U128" s="300"/>
    </row>
    <row r="129" spans="1:21" s="299" customFormat="1" ht="13.5" customHeight="1" x14ac:dyDescent="0.2">
      <c r="A129" s="300"/>
      <c r="B129" s="389" t="s">
        <v>347</v>
      </c>
      <c r="C129" s="389"/>
      <c r="D129" s="389"/>
      <c r="E129" s="389"/>
      <c r="F129" s="344" t="s">
        <v>350</v>
      </c>
      <c r="G129" s="345" t="s">
        <v>281</v>
      </c>
      <c r="H129" s="343">
        <v>7</v>
      </c>
      <c r="I129" s="343">
        <v>2</v>
      </c>
      <c r="J129" s="383"/>
      <c r="K129" s="383"/>
      <c r="L129" s="383"/>
      <c r="M129" s="383"/>
      <c r="N129" s="359">
        <v>40</v>
      </c>
      <c r="O129" s="359">
        <v>0</v>
      </c>
      <c r="P129" s="360">
        <v>0</v>
      </c>
      <c r="Q129" s="384"/>
      <c r="R129" s="384"/>
      <c r="S129" s="384"/>
      <c r="T129" s="302">
        <v>1.23</v>
      </c>
      <c r="U129" s="300"/>
    </row>
    <row r="130" spans="1:21" s="299" customFormat="1" ht="13.5" customHeight="1" x14ac:dyDescent="0.2">
      <c r="A130" s="300"/>
      <c r="B130" s="388" t="s">
        <v>349</v>
      </c>
      <c r="C130" s="388"/>
      <c r="D130" s="388"/>
      <c r="E130" s="388"/>
      <c r="F130" s="344" t="s">
        <v>348</v>
      </c>
      <c r="G130" s="345">
        <v>0</v>
      </c>
      <c r="H130" s="343">
        <v>0</v>
      </c>
      <c r="I130" s="343">
        <v>0</v>
      </c>
      <c r="J130" s="383"/>
      <c r="K130" s="383"/>
      <c r="L130" s="383"/>
      <c r="M130" s="383"/>
      <c r="N130" s="359">
        <v>169.7</v>
      </c>
      <c r="O130" s="359">
        <v>0</v>
      </c>
      <c r="P130" s="360">
        <v>0</v>
      </c>
      <c r="Q130" s="384"/>
      <c r="R130" s="384"/>
      <c r="S130" s="384"/>
      <c r="T130" s="302">
        <v>1.43</v>
      </c>
      <c r="U130" s="300"/>
    </row>
    <row r="131" spans="1:21" s="299" customFormat="1" ht="13.5" customHeight="1" x14ac:dyDescent="0.2">
      <c r="A131" s="300"/>
      <c r="B131" s="389" t="s">
        <v>347</v>
      </c>
      <c r="C131" s="389"/>
      <c r="D131" s="389"/>
      <c r="E131" s="389"/>
      <c r="F131" s="344" t="s">
        <v>346</v>
      </c>
      <c r="G131" s="345" t="s">
        <v>281</v>
      </c>
      <c r="H131" s="343">
        <v>7</v>
      </c>
      <c r="I131" s="343">
        <v>2</v>
      </c>
      <c r="J131" s="383"/>
      <c r="K131" s="383"/>
      <c r="L131" s="383"/>
      <c r="M131" s="383"/>
      <c r="N131" s="359">
        <v>169.7</v>
      </c>
      <c r="O131" s="359">
        <v>0</v>
      </c>
      <c r="P131" s="360">
        <v>0</v>
      </c>
      <c r="Q131" s="384"/>
      <c r="R131" s="384"/>
      <c r="S131" s="384"/>
      <c r="T131" s="302">
        <v>1.91</v>
      </c>
      <c r="U131" s="300"/>
    </row>
    <row r="132" spans="1:21" s="299" customFormat="1" ht="13.5" customHeight="1" x14ac:dyDescent="0.2">
      <c r="A132" s="300"/>
      <c r="B132" s="388" t="s">
        <v>311</v>
      </c>
      <c r="C132" s="388"/>
      <c r="D132" s="388"/>
      <c r="E132" s="388"/>
      <c r="F132" s="344" t="s">
        <v>310</v>
      </c>
      <c r="G132" s="345">
        <v>0</v>
      </c>
      <c r="H132" s="343">
        <v>0</v>
      </c>
      <c r="I132" s="343">
        <v>0</v>
      </c>
      <c r="J132" s="383"/>
      <c r="K132" s="383"/>
      <c r="L132" s="383"/>
      <c r="M132" s="383"/>
      <c r="N132" s="359">
        <v>23967.293000000001</v>
      </c>
      <c r="O132" s="359">
        <v>18680.27</v>
      </c>
      <c r="P132" s="360">
        <v>0.77941000000000005</v>
      </c>
      <c r="Q132" s="384"/>
      <c r="R132" s="384"/>
      <c r="S132" s="384"/>
      <c r="T132" s="302">
        <v>23.29</v>
      </c>
      <c r="U132" s="300"/>
    </row>
    <row r="133" spans="1:21" s="299" customFormat="1" ht="13.5" customHeight="1" x14ac:dyDescent="0.2">
      <c r="A133" s="300"/>
      <c r="B133" s="389" t="s">
        <v>318</v>
      </c>
      <c r="C133" s="389"/>
      <c r="D133" s="389"/>
      <c r="E133" s="389"/>
      <c r="F133" s="344" t="s">
        <v>313</v>
      </c>
      <c r="G133" s="345" t="s">
        <v>316</v>
      </c>
      <c r="H133" s="343">
        <v>7</v>
      </c>
      <c r="I133" s="343">
        <v>9</v>
      </c>
      <c r="J133" s="383"/>
      <c r="K133" s="383"/>
      <c r="L133" s="383"/>
      <c r="M133" s="383"/>
      <c r="N133" s="359">
        <v>100</v>
      </c>
      <c r="O133" s="359">
        <v>0</v>
      </c>
      <c r="P133" s="360">
        <v>0</v>
      </c>
      <c r="Q133" s="384"/>
      <c r="R133" s="384"/>
      <c r="S133" s="384"/>
      <c r="T133" s="302">
        <v>6284.04</v>
      </c>
      <c r="U133" s="300"/>
    </row>
    <row r="134" spans="1:21" s="299" customFormat="1" ht="13.5" customHeight="1" x14ac:dyDescent="0.2">
      <c r="A134" s="300"/>
      <c r="B134" s="389" t="s">
        <v>318</v>
      </c>
      <c r="C134" s="389"/>
      <c r="D134" s="389"/>
      <c r="E134" s="389"/>
      <c r="F134" s="344" t="s">
        <v>313</v>
      </c>
      <c r="G134" s="345" t="s">
        <v>212</v>
      </c>
      <c r="H134" s="343">
        <v>7</v>
      </c>
      <c r="I134" s="343">
        <v>9</v>
      </c>
      <c r="J134" s="383"/>
      <c r="K134" s="383"/>
      <c r="L134" s="383"/>
      <c r="M134" s="383"/>
      <c r="N134" s="359">
        <v>5</v>
      </c>
      <c r="O134" s="359">
        <v>0</v>
      </c>
      <c r="P134" s="360">
        <v>0</v>
      </c>
      <c r="Q134" s="384"/>
      <c r="R134" s="384"/>
      <c r="S134" s="384"/>
      <c r="T134" s="302">
        <v>1882.02</v>
      </c>
      <c r="U134" s="300"/>
    </row>
    <row r="135" spans="1:21" s="299" customFormat="1" ht="13.5" customHeight="1" x14ac:dyDescent="0.2">
      <c r="A135" s="300"/>
      <c r="B135" s="389" t="s">
        <v>318</v>
      </c>
      <c r="C135" s="389"/>
      <c r="D135" s="389"/>
      <c r="E135" s="389"/>
      <c r="F135" s="344" t="s">
        <v>313</v>
      </c>
      <c r="G135" s="345" t="s">
        <v>187</v>
      </c>
      <c r="H135" s="343">
        <v>7</v>
      </c>
      <c r="I135" s="343">
        <v>9</v>
      </c>
      <c r="J135" s="383"/>
      <c r="K135" s="383"/>
      <c r="L135" s="383"/>
      <c r="M135" s="383"/>
      <c r="N135" s="359">
        <v>795</v>
      </c>
      <c r="O135" s="359">
        <v>441.12</v>
      </c>
      <c r="P135" s="360">
        <v>0.55486999999999997</v>
      </c>
      <c r="Q135" s="384"/>
      <c r="R135" s="384"/>
      <c r="S135" s="384"/>
      <c r="T135" s="302">
        <v>145.21</v>
      </c>
      <c r="U135" s="300"/>
    </row>
    <row r="136" spans="1:21" s="299" customFormat="1" ht="13.5" customHeight="1" x14ac:dyDescent="0.2">
      <c r="A136" s="300"/>
      <c r="B136" s="389" t="s">
        <v>318</v>
      </c>
      <c r="C136" s="389"/>
      <c r="D136" s="389"/>
      <c r="E136" s="389"/>
      <c r="F136" s="344" t="s">
        <v>313</v>
      </c>
      <c r="G136" s="345" t="s">
        <v>168</v>
      </c>
      <c r="H136" s="343">
        <v>7</v>
      </c>
      <c r="I136" s="343">
        <v>9</v>
      </c>
      <c r="J136" s="383"/>
      <c r="K136" s="383"/>
      <c r="L136" s="383"/>
      <c r="M136" s="383"/>
      <c r="N136" s="359">
        <v>933.94399999999996</v>
      </c>
      <c r="O136" s="359">
        <v>321.83</v>
      </c>
      <c r="P136" s="360">
        <v>0.34459000000000001</v>
      </c>
      <c r="Q136" s="384"/>
      <c r="R136" s="384"/>
      <c r="S136" s="384"/>
      <c r="T136" s="302">
        <v>43.85</v>
      </c>
      <c r="U136" s="300"/>
    </row>
    <row r="137" spans="1:21" s="299" customFormat="1" ht="13.5" customHeight="1" x14ac:dyDescent="0.2">
      <c r="A137" s="300"/>
      <c r="B137" s="389" t="s">
        <v>318</v>
      </c>
      <c r="C137" s="389"/>
      <c r="D137" s="389"/>
      <c r="E137" s="389"/>
      <c r="F137" s="344" t="s">
        <v>313</v>
      </c>
      <c r="G137" s="345" t="s">
        <v>637</v>
      </c>
      <c r="H137" s="343">
        <v>7</v>
      </c>
      <c r="I137" s="343">
        <v>9</v>
      </c>
      <c r="J137" s="383"/>
      <c r="K137" s="383"/>
      <c r="L137" s="383"/>
      <c r="M137" s="383"/>
      <c r="N137" s="359">
        <v>3.508</v>
      </c>
      <c r="O137" s="359">
        <v>3.51</v>
      </c>
      <c r="P137" s="360">
        <v>1</v>
      </c>
      <c r="Q137" s="384"/>
      <c r="R137" s="384"/>
      <c r="S137" s="384"/>
      <c r="T137" s="302">
        <v>131.97999999999999</v>
      </c>
      <c r="U137" s="300"/>
    </row>
    <row r="138" spans="1:21" s="299" customFormat="1" ht="32.25" customHeight="1" x14ac:dyDescent="0.2">
      <c r="A138" s="300"/>
      <c r="B138" s="389" t="s">
        <v>318</v>
      </c>
      <c r="C138" s="389"/>
      <c r="D138" s="389"/>
      <c r="E138" s="389"/>
      <c r="F138" s="344" t="s">
        <v>313</v>
      </c>
      <c r="G138" s="345" t="s">
        <v>314</v>
      </c>
      <c r="H138" s="343">
        <v>7</v>
      </c>
      <c r="I138" s="343">
        <v>9</v>
      </c>
      <c r="J138" s="383"/>
      <c r="K138" s="383"/>
      <c r="L138" s="383"/>
      <c r="M138" s="383"/>
      <c r="N138" s="359">
        <v>5.6</v>
      </c>
      <c r="O138" s="359">
        <v>2.4700000000000002</v>
      </c>
      <c r="P138" s="360">
        <v>0.44196000000000002</v>
      </c>
      <c r="Q138" s="384"/>
      <c r="R138" s="384"/>
      <c r="S138" s="384"/>
      <c r="T138" s="302">
        <v>108.54</v>
      </c>
      <c r="U138" s="300"/>
    </row>
    <row r="139" spans="1:21" s="299" customFormat="1" ht="13.5" customHeight="1" x14ac:dyDescent="0.2">
      <c r="A139" s="300"/>
      <c r="B139" s="389" t="s">
        <v>318</v>
      </c>
      <c r="C139" s="389"/>
      <c r="D139" s="389"/>
      <c r="E139" s="389"/>
      <c r="F139" s="344" t="s">
        <v>313</v>
      </c>
      <c r="G139" s="345" t="s">
        <v>206</v>
      </c>
      <c r="H139" s="343">
        <v>7</v>
      </c>
      <c r="I139" s="343">
        <v>9</v>
      </c>
      <c r="J139" s="383"/>
      <c r="K139" s="383"/>
      <c r="L139" s="383"/>
      <c r="M139" s="383"/>
      <c r="N139" s="359">
        <v>5.2919999999999998</v>
      </c>
      <c r="O139" s="359">
        <v>2.87</v>
      </c>
      <c r="P139" s="360">
        <v>0.54156000000000004</v>
      </c>
      <c r="Q139" s="384"/>
      <c r="R139" s="384"/>
      <c r="S139" s="384"/>
      <c r="T139" s="302">
        <v>108.54</v>
      </c>
      <c r="U139" s="300"/>
    </row>
    <row r="140" spans="1:21" s="299" customFormat="1" ht="13.5" customHeight="1" x14ac:dyDescent="0.2">
      <c r="A140" s="300"/>
      <c r="B140" s="389" t="s">
        <v>318</v>
      </c>
      <c r="C140" s="389"/>
      <c r="D140" s="389"/>
      <c r="E140" s="389"/>
      <c r="F140" s="344" t="s">
        <v>313</v>
      </c>
      <c r="G140" s="345" t="s">
        <v>203</v>
      </c>
      <c r="H140" s="343">
        <v>7</v>
      </c>
      <c r="I140" s="343">
        <v>9</v>
      </c>
      <c r="J140" s="383"/>
      <c r="K140" s="383"/>
      <c r="L140" s="383"/>
      <c r="M140" s="383"/>
      <c r="N140" s="359">
        <v>17.2</v>
      </c>
      <c r="O140" s="359">
        <v>3.82</v>
      </c>
      <c r="P140" s="360">
        <v>0.22186</v>
      </c>
      <c r="Q140" s="384"/>
      <c r="R140" s="384"/>
      <c r="S140" s="384"/>
      <c r="T140" s="302">
        <v>0</v>
      </c>
      <c r="U140" s="300"/>
    </row>
    <row r="141" spans="1:21" s="299" customFormat="1" ht="32.25" customHeight="1" x14ac:dyDescent="0.2">
      <c r="A141" s="300"/>
      <c r="B141" s="389" t="s">
        <v>318</v>
      </c>
      <c r="C141" s="389"/>
      <c r="D141" s="389"/>
      <c r="E141" s="389"/>
      <c r="F141" s="344" t="s">
        <v>761</v>
      </c>
      <c r="G141" s="345" t="s">
        <v>252</v>
      </c>
      <c r="H141" s="343">
        <v>7</v>
      </c>
      <c r="I141" s="343">
        <v>9</v>
      </c>
      <c r="J141" s="383"/>
      <c r="K141" s="383"/>
      <c r="L141" s="383"/>
      <c r="M141" s="383"/>
      <c r="N141" s="359">
        <v>865.89599999999996</v>
      </c>
      <c r="O141" s="359">
        <v>860.69</v>
      </c>
      <c r="P141" s="360">
        <v>0.99397999999999997</v>
      </c>
      <c r="Q141" s="384"/>
      <c r="R141" s="384"/>
      <c r="S141" s="384"/>
      <c r="T141" s="302">
        <v>692.89</v>
      </c>
      <c r="U141" s="300"/>
    </row>
    <row r="142" spans="1:21" s="299" customFormat="1" ht="13.5" customHeight="1" x14ac:dyDescent="0.2">
      <c r="A142" s="300"/>
      <c r="B142" s="389" t="s">
        <v>318</v>
      </c>
      <c r="C142" s="389"/>
      <c r="D142" s="389"/>
      <c r="E142" s="389"/>
      <c r="F142" s="344" t="s">
        <v>761</v>
      </c>
      <c r="G142" s="345" t="s">
        <v>190</v>
      </c>
      <c r="H142" s="343">
        <v>7</v>
      </c>
      <c r="I142" s="343">
        <v>9</v>
      </c>
      <c r="J142" s="383"/>
      <c r="K142" s="383"/>
      <c r="L142" s="383"/>
      <c r="M142" s="383"/>
      <c r="N142" s="359">
        <v>16.666</v>
      </c>
      <c r="O142" s="359">
        <v>16.66</v>
      </c>
      <c r="P142" s="360">
        <v>1</v>
      </c>
      <c r="Q142" s="384"/>
      <c r="R142" s="384"/>
      <c r="S142" s="384"/>
      <c r="T142" s="302">
        <v>0</v>
      </c>
      <c r="U142" s="300"/>
    </row>
    <row r="143" spans="1:21" s="299" customFormat="1" ht="13.5" customHeight="1" x14ac:dyDescent="0.2">
      <c r="A143" s="300"/>
      <c r="B143" s="389" t="s">
        <v>176</v>
      </c>
      <c r="C143" s="389"/>
      <c r="D143" s="389"/>
      <c r="E143" s="389"/>
      <c r="F143" s="344" t="s">
        <v>312</v>
      </c>
      <c r="G143" s="345" t="s">
        <v>514</v>
      </c>
      <c r="H143" s="343">
        <v>7</v>
      </c>
      <c r="I143" s="343">
        <v>9</v>
      </c>
      <c r="J143" s="383"/>
      <c r="K143" s="383"/>
      <c r="L143" s="383"/>
      <c r="M143" s="383"/>
      <c r="N143" s="359">
        <v>299.14</v>
      </c>
      <c r="O143" s="359">
        <v>88.07</v>
      </c>
      <c r="P143" s="360">
        <v>0.2944</v>
      </c>
      <c r="Q143" s="384"/>
      <c r="R143" s="384"/>
      <c r="S143" s="384"/>
      <c r="T143" s="302">
        <v>305.95999999999998</v>
      </c>
      <c r="U143" s="300"/>
    </row>
    <row r="144" spans="1:21" s="299" customFormat="1" ht="13.5" customHeight="1" x14ac:dyDescent="0.2">
      <c r="A144" s="300"/>
      <c r="B144" s="389" t="s">
        <v>273</v>
      </c>
      <c r="C144" s="389"/>
      <c r="D144" s="389"/>
      <c r="E144" s="389"/>
      <c r="F144" s="344" t="s">
        <v>309</v>
      </c>
      <c r="G144" s="345" t="s">
        <v>255</v>
      </c>
      <c r="H144" s="343">
        <v>7</v>
      </c>
      <c r="I144" s="343">
        <v>9</v>
      </c>
      <c r="J144" s="383"/>
      <c r="K144" s="383"/>
      <c r="L144" s="383"/>
      <c r="M144" s="383"/>
      <c r="N144" s="359">
        <v>15655.2</v>
      </c>
      <c r="O144" s="359">
        <v>13659.82</v>
      </c>
      <c r="P144" s="360">
        <v>0.87253999999999998</v>
      </c>
      <c r="Q144" s="384"/>
      <c r="R144" s="384"/>
      <c r="S144" s="384"/>
      <c r="T144" s="302">
        <v>96.18</v>
      </c>
      <c r="U144" s="300"/>
    </row>
    <row r="145" spans="1:21" s="299" customFormat="1" ht="13.5" customHeight="1" x14ac:dyDescent="0.2">
      <c r="A145" s="300"/>
      <c r="B145" s="389" t="s">
        <v>273</v>
      </c>
      <c r="C145" s="389"/>
      <c r="D145" s="389"/>
      <c r="E145" s="389"/>
      <c r="F145" s="344" t="s">
        <v>309</v>
      </c>
      <c r="G145" s="345" t="s">
        <v>252</v>
      </c>
      <c r="H145" s="343">
        <v>7</v>
      </c>
      <c r="I145" s="343">
        <v>9</v>
      </c>
      <c r="J145" s="383"/>
      <c r="K145" s="383"/>
      <c r="L145" s="383"/>
      <c r="M145" s="383"/>
      <c r="N145" s="359">
        <v>3910.1529999999998</v>
      </c>
      <c r="O145" s="359">
        <v>2471.42</v>
      </c>
      <c r="P145" s="360">
        <v>0.63205</v>
      </c>
      <c r="Q145" s="384"/>
      <c r="R145" s="384"/>
      <c r="S145" s="384"/>
      <c r="T145" s="302">
        <v>0</v>
      </c>
      <c r="U145" s="300"/>
    </row>
    <row r="146" spans="1:21" s="299" customFormat="1" ht="13.5" customHeight="1" x14ac:dyDescent="0.2">
      <c r="A146" s="300"/>
      <c r="B146" s="389" t="s">
        <v>273</v>
      </c>
      <c r="C146" s="389"/>
      <c r="D146" s="389"/>
      <c r="E146" s="389"/>
      <c r="F146" s="344" t="s">
        <v>309</v>
      </c>
      <c r="G146" s="345" t="s">
        <v>193</v>
      </c>
      <c r="H146" s="343">
        <v>7</v>
      </c>
      <c r="I146" s="343">
        <v>9</v>
      </c>
      <c r="J146" s="383"/>
      <c r="K146" s="383"/>
      <c r="L146" s="383"/>
      <c r="M146" s="383"/>
      <c r="N146" s="359">
        <v>619.6</v>
      </c>
      <c r="O146" s="359">
        <v>554.91</v>
      </c>
      <c r="P146" s="360">
        <v>0.89559999999999995</v>
      </c>
      <c r="Q146" s="384"/>
      <c r="R146" s="384"/>
      <c r="S146" s="384"/>
      <c r="T146" s="302">
        <v>0</v>
      </c>
      <c r="U146" s="300"/>
    </row>
    <row r="147" spans="1:21" s="299" customFormat="1" ht="13.5" customHeight="1" x14ac:dyDescent="0.2">
      <c r="A147" s="300"/>
      <c r="B147" s="389" t="s">
        <v>273</v>
      </c>
      <c r="C147" s="389"/>
      <c r="D147" s="389"/>
      <c r="E147" s="389"/>
      <c r="F147" s="344" t="s">
        <v>309</v>
      </c>
      <c r="G147" s="345" t="s">
        <v>190</v>
      </c>
      <c r="H147" s="343">
        <v>7</v>
      </c>
      <c r="I147" s="343">
        <v>9</v>
      </c>
      <c r="J147" s="383"/>
      <c r="K147" s="383"/>
      <c r="L147" s="383"/>
      <c r="M147" s="383"/>
      <c r="N147" s="359">
        <v>170.434</v>
      </c>
      <c r="O147" s="359">
        <v>69.86</v>
      </c>
      <c r="P147" s="360">
        <v>0.40991</v>
      </c>
      <c r="Q147" s="384"/>
      <c r="R147" s="384"/>
      <c r="S147" s="384"/>
      <c r="T147" s="302">
        <v>0</v>
      </c>
      <c r="U147" s="300"/>
    </row>
    <row r="148" spans="1:21" s="299" customFormat="1" ht="13.5" customHeight="1" x14ac:dyDescent="0.2">
      <c r="A148" s="300"/>
      <c r="B148" s="389" t="s">
        <v>174</v>
      </c>
      <c r="C148" s="389"/>
      <c r="D148" s="389"/>
      <c r="E148" s="389"/>
      <c r="F148" s="344" t="s">
        <v>308</v>
      </c>
      <c r="G148" s="345" t="s">
        <v>514</v>
      </c>
      <c r="H148" s="343">
        <v>7</v>
      </c>
      <c r="I148" s="343">
        <v>9</v>
      </c>
      <c r="J148" s="383"/>
      <c r="K148" s="383"/>
      <c r="L148" s="383"/>
      <c r="M148" s="383"/>
      <c r="N148" s="359">
        <v>564.66</v>
      </c>
      <c r="O148" s="359">
        <v>183.22</v>
      </c>
      <c r="P148" s="360">
        <v>0.32449</v>
      </c>
      <c r="Q148" s="384"/>
      <c r="R148" s="384"/>
      <c r="S148" s="384"/>
      <c r="T148" s="302">
        <v>158.75</v>
      </c>
      <c r="U148" s="300"/>
    </row>
    <row r="149" spans="1:21" s="299" customFormat="1" ht="13.5" customHeight="1" x14ac:dyDescent="0.2">
      <c r="A149" s="300"/>
      <c r="B149" s="388" t="s">
        <v>345</v>
      </c>
      <c r="C149" s="388"/>
      <c r="D149" s="388"/>
      <c r="E149" s="388"/>
      <c r="F149" s="344" t="s">
        <v>344</v>
      </c>
      <c r="G149" s="345">
        <v>0</v>
      </c>
      <c r="H149" s="343">
        <v>0</v>
      </c>
      <c r="I149" s="343">
        <v>0</v>
      </c>
      <c r="J149" s="383"/>
      <c r="K149" s="383"/>
      <c r="L149" s="383"/>
      <c r="M149" s="383"/>
      <c r="N149" s="359">
        <v>383</v>
      </c>
      <c r="O149" s="359">
        <v>331.18</v>
      </c>
      <c r="P149" s="360">
        <v>0.86468999999999996</v>
      </c>
      <c r="Q149" s="384"/>
      <c r="R149" s="384"/>
      <c r="S149" s="384"/>
      <c r="T149" s="302">
        <v>0</v>
      </c>
      <c r="U149" s="300"/>
    </row>
    <row r="150" spans="1:21" s="299" customFormat="1" ht="13.5" customHeight="1" x14ac:dyDescent="0.2">
      <c r="A150" s="300"/>
      <c r="B150" s="389" t="s">
        <v>343</v>
      </c>
      <c r="C150" s="389"/>
      <c r="D150" s="389"/>
      <c r="E150" s="389"/>
      <c r="F150" s="344" t="s">
        <v>342</v>
      </c>
      <c r="G150" s="345" t="s">
        <v>281</v>
      </c>
      <c r="H150" s="343">
        <v>7</v>
      </c>
      <c r="I150" s="343">
        <v>2</v>
      </c>
      <c r="J150" s="383"/>
      <c r="K150" s="383"/>
      <c r="L150" s="383"/>
      <c r="M150" s="383"/>
      <c r="N150" s="359">
        <v>258</v>
      </c>
      <c r="O150" s="359">
        <v>228.4</v>
      </c>
      <c r="P150" s="360">
        <v>0.88524000000000003</v>
      </c>
      <c r="Q150" s="384"/>
      <c r="R150" s="384"/>
      <c r="S150" s="384"/>
      <c r="T150" s="302">
        <v>132</v>
      </c>
      <c r="U150" s="300"/>
    </row>
    <row r="151" spans="1:21" s="299" customFormat="1" ht="42.75" customHeight="1" x14ac:dyDescent="0.2">
      <c r="A151" s="300"/>
      <c r="B151" s="389" t="s">
        <v>343</v>
      </c>
      <c r="C151" s="389"/>
      <c r="D151" s="389"/>
      <c r="E151" s="389"/>
      <c r="F151" s="344" t="s">
        <v>342</v>
      </c>
      <c r="G151" s="345" t="s">
        <v>157</v>
      </c>
      <c r="H151" s="343">
        <v>7</v>
      </c>
      <c r="I151" s="343">
        <v>1</v>
      </c>
      <c r="J151" s="383"/>
      <c r="K151" s="383"/>
      <c r="L151" s="383"/>
      <c r="M151" s="383"/>
      <c r="N151" s="359">
        <v>125</v>
      </c>
      <c r="O151" s="359">
        <v>102.78</v>
      </c>
      <c r="P151" s="360">
        <v>0.82225000000000004</v>
      </c>
      <c r="Q151" s="384"/>
      <c r="R151" s="384"/>
      <c r="S151" s="384"/>
      <c r="T151" s="302">
        <v>80</v>
      </c>
      <c r="U151" s="300"/>
    </row>
    <row r="152" spans="1:21" s="299" customFormat="1" ht="13.5" customHeight="1" x14ac:dyDescent="0.2">
      <c r="A152" s="300"/>
      <c r="B152" s="388" t="s">
        <v>657</v>
      </c>
      <c r="C152" s="388"/>
      <c r="D152" s="388"/>
      <c r="E152" s="388"/>
      <c r="F152" s="344" t="s">
        <v>175</v>
      </c>
      <c r="G152" s="345">
        <v>0</v>
      </c>
      <c r="H152" s="343">
        <v>0</v>
      </c>
      <c r="I152" s="343">
        <v>0</v>
      </c>
      <c r="J152" s="383"/>
      <c r="K152" s="383"/>
      <c r="L152" s="383"/>
      <c r="M152" s="383"/>
      <c r="N152" s="359">
        <v>6052.558</v>
      </c>
      <c r="O152" s="359">
        <v>4157.34</v>
      </c>
      <c r="P152" s="360">
        <v>0.68686999999999998</v>
      </c>
      <c r="Q152" s="384"/>
      <c r="R152" s="384"/>
      <c r="S152" s="384"/>
      <c r="T152" s="302">
        <v>80</v>
      </c>
      <c r="U152" s="300"/>
    </row>
    <row r="153" spans="1:21" s="299" customFormat="1" ht="32.25" customHeight="1" x14ac:dyDescent="0.2">
      <c r="A153" s="300"/>
      <c r="B153" s="389" t="s">
        <v>511</v>
      </c>
      <c r="C153" s="389"/>
      <c r="D153" s="389"/>
      <c r="E153" s="389"/>
      <c r="F153" s="344" t="s">
        <v>687</v>
      </c>
      <c r="G153" s="345" t="s">
        <v>567</v>
      </c>
      <c r="H153" s="343">
        <v>14</v>
      </c>
      <c r="I153" s="343">
        <v>2</v>
      </c>
      <c r="J153" s="383"/>
      <c r="K153" s="383"/>
      <c r="L153" s="383"/>
      <c r="M153" s="383"/>
      <c r="N153" s="359">
        <v>1598</v>
      </c>
      <c r="O153" s="359">
        <v>1598</v>
      </c>
      <c r="P153" s="360">
        <v>1</v>
      </c>
      <c r="Q153" s="384"/>
      <c r="R153" s="384"/>
      <c r="S153" s="384"/>
      <c r="T153" s="302">
        <v>201.4</v>
      </c>
      <c r="U153" s="300"/>
    </row>
    <row r="154" spans="1:21" s="299" customFormat="1" ht="13.5" customHeight="1" x14ac:dyDescent="0.2">
      <c r="A154" s="300"/>
      <c r="B154" s="389" t="s">
        <v>658</v>
      </c>
      <c r="C154" s="389"/>
      <c r="D154" s="389"/>
      <c r="E154" s="389"/>
      <c r="F154" s="344" t="s">
        <v>659</v>
      </c>
      <c r="G154" s="345" t="s">
        <v>255</v>
      </c>
      <c r="H154" s="343">
        <v>7</v>
      </c>
      <c r="I154" s="343">
        <v>9</v>
      </c>
      <c r="J154" s="383"/>
      <c r="K154" s="383"/>
      <c r="L154" s="383"/>
      <c r="M154" s="383"/>
      <c r="N154" s="359">
        <v>1239.95</v>
      </c>
      <c r="O154" s="359">
        <v>778.84</v>
      </c>
      <c r="P154" s="360">
        <v>0.62812000000000001</v>
      </c>
      <c r="Q154" s="384"/>
      <c r="R154" s="384"/>
      <c r="S154" s="384"/>
      <c r="T154" s="302">
        <v>200</v>
      </c>
      <c r="U154" s="300"/>
    </row>
    <row r="155" spans="1:21" s="299" customFormat="1" ht="13.5" customHeight="1" x14ac:dyDescent="0.2">
      <c r="A155" s="300"/>
      <c r="B155" s="389" t="s">
        <v>658</v>
      </c>
      <c r="C155" s="389"/>
      <c r="D155" s="389"/>
      <c r="E155" s="389"/>
      <c r="F155" s="344" t="s">
        <v>659</v>
      </c>
      <c r="G155" s="345" t="s">
        <v>252</v>
      </c>
      <c r="H155" s="343">
        <v>7</v>
      </c>
      <c r="I155" s="343">
        <v>9</v>
      </c>
      <c r="J155" s="383"/>
      <c r="K155" s="383"/>
      <c r="L155" s="383"/>
      <c r="M155" s="383"/>
      <c r="N155" s="359">
        <v>374.45</v>
      </c>
      <c r="O155" s="359">
        <v>212.62</v>
      </c>
      <c r="P155" s="360">
        <v>0.56781999999999999</v>
      </c>
      <c r="Q155" s="384"/>
      <c r="R155" s="384"/>
      <c r="S155" s="384"/>
      <c r="T155" s="302">
        <v>1.4</v>
      </c>
      <c r="U155" s="300"/>
    </row>
    <row r="156" spans="1:21" s="299" customFormat="1" ht="13.5" customHeight="1" x14ac:dyDescent="0.2">
      <c r="A156" s="300"/>
      <c r="B156" s="389" t="s">
        <v>658</v>
      </c>
      <c r="C156" s="389"/>
      <c r="D156" s="389"/>
      <c r="E156" s="389"/>
      <c r="F156" s="344" t="s">
        <v>659</v>
      </c>
      <c r="G156" s="345" t="s">
        <v>187</v>
      </c>
      <c r="H156" s="343">
        <v>7</v>
      </c>
      <c r="I156" s="343">
        <v>9</v>
      </c>
      <c r="J156" s="383"/>
      <c r="K156" s="383"/>
      <c r="L156" s="383"/>
      <c r="M156" s="383"/>
      <c r="N156" s="359">
        <v>91.6</v>
      </c>
      <c r="O156" s="359">
        <v>0</v>
      </c>
      <c r="P156" s="360">
        <v>0</v>
      </c>
      <c r="Q156" s="384"/>
      <c r="R156" s="384"/>
      <c r="S156" s="384"/>
      <c r="T156" s="302">
        <v>0</v>
      </c>
      <c r="U156" s="300"/>
    </row>
    <row r="157" spans="1:21" s="299" customFormat="1" ht="13.5" customHeight="1" x14ac:dyDescent="0.2">
      <c r="A157" s="300"/>
      <c r="B157" s="389" t="s">
        <v>658</v>
      </c>
      <c r="C157" s="389"/>
      <c r="D157" s="389"/>
      <c r="E157" s="389"/>
      <c r="F157" s="344" t="s">
        <v>659</v>
      </c>
      <c r="G157" s="345" t="s">
        <v>168</v>
      </c>
      <c r="H157" s="343">
        <v>7</v>
      </c>
      <c r="I157" s="343">
        <v>9</v>
      </c>
      <c r="J157" s="383"/>
      <c r="K157" s="383"/>
      <c r="L157" s="383"/>
      <c r="M157" s="383"/>
      <c r="N157" s="359">
        <v>312</v>
      </c>
      <c r="O157" s="359">
        <v>0</v>
      </c>
      <c r="P157" s="360">
        <v>0</v>
      </c>
      <c r="Q157" s="384"/>
      <c r="R157" s="384"/>
      <c r="S157" s="384"/>
      <c r="T157" s="302">
        <v>0</v>
      </c>
      <c r="U157" s="300"/>
    </row>
    <row r="158" spans="1:21" s="299" customFormat="1" ht="32.25" customHeight="1" x14ac:dyDescent="0.2">
      <c r="A158" s="300"/>
      <c r="B158" s="389" t="s">
        <v>681</v>
      </c>
      <c r="C158" s="389"/>
      <c r="D158" s="389"/>
      <c r="E158" s="389"/>
      <c r="F158" s="344" t="s">
        <v>682</v>
      </c>
      <c r="G158" s="345" t="s">
        <v>187</v>
      </c>
      <c r="H158" s="343">
        <v>10</v>
      </c>
      <c r="I158" s="343">
        <v>6</v>
      </c>
      <c r="J158" s="383"/>
      <c r="K158" s="383"/>
      <c r="L158" s="383"/>
      <c r="M158" s="383"/>
      <c r="N158" s="359">
        <v>45</v>
      </c>
      <c r="O158" s="359">
        <v>0</v>
      </c>
      <c r="P158" s="360">
        <v>0</v>
      </c>
      <c r="Q158" s="384"/>
      <c r="R158" s="384"/>
      <c r="S158" s="384"/>
      <c r="T158" s="302">
        <v>135.66</v>
      </c>
      <c r="U158" s="300"/>
    </row>
    <row r="159" spans="1:21" s="299" customFormat="1" ht="13.5" customHeight="1" x14ac:dyDescent="0.2">
      <c r="A159" s="300"/>
      <c r="B159" s="389" t="s">
        <v>681</v>
      </c>
      <c r="C159" s="389"/>
      <c r="D159" s="389"/>
      <c r="E159" s="389"/>
      <c r="F159" s="344" t="s">
        <v>682</v>
      </c>
      <c r="G159" s="345" t="s">
        <v>168</v>
      </c>
      <c r="H159" s="343">
        <v>10</v>
      </c>
      <c r="I159" s="343">
        <v>6</v>
      </c>
      <c r="J159" s="383"/>
      <c r="K159" s="383"/>
      <c r="L159" s="383"/>
      <c r="M159" s="383"/>
      <c r="N159" s="359">
        <v>1348.558</v>
      </c>
      <c r="O159" s="359">
        <v>1015.88</v>
      </c>
      <c r="P159" s="360">
        <v>0.75331000000000004</v>
      </c>
      <c r="Q159" s="384"/>
      <c r="R159" s="384"/>
      <c r="S159" s="384"/>
      <c r="T159" s="302">
        <v>0</v>
      </c>
      <c r="U159" s="300"/>
    </row>
    <row r="160" spans="1:21" s="299" customFormat="1" ht="13.5" customHeight="1" x14ac:dyDescent="0.2">
      <c r="A160" s="300"/>
      <c r="B160" s="389" t="s">
        <v>681</v>
      </c>
      <c r="C160" s="389"/>
      <c r="D160" s="389"/>
      <c r="E160" s="389"/>
      <c r="F160" s="344" t="s">
        <v>682</v>
      </c>
      <c r="G160" s="345" t="s">
        <v>509</v>
      </c>
      <c r="H160" s="343">
        <v>10</v>
      </c>
      <c r="I160" s="343">
        <v>6</v>
      </c>
      <c r="J160" s="383"/>
      <c r="K160" s="383"/>
      <c r="L160" s="383"/>
      <c r="M160" s="383"/>
      <c r="N160" s="359">
        <v>87</v>
      </c>
      <c r="O160" s="359">
        <v>0</v>
      </c>
      <c r="P160" s="360">
        <v>0</v>
      </c>
      <c r="Q160" s="384"/>
      <c r="R160" s="384"/>
      <c r="S160" s="384"/>
      <c r="T160" s="302">
        <v>0</v>
      </c>
      <c r="U160" s="300"/>
    </row>
    <row r="161" spans="1:21" s="299" customFormat="1" ht="13.5" customHeight="1" x14ac:dyDescent="0.2">
      <c r="A161" s="300"/>
      <c r="B161" s="389" t="s">
        <v>681</v>
      </c>
      <c r="C161" s="389"/>
      <c r="D161" s="389"/>
      <c r="E161" s="389"/>
      <c r="F161" s="344" t="s">
        <v>682</v>
      </c>
      <c r="G161" s="345" t="s">
        <v>507</v>
      </c>
      <c r="H161" s="343">
        <v>10</v>
      </c>
      <c r="I161" s="343">
        <v>6</v>
      </c>
      <c r="J161" s="383"/>
      <c r="K161" s="383"/>
      <c r="L161" s="383"/>
      <c r="M161" s="383"/>
      <c r="N161" s="359">
        <v>956</v>
      </c>
      <c r="O161" s="359">
        <v>552</v>
      </c>
      <c r="P161" s="360">
        <v>0.57740999999999998</v>
      </c>
      <c r="Q161" s="384"/>
      <c r="R161" s="384"/>
      <c r="S161" s="384"/>
      <c r="T161" s="302">
        <v>0</v>
      </c>
      <c r="U161" s="300"/>
    </row>
    <row r="162" spans="1:21" s="299" customFormat="1" ht="13.5" customHeight="1" x14ac:dyDescent="0.2">
      <c r="A162" s="300"/>
      <c r="B162" s="388" t="s">
        <v>379</v>
      </c>
      <c r="C162" s="388"/>
      <c r="D162" s="388"/>
      <c r="E162" s="388"/>
      <c r="F162" s="344" t="s">
        <v>378</v>
      </c>
      <c r="G162" s="345">
        <v>0</v>
      </c>
      <c r="H162" s="343">
        <v>0</v>
      </c>
      <c r="I162" s="343">
        <v>0</v>
      </c>
      <c r="J162" s="383"/>
      <c r="K162" s="383"/>
      <c r="L162" s="383"/>
      <c r="M162" s="383"/>
      <c r="N162" s="359">
        <v>421.52</v>
      </c>
      <c r="O162" s="359">
        <v>162.19999999999999</v>
      </c>
      <c r="P162" s="360">
        <v>0.38479999999999998</v>
      </c>
      <c r="Q162" s="384"/>
      <c r="R162" s="384"/>
      <c r="S162" s="384"/>
      <c r="T162" s="302">
        <v>135.66</v>
      </c>
      <c r="U162" s="300"/>
    </row>
    <row r="163" spans="1:21" s="299" customFormat="1" ht="21.75" customHeight="1" x14ac:dyDescent="0.2">
      <c r="A163" s="300"/>
      <c r="B163" s="389" t="s">
        <v>627</v>
      </c>
      <c r="C163" s="389"/>
      <c r="D163" s="389"/>
      <c r="E163" s="389"/>
      <c r="F163" s="344" t="s">
        <v>628</v>
      </c>
      <c r="G163" s="345" t="s">
        <v>402</v>
      </c>
      <c r="H163" s="343">
        <v>4</v>
      </c>
      <c r="I163" s="343">
        <v>5</v>
      </c>
      <c r="J163" s="383"/>
      <c r="K163" s="383"/>
      <c r="L163" s="383"/>
      <c r="M163" s="383"/>
      <c r="N163" s="359">
        <v>421.52</v>
      </c>
      <c r="O163" s="359">
        <v>162.19999999999999</v>
      </c>
      <c r="P163" s="360">
        <v>0.38479999999999998</v>
      </c>
      <c r="Q163" s="384"/>
      <c r="R163" s="384"/>
      <c r="S163" s="384"/>
      <c r="T163" s="302">
        <v>0</v>
      </c>
      <c r="U163" s="300"/>
    </row>
    <row r="164" spans="1:21" s="299" customFormat="1" ht="13.5" customHeight="1" x14ac:dyDescent="0.2">
      <c r="A164" s="300"/>
      <c r="B164" s="388" t="s">
        <v>407</v>
      </c>
      <c r="C164" s="388"/>
      <c r="D164" s="388"/>
      <c r="E164" s="388"/>
      <c r="F164" s="344" t="s">
        <v>406</v>
      </c>
      <c r="G164" s="345">
        <v>0</v>
      </c>
      <c r="H164" s="343">
        <v>0</v>
      </c>
      <c r="I164" s="343">
        <v>0</v>
      </c>
      <c r="J164" s="383"/>
      <c r="K164" s="383"/>
      <c r="L164" s="383"/>
      <c r="M164" s="383"/>
      <c r="N164" s="359">
        <v>1117.5309999999999</v>
      </c>
      <c r="O164" s="359">
        <v>290.45999999999998</v>
      </c>
      <c r="P164" s="360">
        <v>0.25990999999999997</v>
      </c>
      <c r="Q164" s="384"/>
      <c r="R164" s="384"/>
      <c r="S164" s="384"/>
      <c r="T164" s="302">
        <v>0</v>
      </c>
      <c r="U164" s="300"/>
    </row>
    <row r="165" spans="1:21" s="299" customFormat="1" ht="13.5" customHeight="1" x14ac:dyDescent="0.2">
      <c r="A165" s="300"/>
      <c r="B165" s="389" t="s">
        <v>673</v>
      </c>
      <c r="C165" s="389"/>
      <c r="D165" s="389"/>
      <c r="E165" s="389"/>
      <c r="F165" s="344" t="s">
        <v>674</v>
      </c>
      <c r="G165" s="345" t="s">
        <v>130</v>
      </c>
      <c r="H165" s="343">
        <v>9</v>
      </c>
      <c r="I165" s="343">
        <v>9</v>
      </c>
      <c r="J165" s="383"/>
      <c r="K165" s="383"/>
      <c r="L165" s="383"/>
      <c r="M165" s="383"/>
      <c r="N165" s="359">
        <v>200</v>
      </c>
      <c r="O165" s="359">
        <v>200</v>
      </c>
      <c r="P165" s="360">
        <v>1</v>
      </c>
      <c r="Q165" s="384"/>
      <c r="R165" s="384"/>
      <c r="S165" s="384"/>
      <c r="T165" s="302">
        <v>0</v>
      </c>
      <c r="U165" s="300"/>
    </row>
    <row r="166" spans="1:21" s="299" customFormat="1" ht="21.75" customHeight="1" x14ac:dyDescent="0.2">
      <c r="A166" s="300"/>
      <c r="B166" s="389" t="s">
        <v>626</v>
      </c>
      <c r="C166" s="389"/>
      <c r="D166" s="389"/>
      <c r="E166" s="389"/>
      <c r="F166" s="344" t="s">
        <v>408</v>
      </c>
      <c r="G166" s="345" t="s">
        <v>316</v>
      </c>
      <c r="H166" s="343">
        <v>3</v>
      </c>
      <c r="I166" s="343">
        <v>10</v>
      </c>
      <c r="J166" s="383"/>
      <c r="K166" s="383"/>
      <c r="L166" s="383"/>
      <c r="M166" s="383"/>
      <c r="N166" s="359">
        <v>81.492000000000004</v>
      </c>
      <c r="O166" s="359">
        <v>0</v>
      </c>
      <c r="P166" s="360">
        <v>0</v>
      </c>
      <c r="Q166" s="384"/>
      <c r="R166" s="384"/>
      <c r="S166" s="384"/>
      <c r="T166" s="302">
        <v>810.18</v>
      </c>
      <c r="U166" s="300"/>
    </row>
    <row r="167" spans="1:21" s="299" customFormat="1" ht="13.5" customHeight="1" x14ac:dyDescent="0.2">
      <c r="A167" s="300"/>
      <c r="B167" s="389" t="s">
        <v>626</v>
      </c>
      <c r="C167" s="389"/>
      <c r="D167" s="389"/>
      <c r="E167" s="389"/>
      <c r="F167" s="344" t="s">
        <v>408</v>
      </c>
      <c r="G167" s="345" t="s">
        <v>187</v>
      </c>
      <c r="H167" s="343">
        <v>3</v>
      </c>
      <c r="I167" s="343">
        <v>10</v>
      </c>
      <c r="J167" s="383"/>
      <c r="K167" s="383"/>
      <c r="L167" s="383"/>
      <c r="M167" s="383"/>
      <c r="N167" s="359">
        <v>53.314</v>
      </c>
      <c r="O167" s="359">
        <v>11.26</v>
      </c>
      <c r="P167" s="360">
        <v>0.21113999999999999</v>
      </c>
      <c r="Q167" s="384"/>
      <c r="R167" s="384"/>
      <c r="S167" s="384"/>
      <c r="T167" s="302">
        <v>0</v>
      </c>
      <c r="U167" s="300"/>
    </row>
    <row r="168" spans="1:21" s="299" customFormat="1" ht="13.5" customHeight="1" x14ac:dyDescent="0.2">
      <c r="A168" s="300"/>
      <c r="B168" s="389" t="s">
        <v>626</v>
      </c>
      <c r="C168" s="389"/>
      <c r="D168" s="389"/>
      <c r="E168" s="389"/>
      <c r="F168" s="344" t="s">
        <v>408</v>
      </c>
      <c r="G168" s="345" t="s">
        <v>168</v>
      </c>
      <c r="H168" s="343">
        <v>3</v>
      </c>
      <c r="I168" s="343">
        <v>14</v>
      </c>
      <c r="J168" s="383"/>
      <c r="K168" s="383"/>
      <c r="L168" s="383"/>
      <c r="M168" s="383"/>
      <c r="N168" s="359">
        <v>549.048</v>
      </c>
      <c r="O168" s="359">
        <v>79.2</v>
      </c>
      <c r="P168" s="360">
        <v>0.14424999999999999</v>
      </c>
      <c r="Q168" s="384"/>
      <c r="R168" s="384"/>
      <c r="S168" s="384"/>
      <c r="T168" s="302">
        <v>0</v>
      </c>
      <c r="U168" s="300"/>
    </row>
    <row r="169" spans="1:21" s="299" customFormat="1" ht="13.5" customHeight="1" x14ac:dyDescent="0.2">
      <c r="A169" s="300"/>
      <c r="B169" s="389" t="s">
        <v>626</v>
      </c>
      <c r="C169" s="389"/>
      <c r="D169" s="389"/>
      <c r="E169" s="389"/>
      <c r="F169" s="344" t="s">
        <v>408</v>
      </c>
      <c r="G169" s="345" t="s">
        <v>507</v>
      </c>
      <c r="H169" s="343">
        <v>3</v>
      </c>
      <c r="I169" s="343">
        <v>14</v>
      </c>
      <c r="J169" s="383"/>
      <c r="K169" s="383"/>
      <c r="L169" s="383"/>
      <c r="M169" s="383"/>
      <c r="N169" s="359">
        <v>155.37700000000001</v>
      </c>
      <c r="O169" s="359">
        <v>0</v>
      </c>
      <c r="P169" s="360">
        <v>0</v>
      </c>
      <c r="Q169" s="384"/>
      <c r="R169" s="384"/>
      <c r="S169" s="384"/>
      <c r="T169" s="302">
        <v>0</v>
      </c>
      <c r="U169" s="300"/>
    </row>
    <row r="170" spans="1:21" s="299" customFormat="1" ht="13.5" customHeight="1" x14ac:dyDescent="0.2">
      <c r="A170" s="300"/>
      <c r="B170" s="389" t="s">
        <v>626</v>
      </c>
      <c r="C170" s="389"/>
      <c r="D170" s="389"/>
      <c r="E170" s="389"/>
      <c r="F170" s="344" t="s">
        <v>408</v>
      </c>
      <c r="G170" s="345" t="s">
        <v>402</v>
      </c>
      <c r="H170" s="343">
        <v>4</v>
      </c>
      <c r="I170" s="343">
        <v>5</v>
      </c>
      <c r="J170" s="383"/>
      <c r="K170" s="383"/>
      <c r="L170" s="383"/>
      <c r="M170" s="383"/>
      <c r="N170" s="359">
        <v>78.3</v>
      </c>
      <c r="O170" s="359">
        <v>0</v>
      </c>
      <c r="P170" s="360">
        <v>0</v>
      </c>
      <c r="Q170" s="384"/>
      <c r="R170" s="384"/>
      <c r="S170" s="384"/>
      <c r="T170" s="302">
        <v>810.18</v>
      </c>
      <c r="U170" s="300"/>
    </row>
    <row r="171" spans="1:21" s="299" customFormat="1" ht="13.5" customHeight="1" x14ac:dyDescent="0.2">
      <c r="A171" s="300"/>
      <c r="B171" s="388" t="s">
        <v>614</v>
      </c>
      <c r="C171" s="388"/>
      <c r="D171" s="388"/>
      <c r="E171" s="388"/>
      <c r="F171" s="344" t="s">
        <v>452</v>
      </c>
      <c r="G171" s="345">
        <v>0</v>
      </c>
      <c r="H171" s="343">
        <v>0</v>
      </c>
      <c r="I171" s="343">
        <v>0</v>
      </c>
      <c r="J171" s="383"/>
      <c r="K171" s="383"/>
      <c r="L171" s="383"/>
      <c r="M171" s="383"/>
      <c r="N171" s="359">
        <v>929.16</v>
      </c>
      <c r="O171" s="359">
        <v>378.65</v>
      </c>
      <c r="P171" s="360">
        <v>0.40753</v>
      </c>
      <c r="Q171" s="384"/>
      <c r="R171" s="384"/>
      <c r="S171" s="384"/>
      <c r="T171" s="302">
        <v>0</v>
      </c>
      <c r="U171" s="300"/>
    </row>
    <row r="172" spans="1:21" s="299" customFormat="1" ht="32.25" customHeight="1" x14ac:dyDescent="0.2">
      <c r="A172" s="300"/>
      <c r="B172" s="389" t="s">
        <v>615</v>
      </c>
      <c r="C172" s="389"/>
      <c r="D172" s="389"/>
      <c r="E172" s="389"/>
      <c r="F172" s="344" t="s">
        <v>451</v>
      </c>
      <c r="G172" s="345" t="s">
        <v>212</v>
      </c>
      <c r="H172" s="343">
        <v>1</v>
      </c>
      <c r="I172" s="343">
        <v>4</v>
      </c>
      <c r="J172" s="383"/>
      <c r="K172" s="383"/>
      <c r="L172" s="383"/>
      <c r="M172" s="383"/>
      <c r="N172" s="359">
        <v>196.16</v>
      </c>
      <c r="O172" s="359">
        <v>98.66</v>
      </c>
      <c r="P172" s="360">
        <v>0.50297000000000003</v>
      </c>
      <c r="Q172" s="384"/>
      <c r="R172" s="384"/>
      <c r="S172" s="384"/>
      <c r="T172" s="302">
        <v>0</v>
      </c>
      <c r="U172" s="300"/>
    </row>
    <row r="173" spans="1:21" s="299" customFormat="1" ht="13.5" customHeight="1" x14ac:dyDescent="0.2">
      <c r="A173" s="300"/>
      <c r="B173" s="389" t="s">
        <v>615</v>
      </c>
      <c r="C173" s="389"/>
      <c r="D173" s="389"/>
      <c r="E173" s="389"/>
      <c r="F173" s="344" t="s">
        <v>451</v>
      </c>
      <c r="G173" s="345" t="s">
        <v>187</v>
      </c>
      <c r="H173" s="343">
        <v>1</v>
      </c>
      <c r="I173" s="343">
        <v>13</v>
      </c>
      <c r="J173" s="383"/>
      <c r="K173" s="383"/>
      <c r="L173" s="383"/>
      <c r="M173" s="383"/>
      <c r="N173" s="359">
        <v>60</v>
      </c>
      <c r="O173" s="359">
        <v>0</v>
      </c>
      <c r="P173" s="360">
        <v>0</v>
      </c>
      <c r="Q173" s="384"/>
      <c r="R173" s="384"/>
      <c r="S173" s="384"/>
      <c r="T173" s="302">
        <v>0</v>
      </c>
      <c r="U173" s="300"/>
    </row>
    <row r="174" spans="1:21" s="299" customFormat="1" ht="53.25" customHeight="1" x14ac:dyDescent="0.2">
      <c r="A174" s="300"/>
      <c r="B174" s="389" t="s">
        <v>615</v>
      </c>
      <c r="C174" s="389"/>
      <c r="D174" s="389"/>
      <c r="E174" s="389"/>
      <c r="F174" s="344" t="s">
        <v>451</v>
      </c>
      <c r="G174" s="345" t="s">
        <v>168</v>
      </c>
      <c r="H174" s="343">
        <v>1</v>
      </c>
      <c r="I174" s="343">
        <v>13</v>
      </c>
      <c r="J174" s="383"/>
      <c r="K174" s="383"/>
      <c r="L174" s="383"/>
      <c r="M174" s="383"/>
      <c r="N174" s="359">
        <v>673</v>
      </c>
      <c r="O174" s="359">
        <v>279.99</v>
      </c>
      <c r="P174" s="360">
        <v>0.41604000000000002</v>
      </c>
      <c r="Q174" s="384"/>
      <c r="R174" s="384"/>
      <c r="S174" s="384"/>
      <c r="T174" s="302">
        <v>62.88</v>
      </c>
      <c r="U174" s="300"/>
    </row>
    <row r="175" spans="1:21" s="299" customFormat="1" ht="13.5" customHeight="1" x14ac:dyDescent="0.2">
      <c r="A175" s="300"/>
      <c r="B175" s="388" t="s">
        <v>398</v>
      </c>
      <c r="C175" s="388"/>
      <c r="D175" s="388"/>
      <c r="E175" s="388"/>
      <c r="F175" s="344" t="s">
        <v>397</v>
      </c>
      <c r="G175" s="345">
        <v>0</v>
      </c>
      <c r="H175" s="343">
        <v>0</v>
      </c>
      <c r="I175" s="343">
        <v>0</v>
      </c>
      <c r="J175" s="383"/>
      <c r="K175" s="383"/>
      <c r="L175" s="383"/>
      <c r="M175" s="383"/>
      <c r="N175" s="359">
        <v>19910.115000000002</v>
      </c>
      <c r="O175" s="359">
        <v>0</v>
      </c>
      <c r="P175" s="360">
        <v>0</v>
      </c>
      <c r="Q175" s="384"/>
      <c r="R175" s="384"/>
      <c r="S175" s="384"/>
      <c r="T175" s="302">
        <v>0</v>
      </c>
      <c r="U175" s="300"/>
    </row>
    <row r="176" spans="1:21" s="299" customFormat="1" ht="13.5" customHeight="1" x14ac:dyDescent="0.2">
      <c r="A176" s="300"/>
      <c r="B176" s="389" t="s">
        <v>632</v>
      </c>
      <c r="C176" s="389"/>
      <c r="D176" s="389"/>
      <c r="E176" s="389"/>
      <c r="F176" s="344" t="s">
        <v>633</v>
      </c>
      <c r="G176" s="345" t="s">
        <v>168</v>
      </c>
      <c r="H176" s="343">
        <v>4</v>
      </c>
      <c r="I176" s="343">
        <v>9</v>
      </c>
      <c r="J176" s="383"/>
      <c r="K176" s="383"/>
      <c r="L176" s="383"/>
      <c r="M176" s="383"/>
      <c r="N176" s="359">
        <v>14546.392</v>
      </c>
      <c r="O176" s="359">
        <v>0</v>
      </c>
      <c r="P176" s="360">
        <v>0</v>
      </c>
      <c r="Q176" s="384"/>
      <c r="R176" s="384"/>
      <c r="S176" s="384"/>
      <c r="T176" s="302">
        <v>10.99</v>
      </c>
      <c r="U176" s="300"/>
    </row>
    <row r="177" spans="1:21" s="299" customFormat="1" ht="13.5" customHeight="1" x14ac:dyDescent="0.2">
      <c r="A177" s="300"/>
      <c r="B177" s="389" t="s">
        <v>396</v>
      </c>
      <c r="C177" s="389"/>
      <c r="D177" s="389"/>
      <c r="E177" s="389"/>
      <c r="F177" s="344" t="s">
        <v>395</v>
      </c>
      <c r="G177" s="345" t="s">
        <v>168</v>
      </c>
      <c r="H177" s="343">
        <v>4</v>
      </c>
      <c r="I177" s="343">
        <v>9</v>
      </c>
      <c r="J177" s="383"/>
      <c r="K177" s="383"/>
      <c r="L177" s="383"/>
      <c r="M177" s="383"/>
      <c r="N177" s="359">
        <v>4013.723</v>
      </c>
      <c r="O177" s="359">
        <v>0</v>
      </c>
      <c r="P177" s="360">
        <v>0</v>
      </c>
      <c r="Q177" s="384"/>
      <c r="R177" s="384"/>
      <c r="S177" s="384"/>
      <c r="T177" s="302">
        <v>51.89</v>
      </c>
      <c r="U177" s="300"/>
    </row>
    <row r="178" spans="1:21" s="299" customFormat="1" ht="13.5" customHeight="1" x14ac:dyDescent="0.2">
      <c r="A178" s="300"/>
      <c r="B178" s="389" t="s">
        <v>396</v>
      </c>
      <c r="C178" s="389"/>
      <c r="D178" s="389"/>
      <c r="E178" s="389"/>
      <c r="F178" s="344" t="s">
        <v>395</v>
      </c>
      <c r="G178" s="345" t="s">
        <v>130</v>
      </c>
      <c r="H178" s="343">
        <v>4</v>
      </c>
      <c r="I178" s="343">
        <v>9</v>
      </c>
      <c r="J178" s="383"/>
      <c r="K178" s="383"/>
      <c r="L178" s="383"/>
      <c r="M178" s="383"/>
      <c r="N178" s="359">
        <v>1350</v>
      </c>
      <c r="O178" s="359">
        <v>0</v>
      </c>
      <c r="P178" s="360">
        <v>0</v>
      </c>
      <c r="Q178" s="384"/>
      <c r="R178" s="384"/>
      <c r="S178" s="384"/>
      <c r="T178" s="302">
        <v>0</v>
      </c>
      <c r="U178" s="300"/>
    </row>
    <row r="179" spans="1:21" s="299" customFormat="1" ht="21.75" customHeight="1" x14ac:dyDescent="0.2">
      <c r="A179" s="300"/>
      <c r="B179" s="388" t="s">
        <v>629</v>
      </c>
      <c r="C179" s="388"/>
      <c r="D179" s="388"/>
      <c r="E179" s="388"/>
      <c r="F179" s="344" t="s">
        <v>320</v>
      </c>
      <c r="G179" s="345">
        <v>0</v>
      </c>
      <c r="H179" s="343">
        <v>0</v>
      </c>
      <c r="I179" s="343">
        <v>0</v>
      </c>
      <c r="J179" s="383"/>
      <c r="K179" s="383"/>
      <c r="L179" s="383"/>
      <c r="M179" s="383"/>
      <c r="N179" s="359">
        <v>268710.66499999998</v>
      </c>
      <c r="O179" s="359">
        <v>10893.08</v>
      </c>
      <c r="P179" s="360">
        <v>4.054E-2</v>
      </c>
      <c r="Q179" s="384"/>
      <c r="R179" s="384"/>
      <c r="S179" s="384"/>
      <c r="T179" s="302">
        <v>-1.76</v>
      </c>
      <c r="U179" s="300"/>
    </row>
    <row r="180" spans="1:21" s="299" customFormat="1" ht="13.5" customHeight="1" x14ac:dyDescent="0.2">
      <c r="A180" s="300"/>
      <c r="B180" s="389" t="s">
        <v>572</v>
      </c>
      <c r="C180" s="389"/>
      <c r="D180" s="389"/>
      <c r="E180" s="389"/>
      <c r="F180" s="344" t="s">
        <v>638</v>
      </c>
      <c r="G180" s="345" t="s">
        <v>644</v>
      </c>
      <c r="H180" s="343">
        <v>5</v>
      </c>
      <c r="I180" s="343">
        <v>1</v>
      </c>
      <c r="J180" s="383"/>
      <c r="K180" s="383"/>
      <c r="L180" s="383"/>
      <c r="M180" s="383"/>
      <c r="N180" s="359">
        <v>5717.9949999999999</v>
      </c>
      <c r="O180" s="359">
        <v>1702.26</v>
      </c>
      <c r="P180" s="360">
        <v>0.29770000000000002</v>
      </c>
      <c r="Q180" s="384"/>
      <c r="R180" s="384"/>
      <c r="S180" s="384"/>
      <c r="T180" s="302">
        <v>-1.76</v>
      </c>
      <c r="U180" s="300"/>
    </row>
    <row r="181" spans="1:21" s="299" customFormat="1" ht="42.75" customHeight="1" x14ac:dyDescent="0.2">
      <c r="A181" s="300"/>
      <c r="B181" s="389" t="s">
        <v>572</v>
      </c>
      <c r="C181" s="389"/>
      <c r="D181" s="389"/>
      <c r="E181" s="389"/>
      <c r="F181" s="344" t="s">
        <v>647</v>
      </c>
      <c r="G181" s="345" t="s">
        <v>168</v>
      </c>
      <c r="H181" s="343">
        <v>5</v>
      </c>
      <c r="I181" s="343">
        <v>3</v>
      </c>
      <c r="J181" s="383"/>
      <c r="K181" s="383"/>
      <c r="L181" s="383"/>
      <c r="M181" s="383"/>
      <c r="N181" s="359">
        <v>1566.973</v>
      </c>
      <c r="O181" s="359">
        <v>467.4</v>
      </c>
      <c r="P181" s="360">
        <v>0.29827999999999999</v>
      </c>
      <c r="Q181" s="384"/>
      <c r="R181" s="384"/>
      <c r="S181" s="384"/>
      <c r="T181" s="302">
        <v>-26.96</v>
      </c>
      <c r="U181" s="300"/>
    </row>
    <row r="182" spans="1:21" s="299" customFormat="1" ht="13.5" customHeight="1" x14ac:dyDescent="0.2">
      <c r="A182" s="300"/>
      <c r="B182" s="389" t="s">
        <v>645</v>
      </c>
      <c r="C182" s="389"/>
      <c r="D182" s="389"/>
      <c r="E182" s="389"/>
      <c r="F182" s="344" t="s">
        <v>646</v>
      </c>
      <c r="G182" s="345" t="s">
        <v>168</v>
      </c>
      <c r="H182" s="343">
        <v>7</v>
      </c>
      <c r="I182" s="343">
        <v>2</v>
      </c>
      <c r="J182" s="383"/>
      <c r="K182" s="383"/>
      <c r="L182" s="383"/>
      <c r="M182" s="383"/>
      <c r="N182" s="359">
        <v>2480</v>
      </c>
      <c r="O182" s="359">
        <v>0</v>
      </c>
      <c r="P182" s="360">
        <v>0</v>
      </c>
      <c r="Q182" s="384"/>
      <c r="R182" s="384"/>
      <c r="S182" s="384"/>
      <c r="T182" s="302">
        <v>-26.96</v>
      </c>
      <c r="U182" s="300"/>
    </row>
    <row r="183" spans="1:21" s="299" customFormat="1" ht="21.75" customHeight="1" x14ac:dyDescent="0.2">
      <c r="A183" s="300"/>
      <c r="B183" s="389" t="s">
        <v>645</v>
      </c>
      <c r="C183" s="389"/>
      <c r="D183" s="389"/>
      <c r="E183" s="389"/>
      <c r="F183" s="344" t="s">
        <v>646</v>
      </c>
      <c r="G183" s="345" t="s">
        <v>644</v>
      </c>
      <c r="H183" s="343">
        <v>7</v>
      </c>
      <c r="I183" s="343">
        <v>2</v>
      </c>
      <c r="J183" s="383"/>
      <c r="K183" s="383"/>
      <c r="L183" s="383"/>
      <c r="M183" s="383"/>
      <c r="N183" s="359">
        <v>256693.497</v>
      </c>
      <c r="O183" s="359">
        <v>8723.42</v>
      </c>
      <c r="P183" s="360">
        <v>3.3980000000000003E-2</v>
      </c>
      <c r="Q183" s="384"/>
      <c r="R183" s="384"/>
      <c r="S183" s="384"/>
      <c r="T183" s="302">
        <v>0</v>
      </c>
      <c r="U183" s="300"/>
    </row>
    <row r="184" spans="1:21" s="299" customFormat="1" ht="13.5" customHeight="1" x14ac:dyDescent="0.2">
      <c r="A184" s="300"/>
      <c r="B184" s="389" t="s">
        <v>570</v>
      </c>
      <c r="C184" s="389"/>
      <c r="D184" s="389"/>
      <c r="E184" s="389"/>
      <c r="F184" s="344" t="s">
        <v>630</v>
      </c>
      <c r="G184" s="345" t="s">
        <v>168</v>
      </c>
      <c r="H184" s="343">
        <v>4</v>
      </c>
      <c r="I184" s="343">
        <v>5</v>
      </c>
      <c r="J184" s="383"/>
      <c r="K184" s="383"/>
      <c r="L184" s="383"/>
      <c r="M184" s="383"/>
      <c r="N184" s="359">
        <v>2252.1999999999998</v>
      </c>
      <c r="O184" s="359">
        <v>0</v>
      </c>
      <c r="P184" s="360">
        <v>0</v>
      </c>
      <c r="Q184" s="384"/>
      <c r="R184" s="384"/>
      <c r="S184" s="384"/>
      <c r="T184" s="302">
        <v>0</v>
      </c>
      <c r="U184" s="300"/>
    </row>
    <row r="185" spans="1:21" ht="25.5" customHeight="1" x14ac:dyDescent="0.2">
      <c r="A185" s="267"/>
      <c r="B185" s="388" t="s">
        <v>237</v>
      </c>
      <c r="C185" s="388"/>
      <c r="D185" s="388"/>
      <c r="E185" s="388"/>
      <c r="F185" s="344" t="s">
        <v>236</v>
      </c>
      <c r="G185" s="345">
        <v>0</v>
      </c>
      <c r="H185" s="343">
        <v>0</v>
      </c>
      <c r="I185" s="343">
        <v>0</v>
      </c>
      <c r="J185" s="383"/>
      <c r="K185" s="383"/>
      <c r="L185" s="383"/>
      <c r="M185" s="383"/>
      <c r="N185" s="359">
        <v>11710.314</v>
      </c>
      <c r="O185" s="359">
        <v>11595.51</v>
      </c>
      <c r="P185" s="360">
        <v>0.99019999999999997</v>
      </c>
      <c r="Q185" s="248"/>
      <c r="R185" s="248"/>
      <c r="S185" s="248"/>
      <c r="T185" s="248"/>
      <c r="U185" s="248"/>
    </row>
    <row r="186" spans="1:21" ht="11.25" customHeight="1" x14ac:dyDescent="0.2">
      <c r="A186" s="267"/>
      <c r="B186" s="389" t="s">
        <v>235</v>
      </c>
      <c r="C186" s="389"/>
      <c r="D186" s="389"/>
      <c r="E186" s="389"/>
      <c r="F186" s="344" t="s">
        <v>233</v>
      </c>
      <c r="G186" s="345" t="s">
        <v>232</v>
      </c>
      <c r="H186" s="343">
        <v>10</v>
      </c>
      <c r="I186" s="343">
        <v>4</v>
      </c>
      <c r="J186" s="383"/>
      <c r="K186" s="383"/>
      <c r="L186" s="383"/>
      <c r="M186" s="383"/>
      <c r="N186" s="359">
        <v>11710.314</v>
      </c>
      <c r="O186" s="359">
        <v>11595.51</v>
      </c>
      <c r="P186" s="360">
        <v>0.99019999999999997</v>
      </c>
      <c r="Q186" s="248"/>
      <c r="R186" s="248"/>
      <c r="S186" s="248"/>
      <c r="T186" s="248"/>
      <c r="U186" s="248"/>
    </row>
    <row r="187" spans="1:21" ht="12.75" customHeight="1" x14ac:dyDescent="0.2">
      <c r="A187" s="248" t="s">
        <v>129</v>
      </c>
      <c r="B187" s="388" t="s">
        <v>622</v>
      </c>
      <c r="C187" s="388"/>
      <c r="D187" s="388"/>
      <c r="E187" s="388"/>
      <c r="F187" s="344" t="s">
        <v>286</v>
      </c>
      <c r="G187" s="345">
        <v>0</v>
      </c>
      <c r="H187" s="343">
        <v>0</v>
      </c>
      <c r="I187" s="343">
        <v>0</v>
      </c>
      <c r="J187" s="383"/>
      <c r="K187" s="383"/>
      <c r="L187" s="383"/>
      <c r="M187" s="383"/>
      <c r="N187" s="359">
        <v>19245.326000000001</v>
      </c>
      <c r="O187" s="359">
        <v>882.21</v>
      </c>
      <c r="P187" s="360">
        <v>4.5839999999999999E-2</v>
      </c>
      <c r="Q187" s="248"/>
      <c r="R187" s="248"/>
      <c r="S187" s="248"/>
      <c r="T187" s="248"/>
      <c r="U187" s="248"/>
    </row>
    <row r="188" spans="1:21" x14ac:dyDescent="0.2">
      <c r="B188" s="389" t="s">
        <v>766</v>
      </c>
      <c r="C188" s="389"/>
      <c r="D188" s="389"/>
      <c r="E188" s="389"/>
      <c r="F188" s="344" t="s">
        <v>767</v>
      </c>
      <c r="G188" s="345" t="s">
        <v>130</v>
      </c>
      <c r="H188" s="343">
        <v>14</v>
      </c>
      <c r="I188" s="343">
        <v>3</v>
      </c>
      <c r="J188" s="383"/>
      <c r="K188" s="383"/>
      <c r="L188" s="383"/>
      <c r="M188" s="383"/>
      <c r="N188" s="359">
        <v>400</v>
      </c>
      <c r="O188" s="359">
        <v>0</v>
      </c>
      <c r="P188" s="360">
        <v>0</v>
      </c>
    </row>
    <row r="189" spans="1:21" x14ac:dyDescent="0.2">
      <c r="B189" s="389" t="s">
        <v>755</v>
      </c>
      <c r="C189" s="389"/>
      <c r="D189" s="389"/>
      <c r="E189" s="389"/>
      <c r="F189" s="344" t="s">
        <v>756</v>
      </c>
      <c r="G189" s="345" t="s">
        <v>523</v>
      </c>
      <c r="H189" s="343">
        <v>5</v>
      </c>
      <c r="I189" s="343">
        <v>5</v>
      </c>
      <c r="J189" s="383"/>
      <c r="K189" s="383"/>
      <c r="L189" s="383"/>
      <c r="M189" s="383"/>
      <c r="N189" s="359">
        <v>13310</v>
      </c>
      <c r="O189" s="359">
        <v>0</v>
      </c>
      <c r="P189" s="360">
        <v>0</v>
      </c>
    </row>
    <row r="190" spans="1:21" x14ac:dyDescent="0.2">
      <c r="B190" s="389" t="s">
        <v>623</v>
      </c>
      <c r="C190" s="389"/>
      <c r="D190" s="389"/>
      <c r="E190" s="389"/>
      <c r="F190" s="344" t="s">
        <v>282</v>
      </c>
      <c r="G190" s="345" t="s">
        <v>187</v>
      </c>
      <c r="H190" s="343">
        <v>3</v>
      </c>
      <c r="I190" s="343">
        <v>10</v>
      </c>
      <c r="J190" s="383"/>
      <c r="K190" s="383"/>
      <c r="L190" s="383"/>
      <c r="M190" s="383"/>
      <c r="N190" s="359">
        <v>16.686</v>
      </c>
      <c r="O190" s="359">
        <v>16.690000000000001</v>
      </c>
      <c r="P190" s="360">
        <v>1</v>
      </c>
    </row>
    <row r="191" spans="1:21" x14ac:dyDescent="0.2">
      <c r="B191" s="389" t="s">
        <v>623</v>
      </c>
      <c r="C191" s="389"/>
      <c r="D191" s="389"/>
      <c r="E191" s="389"/>
      <c r="F191" s="344" t="s">
        <v>282</v>
      </c>
      <c r="G191" s="345" t="s">
        <v>168</v>
      </c>
      <c r="H191" s="343">
        <v>5</v>
      </c>
      <c r="I191" s="343">
        <v>5</v>
      </c>
      <c r="J191" s="383"/>
      <c r="K191" s="383"/>
      <c r="L191" s="383"/>
      <c r="M191" s="383"/>
      <c r="N191" s="359">
        <v>4399.6400000000003</v>
      </c>
      <c r="O191" s="359">
        <v>355.52</v>
      </c>
      <c r="P191" s="360">
        <v>8.0810000000000007E-2</v>
      </c>
    </row>
    <row r="192" spans="1:21" x14ac:dyDescent="0.2">
      <c r="B192" s="389" t="s">
        <v>623</v>
      </c>
      <c r="C192" s="389"/>
      <c r="D192" s="389"/>
      <c r="E192" s="389"/>
      <c r="F192" s="344" t="s">
        <v>282</v>
      </c>
      <c r="G192" s="345" t="s">
        <v>130</v>
      </c>
      <c r="H192" s="343">
        <v>14</v>
      </c>
      <c r="I192" s="343">
        <v>3</v>
      </c>
      <c r="J192" s="383"/>
      <c r="K192" s="383"/>
      <c r="L192" s="383"/>
      <c r="M192" s="383"/>
      <c r="N192" s="359">
        <v>210</v>
      </c>
      <c r="O192" s="359">
        <v>210</v>
      </c>
      <c r="P192" s="360">
        <v>1</v>
      </c>
    </row>
    <row r="193" spans="2:16" x14ac:dyDescent="0.2">
      <c r="B193" s="389" t="s">
        <v>623</v>
      </c>
      <c r="C193" s="389"/>
      <c r="D193" s="389"/>
      <c r="E193" s="389"/>
      <c r="F193" s="344" t="s">
        <v>282</v>
      </c>
      <c r="G193" s="345" t="s">
        <v>281</v>
      </c>
      <c r="H193" s="343">
        <v>8</v>
      </c>
      <c r="I193" s="343">
        <v>1</v>
      </c>
      <c r="J193" s="383"/>
      <c r="K193" s="383"/>
      <c r="L193" s="383"/>
      <c r="M193" s="383"/>
      <c r="N193" s="359">
        <v>909</v>
      </c>
      <c r="O193" s="359">
        <v>300</v>
      </c>
      <c r="P193" s="360">
        <v>0.33002999999999999</v>
      </c>
    </row>
    <row r="194" spans="2:16" x14ac:dyDescent="0.2">
      <c r="B194" s="388" t="s">
        <v>391</v>
      </c>
      <c r="C194" s="388"/>
      <c r="D194" s="388"/>
      <c r="E194" s="388"/>
      <c r="F194" s="344" t="s">
        <v>390</v>
      </c>
      <c r="G194" s="345">
        <v>0</v>
      </c>
      <c r="H194" s="343">
        <v>0</v>
      </c>
      <c r="I194" s="343">
        <v>0</v>
      </c>
      <c r="J194" s="383"/>
      <c r="K194" s="383"/>
      <c r="L194" s="383"/>
      <c r="M194" s="383"/>
      <c r="N194" s="359">
        <v>3073.4250000000002</v>
      </c>
      <c r="O194" s="359">
        <v>840</v>
      </c>
      <c r="P194" s="360">
        <v>0.27331</v>
      </c>
    </row>
    <row r="195" spans="2:16" x14ac:dyDescent="0.2">
      <c r="B195" s="389" t="s">
        <v>389</v>
      </c>
      <c r="C195" s="389"/>
      <c r="D195" s="389"/>
      <c r="E195" s="389"/>
      <c r="F195" s="344" t="s">
        <v>388</v>
      </c>
      <c r="G195" s="345" t="s">
        <v>187</v>
      </c>
      <c r="H195" s="343">
        <v>4</v>
      </c>
      <c r="I195" s="343">
        <v>12</v>
      </c>
      <c r="J195" s="383"/>
      <c r="K195" s="383"/>
      <c r="L195" s="383"/>
      <c r="M195" s="383"/>
      <c r="N195" s="359">
        <v>416.29399999999998</v>
      </c>
      <c r="O195" s="359">
        <v>0</v>
      </c>
      <c r="P195" s="360">
        <v>0</v>
      </c>
    </row>
    <row r="196" spans="2:16" x14ac:dyDescent="0.2">
      <c r="B196" s="389" t="s">
        <v>389</v>
      </c>
      <c r="C196" s="389"/>
      <c r="D196" s="389"/>
      <c r="E196" s="389"/>
      <c r="F196" s="344" t="s">
        <v>388</v>
      </c>
      <c r="G196" s="345" t="s">
        <v>168</v>
      </c>
      <c r="H196" s="343">
        <v>4</v>
      </c>
      <c r="I196" s="343">
        <v>12</v>
      </c>
      <c r="J196" s="383"/>
      <c r="K196" s="383"/>
      <c r="L196" s="383"/>
      <c r="M196" s="383"/>
      <c r="N196" s="359">
        <v>2657.1309999999999</v>
      </c>
      <c r="O196" s="359">
        <v>840</v>
      </c>
      <c r="P196" s="360">
        <v>0.31613000000000002</v>
      </c>
    </row>
    <row r="197" spans="2:16" x14ac:dyDescent="0.2">
      <c r="B197" s="388" t="s">
        <v>558</v>
      </c>
      <c r="C197" s="388"/>
      <c r="D197" s="388"/>
      <c r="E197" s="388"/>
      <c r="F197" s="344" t="s">
        <v>559</v>
      </c>
      <c r="G197" s="345">
        <v>0</v>
      </c>
      <c r="H197" s="343">
        <v>0</v>
      </c>
      <c r="I197" s="343">
        <v>0</v>
      </c>
      <c r="J197" s="383"/>
      <c r="K197" s="383"/>
      <c r="L197" s="383"/>
      <c r="M197" s="383"/>
      <c r="N197" s="359">
        <v>2141</v>
      </c>
      <c r="O197" s="359">
        <v>1898</v>
      </c>
      <c r="P197" s="360">
        <v>0.88649999999999995</v>
      </c>
    </row>
    <row r="198" spans="2:16" x14ac:dyDescent="0.2">
      <c r="B198" s="389" t="s">
        <v>377</v>
      </c>
      <c r="C198" s="389"/>
      <c r="D198" s="389"/>
      <c r="E198" s="389"/>
      <c r="F198" s="344" t="s">
        <v>560</v>
      </c>
      <c r="G198" s="345" t="s">
        <v>168</v>
      </c>
      <c r="H198" s="343">
        <v>5</v>
      </c>
      <c r="I198" s="343">
        <v>3</v>
      </c>
      <c r="J198" s="383"/>
      <c r="K198" s="383"/>
      <c r="L198" s="383"/>
      <c r="M198" s="383"/>
      <c r="N198" s="359">
        <v>2141</v>
      </c>
      <c r="O198" s="359">
        <v>1898</v>
      </c>
      <c r="P198" s="360">
        <v>0.88649999999999995</v>
      </c>
    </row>
  </sheetData>
  <mergeCells count="539">
    <mergeCell ref="B195:E195"/>
    <mergeCell ref="J195:M195"/>
    <mergeCell ref="B196:E196"/>
    <mergeCell ref="J196:M196"/>
    <mergeCell ref="B197:E197"/>
    <mergeCell ref="J197:M197"/>
    <mergeCell ref="B198:E198"/>
    <mergeCell ref="J198:M198"/>
    <mergeCell ref="B190:E190"/>
    <mergeCell ref="J190:M190"/>
    <mergeCell ref="B191:E191"/>
    <mergeCell ref="J191:M191"/>
    <mergeCell ref="B192:E192"/>
    <mergeCell ref="J192:M192"/>
    <mergeCell ref="B193:E193"/>
    <mergeCell ref="J193:M193"/>
    <mergeCell ref="B194:E194"/>
    <mergeCell ref="J194:M194"/>
    <mergeCell ref="B185:E185"/>
    <mergeCell ref="J185:M185"/>
    <mergeCell ref="B186:E186"/>
    <mergeCell ref="J186:M186"/>
    <mergeCell ref="B187:E187"/>
    <mergeCell ref="J187:M187"/>
    <mergeCell ref="B188:E188"/>
    <mergeCell ref="J188:M188"/>
    <mergeCell ref="B189:E189"/>
    <mergeCell ref="J189:M189"/>
    <mergeCell ref="B183:E183"/>
    <mergeCell ref="J183:M183"/>
    <mergeCell ref="Q183:S183"/>
    <mergeCell ref="B184:E184"/>
    <mergeCell ref="J184:M184"/>
    <mergeCell ref="Q184:S184"/>
    <mergeCell ref="B181:E181"/>
    <mergeCell ref="J181:M181"/>
    <mergeCell ref="Q181:S181"/>
    <mergeCell ref="B182:E182"/>
    <mergeCell ref="J182:M182"/>
    <mergeCell ref="Q182:S182"/>
    <mergeCell ref="B179:E179"/>
    <mergeCell ref="J179:M179"/>
    <mergeCell ref="Q179:S179"/>
    <mergeCell ref="B180:E180"/>
    <mergeCell ref="J180:M180"/>
    <mergeCell ref="Q180:S180"/>
    <mergeCell ref="B177:E177"/>
    <mergeCell ref="J177:M177"/>
    <mergeCell ref="Q177:S177"/>
    <mergeCell ref="B178:E178"/>
    <mergeCell ref="J178:M178"/>
    <mergeCell ref="Q178:S178"/>
    <mergeCell ref="B175:E175"/>
    <mergeCell ref="J175:M175"/>
    <mergeCell ref="Q175:S175"/>
    <mergeCell ref="B176:E176"/>
    <mergeCell ref="J176:M176"/>
    <mergeCell ref="Q176:S176"/>
    <mergeCell ref="B173:E173"/>
    <mergeCell ref="J173:M173"/>
    <mergeCell ref="Q173:S173"/>
    <mergeCell ref="B174:E174"/>
    <mergeCell ref="J174:M174"/>
    <mergeCell ref="Q174:S174"/>
    <mergeCell ref="B171:E171"/>
    <mergeCell ref="J171:M171"/>
    <mergeCell ref="Q171:S171"/>
    <mergeCell ref="B172:E172"/>
    <mergeCell ref="J172:M172"/>
    <mergeCell ref="Q172:S172"/>
    <mergeCell ref="B169:E169"/>
    <mergeCell ref="J169:M169"/>
    <mergeCell ref="Q169:S169"/>
    <mergeCell ref="B170:E170"/>
    <mergeCell ref="J170:M170"/>
    <mergeCell ref="Q170:S170"/>
    <mergeCell ref="B167:E167"/>
    <mergeCell ref="J167:M167"/>
    <mergeCell ref="Q167:S167"/>
    <mergeCell ref="B168:E168"/>
    <mergeCell ref="J168:M168"/>
    <mergeCell ref="Q168:S168"/>
    <mergeCell ref="B165:E165"/>
    <mergeCell ref="J165:M165"/>
    <mergeCell ref="Q165:S165"/>
    <mergeCell ref="B166:E166"/>
    <mergeCell ref="J166:M166"/>
    <mergeCell ref="Q166:S166"/>
    <mergeCell ref="B163:E163"/>
    <mergeCell ref="J163:M163"/>
    <mergeCell ref="Q163:S163"/>
    <mergeCell ref="B164:E164"/>
    <mergeCell ref="J164:M164"/>
    <mergeCell ref="Q164:S164"/>
    <mergeCell ref="B161:E161"/>
    <mergeCell ref="J161:M161"/>
    <mergeCell ref="Q161:S161"/>
    <mergeCell ref="B162:E162"/>
    <mergeCell ref="J162:M162"/>
    <mergeCell ref="Q162:S162"/>
    <mergeCell ref="B159:E159"/>
    <mergeCell ref="J159:M159"/>
    <mergeCell ref="Q159:S159"/>
    <mergeCell ref="B160:E160"/>
    <mergeCell ref="J160:M160"/>
    <mergeCell ref="Q160:S160"/>
    <mergeCell ref="B157:E157"/>
    <mergeCell ref="J157:M157"/>
    <mergeCell ref="Q157:S157"/>
    <mergeCell ref="B158:E158"/>
    <mergeCell ref="J158:M158"/>
    <mergeCell ref="Q158:S158"/>
    <mergeCell ref="B155:E155"/>
    <mergeCell ref="J155:M155"/>
    <mergeCell ref="Q155:S155"/>
    <mergeCell ref="B156:E156"/>
    <mergeCell ref="J156:M156"/>
    <mergeCell ref="Q156:S156"/>
    <mergeCell ref="B153:E153"/>
    <mergeCell ref="J153:M153"/>
    <mergeCell ref="Q153:S153"/>
    <mergeCell ref="B154:E154"/>
    <mergeCell ref="J154:M154"/>
    <mergeCell ref="Q154:S154"/>
    <mergeCell ref="B151:E151"/>
    <mergeCell ref="J151:M151"/>
    <mergeCell ref="Q151:S151"/>
    <mergeCell ref="B152:E152"/>
    <mergeCell ref="J152:M152"/>
    <mergeCell ref="Q152:S152"/>
    <mergeCell ref="B149:E149"/>
    <mergeCell ref="J149:M149"/>
    <mergeCell ref="Q149:S149"/>
    <mergeCell ref="B150:E150"/>
    <mergeCell ref="J150:M150"/>
    <mergeCell ref="Q150:S150"/>
    <mergeCell ref="B147:E147"/>
    <mergeCell ref="J147:M147"/>
    <mergeCell ref="Q147:S147"/>
    <mergeCell ref="B148:E148"/>
    <mergeCell ref="J148:M148"/>
    <mergeCell ref="Q148:S148"/>
    <mergeCell ref="B145:E145"/>
    <mergeCell ref="J145:M145"/>
    <mergeCell ref="Q145:S145"/>
    <mergeCell ref="B146:E146"/>
    <mergeCell ref="J146:M146"/>
    <mergeCell ref="Q146:S146"/>
    <mergeCell ref="B143:E143"/>
    <mergeCell ref="J143:M143"/>
    <mergeCell ref="Q143:S143"/>
    <mergeCell ref="B144:E144"/>
    <mergeCell ref="J144:M144"/>
    <mergeCell ref="Q144:S144"/>
    <mergeCell ref="B141:E141"/>
    <mergeCell ref="J141:M141"/>
    <mergeCell ref="Q141:S141"/>
    <mergeCell ref="B142:E142"/>
    <mergeCell ref="J142:M142"/>
    <mergeCell ref="Q142:S142"/>
    <mergeCell ref="B139:E139"/>
    <mergeCell ref="J139:M139"/>
    <mergeCell ref="Q139:S139"/>
    <mergeCell ref="B140:E140"/>
    <mergeCell ref="J140:M140"/>
    <mergeCell ref="Q140:S140"/>
    <mergeCell ref="B137:E137"/>
    <mergeCell ref="J137:M137"/>
    <mergeCell ref="Q137:S137"/>
    <mergeCell ref="B138:E138"/>
    <mergeCell ref="J138:M138"/>
    <mergeCell ref="Q138:S138"/>
    <mergeCell ref="B135:E135"/>
    <mergeCell ref="J135:M135"/>
    <mergeCell ref="Q135:S135"/>
    <mergeCell ref="B136:E136"/>
    <mergeCell ref="J136:M136"/>
    <mergeCell ref="Q136:S136"/>
    <mergeCell ref="B133:E133"/>
    <mergeCell ref="J133:M133"/>
    <mergeCell ref="Q133:S133"/>
    <mergeCell ref="B134:E134"/>
    <mergeCell ref="J134:M134"/>
    <mergeCell ref="Q134:S134"/>
    <mergeCell ref="B131:E131"/>
    <mergeCell ref="J131:M131"/>
    <mergeCell ref="Q131:S131"/>
    <mergeCell ref="B132:E132"/>
    <mergeCell ref="J132:M132"/>
    <mergeCell ref="Q132:S132"/>
    <mergeCell ref="B129:E129"/>
    <mergeCell ref="J129:M129"/>
    <mergeCell ref="Q129:S129"/>
    <mergeCell ref="B130:E130"/>
    <mergeCell ref="J130:M130"/>
    <mergeCell ref="Q130:S130"/>
    <mergeCell ref="B127:E127"/>
    <mergeCell ref="J127:M127"/>
    <mergeCell ref="Q127:S127"/>
    <mergeCell ref="B128:E128"/>
    <mergeCell ref="J128:M128"/>
    <mergeCell ref="Q128:S128"/>
    <mergeCell ref="B125:E125"/>
    <mergeCell ref="J125:M125"/>
    <mergeCell ref="Q125:S125"/>
    <mergeCell ref="B126:E126"/>
    <mergeCell ref="J126:M126"/>
    <mergeCell ref="Q126:S126"/>
    <mergeCell ref="B123:E123"/>
    <mergeCell ref="J123:M123"/>
    <mergeCell ref="Q123:S123"/>
    <mergeCell ref="B124:E124"/>
    <mergeCell ref="J124:M124"/>
    <mergeCell ref="Q124:S124"/>
    <mergeCell ref="B121:E121"/>
    <mergeCell ref="J121:M121"/>
    <mergeCell ref="Q121:S121"/>
    <mergeCell ref="B122:E122"/>
    <mergeCell ref="J122:M122"/>
    <mergeCell ref="Q122:S122"/>
    <mergeCell ref="B119:E119"/>
    <mergeCell ref="J119:M119"/>
    <mergeCell ref="Q119:S119"/>
    <mergeCell ref="B120:E120"/>
    <mergeCell ref="J120:M120"/>
    <mergeCell ref="Q120:S120"/>
    <mergeCell ref="B117:E117"/>
    <mergeCell ref="J117:M117"/>
    <mergeCell ref="Q117:S117"/>
    <mergeCell ref="B118:E118"/>
    <mergeCell ref="J118:M118"/>
    <mergeCell ref="Q118:S118"/>
    <mergeCell ref="B115:E115"/>
    <mergeCell ref="J115:M115"/>
    <mergeCell ref="Q115:S115"/>
    <mergeCell ref="B116:E116"/>
    <mergeCell ref="J116:M116"/>
    <mergeCell ref="Q116:S116"/>
    <mergeCell ref="B113:E113"/>
    <mergeCell ref="J113:M113"/>
    <mergeCell ref="Q113:S113"/>
    <mergeCell ref="B114:E114"/>
    <mergeCell ref="J114:M114"/>
    <mergeCell ref="Q114:S114"/>
    <mergeCell ref="B111:E111"/>
    <mergeCell ref="J111:M111"/>
    <mergeCell ref="Q111:S111"/>
    <mergeCell ref="B112:E112"/>
    <mergeCell ref="J112:M112"/>
    <mergeCell ref="Q112:S112"/>
    <mergeCell ref="B109:E109"/>
    <mergeCell ref="J109:M109"/>
    <mergeCell ref="Q109:S109"/>
    <mergeCell ref="B110:E110"/>
    <mergeCell ref="J110:M110"/>
    <mergeCell ref="Q110:S110"/>
    <mergeCell ref="B107:E107"/>
    <mergeCell ref="J107:M107"/>
    <mergeCell ref="Q107:S107"/>
    <mergeCell ref="B108:E108"/>
    <mergeCell ref="J108:M108"/>
    <mergeCell ref="Q108:S108"/>
    <mergeCell ref="B105:E105"/>
    <mergeCell ref="J105:M105"/>
    <mergeCell ref="Q105:S105"/>
    <mergeCell ref="B106:E106"/>
    <mergeCell ref="J106:M106"/>
    <mergeCell ref="Q106:S106"/>
    <mergeCell ref="B103:E103"/>
    <mergeCell ref="J103:M103"/>
    <mergeCell ref="Q103:S103"/>
    <mergeCell ref="B104:E104"/>
    <mergeCell ref="J104:M104"/>
    <mergeCell ref="Q104:S104"/>
    <mergeCell ref="B101:E101"/>
    <mergeCell ref="J101:M101"/>
    <mergeCell ref="Q101:S101"/>
    <mergeCell ref="B102:E102"/>
    <mergeCell ref="J102:M102"/>
    <mergeCell ref="Q102:S102"/>
    <mergeCell ref="B99:E99"/>
    <mergeCell ref="J99:M99"/>
    <mergeCell ref="Q99:S99"/>
    <mergeCell ref="B100:E100"/>
    <mergeCell ref="J100:M100"/>
    <mergeCell ref="Q100:S100"/>
    <mergeCell ref="B97:E97"/>
    <mergeCell ref="J97:M97"/>
    <mergeCell ref="Q97:S97"/>
    <mergeCell ref="B98:E98"/>
    <mergeCell ref="J98:M98"/>
    <mergeCell ref="Q98:S98"/>
    <mergeCell ref="B95:E95"/>
    <mergeCell ref="J95:M95"/>
    <mergeCell ref="Q95:S95"/>
    <mergeCell ref="B96:E96"/>
    <mergeCell ref="J96:M96"/>
    <mergeCell ref="Q96:S96"/>
    <mergeCell ref="B93:E93"/>
    <mergeCell ref="J93:M93"/>
    <mergeCell ref="Q93:S93"/>
    <mergeCell ref="B94:E94"/>
    <mergeCell ref="J94:M94"/>
    <mergeCell ref="Q94:S94"/>
    <mergeCell ref="B91:E91"/>
    <mergeCell ref="J91:M91"/>
    <mergeCell ref="Q91:S91"/>
    <mergeCell ref="B92:E92"/>
    <mergeCell ref="J92:M92"/>
    <mergeCell ref="Q92:S92"/>
    <mergeCell ref="B89:E89"/>
    <mergeCell ref="J89:M89"/>
    <mergeCell ref="Q89:S89"/>
    <mergeCell ref="B90:E90"/>
    <mergeCell ref="J90:M90"/>
    <mergeCell ref="Q90:S90"/>
    <mergeCell ref="B87:E87"/>
    <mergeCell ref="J87:M87"/>
    <mergeCell ref="Q87:S87"/>
    <mergeCell ref="B88:E88"/>
    <mergeCell ref="J88:M88"/>
    <mergeCell ref="Q88:S88"/>
    <mergeCell ref="B85:E85"/>
    <mergeCell ref="J85:M85"/>
    <mergeCell ref="Q85:S85"/>
    <mergeCell ref="B86:E86"/>
    <mergeCell ref="J86:M86"/>
    <mergeCell ref="Q86:S86"/>
    <mergeCell ref="B83:E83"/>
    <mergeCell ref="J83:M83"/>
    <mergeCell ref="Q83:S83"/>
    <mergeCell ref="B84:E84"/>
    <mergeCell ref="J84:M84"/>
    <mergeCell ref="Q84:S84"/>
    <mergeCell ref="B81:E81"/>
    <mergeCell ref="J81:M81"/>
    <mergeCell ref="Q81:S81"/>
    <mergeCell ref="B82:E82"/>
    <mergeCell ref="J82:M82"/>
    <mergeCell ref="Q82:S82"/>
    <mergeCell ref="B79:E79"/>
    <mergeCell ref="J79:M79"/>
    <mergeCell ref="Q79:S79"/>
    <mergeCell ref="B80:E80"/>
    <mergeCell ref="J80:M80"/>
    <mergeCell ref="Q80:S80"/>
    <mergeCell ref="B77:E77"/>
    <mergeCell ref="J77:M77"/>
    <mergeCell ref="Q77:S77"/>
    <mergeCell ref="B78:E78"/>
    <mergeCell ref="J78:M78"/>
    <mergeCell ref="Q78:S78"/>
    <mergeCell ref="B75:E75"/>
    <mergeCell ref="J75:M75"/>
    <mergeCell ref="Q75:S75"/>
    <mergeCell ref="B76:E76"/>
    <mergeCell ref="J76:M76"/>
    <mergeCell ref="Q76:S76"/>
    <mergeCell ref="B73:E73"/>
    <mergeCell ref="J73:M73"/>
    <mergeCell ref="Q73:S73"/>
    <mergeCell ref="B74:E74"/>
    <mergeCell ref="J74:M74"/>
    <mergeCell ref="Q74:S74"/>
    <mergeCell ref="B71:E71"/>
    <mergeCell ref="J71:M71"/>
    <mergeCell ref="Q71:S71"/>
    <mergeCell ref="B72:E72"/>
    <mergeCell ref="J72:M72"/>
    <mergeCell ref="Q72:S72"/>
    <mergeCell ref="B69:E69"/>
    <mergeCell ref="J69:M69"/>
    <mergeCell ref="Q69:S69"/>
    <mergeCell ref="B70:E70"/>
    <mergeCell ref="J70:M70"/>
    <mergeCell ref="Q70:S70"/>
    <mergeCell ref="B67:E67"/>
    <mergeCell ref="J67:M67"/>
    <mergeCell ref="Q67:S67"/>
    <mergeCell ref="B68:E68"/>
    <mergeCell ref="J68:M68"/>
    <mergeCell ref="Q68:S68"/>
    <mergeCell ref="B65:E65"/>
    <mergeCell ref="J65:M65"/>
    <mergeCell ref="Q65:S65"/>
    <mergeCell ref="B66:E66"/>
    <mergeCell ref="J66:M66"/>
    <mergeCell ref="Q66:S66"/>
    <mergeCell ref="B63:E63"/>
    <mergeCell ref="J63:M63"/>
    <mergeCell ref="Q63:S63"/>
    <mergeCell ref="B64:E64"/>
    <mergeCell ref="J64:M64"/>
    <mergeCell ref="Q64:S64"/>
    <mergeCell ref="B61:E61"/>
    <mergeCell ref="J61:M61"/>
    <mergeCell ref="Q61:S61"/>
    <mergeCell ref="B62:E62"/>
    <mergeCell ref="J62:M62"/>
    <mergeCell ref="Q62:S62"/>
    <mergeCell ref="B59:E59"/>
    <mergeCell ref="J59:M59"/>
    <mergeCell ref="Q59:S59"/>
    <mergeCell ref="B60:E60"/>
    <mergeCell ref="J60:M60"/>
    <mergeCell ref="Q60:S60"/>
    <mergeCell ref="B57:E57"/>
    <mergeCell ref="J57:M57"/>
    <mergeCell ref="Q57:S57"/>
    <mergeCell ref="B58:E58"/>
    <mergeCell ref="J58:M58"/>
    <mergeCell ref="Q58:S58"/>
    <mergeCell ref="B55:E55"/>
    <mergeCell ref="J55:M55"/>
    <mergeCell ref="Q55:S55"/>
    <mergeCell ref="B56:E56"/>
    <mergeCell ref="J56:M56"/>
    <mergeCell ref="Q56:S56"/>
    <mergeCell ref="B53:E53"/>
    <mergeCell ref="J53:M53"/>
    <mergeCell ref="Q53:S53"/>
    <mergeCell ref="B54:E54"/>
    <mergeCell ref="J54:M54"/>
    <mergeCell ref="Q54:S54"/>
    <mergeCell ref="B51:E51"/>
    <mergeCell ref="J51:M51"/>
    <mergeCell ref="Q51:S51"/>
    <mergeCell ref="B52:E52"/>
    <mergeCell ref="J52:M52"/>
    <mergeCell ref="Q52:S52"/>
    <mergeCell ref="B49:E49"/>
    <mergeCell ref="J49:M49"/>
    <mergeCell ref="Q49:S49"/>
    <mergeCell ref="B50:E50"/>
    <mergeCell ref="J50:M50"/>
    <mergeCell ref="Q50:S50"/>
    <mergeCell ref="B47:E47"/>
    <mergeCell ref="J47:M47"/>
    <mergeCell ref="Q47:S47"/>
    <mergeCell ref="B48:E48"/>
    <mergeCell ref="J48:M48"/>
    <mergeCell ref="Q48:S48"/>
    <mergeCell ref="B45:E45"/>
    <mergeCell ref="J45:M45"/>
    <mergeCell ref="Q45:S45"/>
    <mergeCell ref="B46:E46"/>
    <mergeCell ref="J46:M46"/>
    <mergeCell ref="Q46:S46"/>
    <mergeCell ref="B43:E43"/>
    <mergeCell ref="J43:M43"/>
    <mergeCell ref="Q43:S43"/>
    <mergeCell ref="B44:E44"/>
    <mergeCell ref="J44:M44"/>
    <mergeCell ref="Q44:S44"/>
    <mergeCell ref="B41:E41"/>
    <mergeCell ref="J41:M41"/>
    <mergeCell ref="Q41:S41"/>
    <mergeCell ref="B42:E42"/>
    <mergeCell ref="J42:M42"/>
    <mergeCell ref="Q42:S42"/>
    <mergeCell ref="B39:E39"/>
    <mergeCell ref="J39:M39"/>
    <mergeCell ref="Q39:S39"/>
    <mergeCell ref="B40:E40"/>
    <mergeCell ref="J40:M40"/>
    <mergeCell ref="Q40:S40"/>
    <mergeCell ref="B37:E37"/>
    <mergeCell ref="J37:M37"/>
    <mergeCell ref="Q37:S37"/>
    <mergeCell ref="B38:E38"/>
    <mergeCell ref="J38:M38"/>
    <mergeCell ref="Q38:S38"/>
    <mergeCell ref="B35:E35"/>
    <mergeCell ref="J35:M35"/>
    <mergeCell ref="Q35:S35"/>
    <mergeCell ref="B36:E36"/>
    <mergeCell ref="J36:M36"/>
    <mergeCell ref="Q36:S36"/>
    <mergeCell ref="B33:E33"/>
    <mergeCell ref="J33:M33"/>
    <mergeCell ref="Q33:S33"/>
    <mergeCell ref="B34:E34"/>
    <mergeCell ref="J34:M34"/>
    <mergeCell ref="Q34:S34"/>
    <mergeCell ref="B31:E31"/>
    <mergeCell ref="J31:M31"/>
    <mergeCell ref="Q31:S31"/>
    <mergeCell ref="B32:E32"/>
    <mergeCell ref="J32:M32"/>
    <mergeCell ref="Q32:S32"/>
    <mergeCell ref="B29:E29"/>
    <mergeCell ref="J29:M29"/>
    <mergeCell ref="Q29:S29"/>
    <mergeCell ref="B30:E30"/>
    <mergeCell ref="J30:M30"/>
    <mergeCell ref="Q30:S30"/>
    <mergeCell ref="B27:E27"/>
    <mergeCell ref="J27:M27"/>
    <mergeCell ref="Q27:S27"/>
    <mergeCell ref="B28:E28"/>
    <mergeCell ref="J28:M28"/>
    <mergeCell ref="Q28:S28"/>
    <mergeCell ref="B25:E25"/>
    <mergeCell ref="J25:M25"/>
    <mergeCell ref="Q25:S25"/>
    <mergeCell ref="B26:E26"/>
    <mergeCell ref="J26:M26"/>
    <mergeCell ref="Q26:S26"/>
    <mergeCell ref="B23:E23"/>
    <mergeCell ref="J23:M23"/>
    <mergeCell ref="Q23:S23"/>
    <mergeCell ref="B24:E24"/>
    <mergeCell ref="J24:M24"/>
    <mergeCell ref="Q24:S24"/>
    <mergeCell ref="B21:E21"/>
    <mergeCell ref="J21:M21"/>
    <mergeCell ref="Q21:S21"/>
    <mergeCell ref="B22:E22"/>
    <mergeCell ref="J22:M22"/>
    <mergeCell ref="Q22:S22"/>
    <mergeCell ref="B20:E20"/>
    <mergeCell ref="J20:M20"/>
    <mergeCell ref="Q20:S20"/>
    <mergeCell ref="B17:E17"/>
    <mergeCell ref="J17:M17"/>
    <mergeCell ref="Q17:S17"/>
    <mergeCell ref="B18:E18"/>
    <mergeCell ref="J18:M18"/>
    <mergeCell ref="Q18:S18"/>
    <mergeCell ref="E9:P9"/>
    <mergeCell ref="B15:E15"/>
    <mergeCell ref="J15:M15"/>
    <mergeCell ref="Q15:S15"/>
    <mergeCell ref="B16:E16"/>
    <mergeCell ref="J16:M16"/>
    <mergeCell ref="Q16:S16"/>
    <mergeCell ref="B19:E19"/>
    <mergeCell ref="J19:M19"/>
    <mergeCell ref="Q19:S19"/>
  </mergeCells>
  <pageMargins left="0.39370078740157483" right="0.39370078740157483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>
    <tabColor rgb="FFFFFF00"/>
  </sheetPr>
  <dimension ref="A1:E24"/>
  <sheetViews>
    <sheetView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0" customFormat="1" ht="12.75" customHeight="1" x14ac:dyDescent="0.2">
      <c r="A1" s="80"/>
      <c r="B1" s="81"/>
      <c r="C1" s="45"/>
      <c r="E1" s="159" t="s">
        <v>592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s="70" customFormat="1" ht="13.5" customHeight="1" x14ac:dyDescent="0.3">
      <c r="B8" s="83"/>
      <c r="C8" s="84"/>
    </row>
    <row r="9" spans="1:5" s="70" customFormat="1" ht="14.25" customHeight="1" x14ac:dyDescent="0.25">
      <c r="A9" s="368" t="s">
        <v>582</v>
      </c>
      <c r="B9" s="368"/>
      <c r="C9" s="368"/>
      <c r="D9" s="368"/>
      <c r="E9" s="368"/>
    </row>
    <row r="10" spans="1:5" s="70" customFormat="1" ht="52.5" customHeight="1" x14ac:dyDescent="0.25">
      <c r="A10" s="390" t="s">
        <v>721</v>
      </c>
      <c r="B10" s="390"/>
      <c r="C10" s="390"/>
      <c r="D10" s="390"/>
      <c r="E10" s="390"/>
    </row>
    <row r="11" spans="1:5" ht="17.25" customHeight="1" x14ac:dyDescent="0.25">
      <c r="A11" s="33"/>
      <c r="B11" s="33"/>
      <c r="C11" s="33"/>
    </row>
    <row r="12" spans="1:5" ht="15.75" x14ac:dyDescent="0.25">
      <c r="B12" s="5"/>
      <c r="C12" s="36"/>
      <c r="E12" s="36" t="s">
        <v>90</v>
      </c>
    </row>
    <row r="13" spans="1:5" ht="32.25" customHeight="1" x14ac:dyDescent="0.2">
      <c r="A13" s="37" t="s">
        <v>32</v>
      </c>
      <c r="B13" s="74" t="s">
        <v>33</v>
      </c>
      <c r="C13" s="170" t="s">
        <v>583</v>
      </c>
      <c r="D13" s="169" t="s">
        <v>573</v>
      </c>
      <c r="E13" s="169" t="s">
        <v>574</v>
      </c>
    </row>
    <row r="14" spans="1:5" ht="19.5" customHeight="1" x14ac:dyDescent="0.25">
      <c r="A14" s="39">
        <v>1</v>
      </c>
      <c r="B14" s="69" t="s">
        <v>111</v>
      </c>
      <c r="C14" s="230">
        <v>3651.6</v>
      </c>
      <c r="D14" s="124">
        <v>2099.8613</v>
      </c>
      <c r="E14" s="91">
        <f>D14/C14*100</f>
        <v>57.505238799430394</v>
      </c>
    </row>
    <row r="15" spans="1:5" ht="19.5" customHeight="1" x14ac:dyDescent="0.25">
      <c r="A15" s="39">
        <v>2</v>
      </c>
      <c r="B15" s="69" t="s">
        <v>112</v>
      </c>
      <c r="C15" s="230">
        <v>3911</v>
      </c>
      <c r="D15" s="235">
        <v>1979.3549800000001</v>
      </c>
      <c r="E15" s="91">
        <f t="shared" ref="E15:E23" si="0">D15/C15*100</f>
        <v>50.609945793914605</v>
      </c>
    </row>
    <row r="16" spans="1:5" ht="19.5" customHeight="1" x14ac:dyDescent="0.25">
      <c r="A16" s="39">
        <v>3</v>
      </c>
      <c r="B16" s="69" t="s">
        <v>113</v>
      </c>
      <c r="C16" s="230">
        <v>3741.32</v>
      </c>
      <c r="D16" s="124">
        <v>2239.7798600000001</v>
      </c>
      <c r="E16" s="91">
        <f t="shared" si="0"/>
        <v>59.866032844022968</v>
      </c>
    </row>
    <row r="17" spans="1:5" ht="19.5" customHeight="1" x14ac:dyDescent="0.25">
      <c r="A17" s="39">
        <v>4</v>
      </c>
      <c r="B17" s="69" t="s">
        <v>114</v>
      </c>
      <c r="C17" s="230">
        <v>3621.62</v>
      </c>
      <c r="D17" s="124">
        <v>1980.4735499999999</v>
      </c>
      <c r="E17" s="91">
        <f t="shared" si="0"/>
        <v>54.684741911078468</v>
      </c>
    </row>
    <row r="18" spans="1:5" ht="19.5" customHeight="1" x14ac:dyDescent="0.25">
      <c r="A18" s="39">
        <v>5</v>
      </c>
      <c r="B18" s="69" t="s">
        <v>128</v>
      </c>
      <c r="C18" s="230">
        <v>4203.13</v>
      </c>
      <c r="D18" s="124">
        <v>1937.7123200000001</v>
      </c>
      <c r="E18" s="91">
        <f t="shared" si="0"/>
        <v>46.101650912534232</v>
      </c>
    </row>
    <row r="19" spans="1:5" ht="19.5" customHeight="1" x14ac:dyDescent="0.25">
      <c r="A19" s="39">
        <v>6</v>
      </c>
      <c r="B19" s="69" t="s">
        <v>115</v>
      </c>
      <c r="C19" s="230">
        <v>4391.4399999999996</v>
      </c>
      <c r="D19" s="124">
        <v>1887.4036100000001</v>
      </c>
      <c r="E19" s="91">
        <f t="shared" si="0"/>
        <v>42.979150574754527</v>
      </c>
    </row>
    <row r="20" spans="1:5" ht="19.5" customHeight="1" x14ac:dyDescent="0.25">
      <c r="A20" s="39">
        <v>7</v>
      </c>
      <c r="B20" s="69" t="s">
        <v>116</v>
      </c>
      <c r="C20" s="230">
        <v>4725.49</v>
      </c>
      <c r="D20" s="124">
        <v>2589.6099800000002</v>
      </c>
      <c r="E20" s="91">
        <f t="shared" si="0"/>
        <v>54.800877369331012</v>
      </c>
    </row>
    <row r="21" spans="1:5" ht="19.5" customHeight="1" x14ac:dyDescent="0.25">
      <c r="A21" s="39">
        <v>8</v>
      </c>
      <c r="B21" s="69" t="s">
        <v>117</v>
      </c>
      <c r="C21" s="230">
        <v>4319.1499999999996</v>
      </c>
      <c r="D21" s="124">
        <v>2171.45993</v>
      </c>
      <c r="E21" s="91">
        <f t="shared" si="0"/>
        <v>50.27516826227383</v>
      </c>
    </row>
    <row r="22" spans="1:5" ht="19.5" customHeight="1" x14ac:dyDescent="0.25">
      <c r="A22" s="39">
        <v>9</v>
      </c>
      <c r="B22" s="69" t="s">
        <v>118</v>
      </c>
      <c r="C22" s="230">
        <v>4399.05</v>
      </c>
      <c r="D22" s="124">
        <v>2192.10248</v>
      </c>
      <c r="E22" s="91">
        <f t="shared" si="0"/>
        <v>49.83126993328105</v>
      </c>
    </row>
    <row r="23" spans="1:5" ht="18" customHeight="1" x14ac:dyDescent="0.25">
      <c r="A23" s="40"/>
      <c r="B23" s="41" t="s">
        <v>91</v>
      </c>
      <c r="C23" s="97">
        <f>SUM(C14:C22)</f>
        <v>36963.800000000003</v>
      </c>
      <c r="D23" s="97">
        <f>SUM(D14:D22)</f>
        <v>19077.758010000001</v>
      </c>
      <c r="E23" s="171">
        <f t="shared" si="0"/>
        <v>51.612004204113212</v>
      </c>
    </row>
    <row r="24" spans="1:5" ht="18.75" x14ac:dyDescent="0.3">
      <c r="B24" s="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9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1">
    <tabColor rgb="FFFFFF00"/>
  </sheetPr>
  <dimension ref="A1:E27"/>
  <sheetViews>
    <sheetView view="pageBreakPreview" zoomScale="60" zoomScaleNormal="100" workbookViewId="0">
      <selection activeCell="O22" sqref="O22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42" customWidth="1"/>
    <col min="4" max="4" width="11.28515625" customWidth="1"/>
    <col min="5" max="5" width="12" customWidth="1"/>
  </cols>
  <sheetData>
    <row r="1" spans="1:5" s="70" customFormat="1" ht="12.75" customHeight="1" x14ac:dyDescent="0.2">
      <c r="A1" s="80"/>
      <c r="B1" s="81"/>
      <c r="C1" s="45"/>
      <c r="E1" s="159" t="s">
        <v>593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ht="13.5" customHeight="1" x14ac:dyDescent="0.3">
      <c r="B8" s="4"/>
    </row>
    <row r="9" spans="1:5" ht="14.25" customHeight="1" x14ac:dyDescent="0.25">
      <c r="A9" s="391" t="s">
        <v>582</v>
      </c>
      <c r="B9" s="391"/>
      <c r="C9" s="391"/>
      <c r="D9" s="391"/>
      <c r="E9" s="391"/>
    </row>
    <row r="10" spans="1:5" s="98" customFormat="1" ht="58.5" customHeight="1" x14ac:dyDescent="0.2">
      <c r="A10" s="392" t="s">
        <v>725</v>
      </c>
      <c r="B10" s="392"/>
      <c r="C10" s="392"/>
      <c r="D10" s="392"/>
      <c r="E10" s="392"/>
    </row>
    <row r="11" spans="1:5" s="98" customFormat="1" ht="15.75" customHeight="1" x14ac:dyDescent="0.25">
      <c r="A11" s="125"/>
      <c r="B11" s="125"/>
      <c r="C11" s="125"/>
      <c r="D11" s="100"/>
      <c r="E11" s="100"/>
    </row>
    <row r="12" spans="1:5" s="98" customFormat="1" ht="15.75" x14ac:dyDescent="0.25">
      <c r="A12" s="100"/>
      <c r="B12" s="101"/>
      <c r="C12" s="100"/>
      <c r="D12" s="100"/>
      <c r="E12" s="102" t="s">
        <v>90</v>
      </c>
    </row>
    <row r="13" spans="1:5" s="98" customFormat="1" ht="50.25" customHeight="1" x14ac:dyDescent="0.2">
      <c r="A13" s="103" t="s">
        <v>32</v>
      </c>
      <c r="B13" s="104" t="s">
        <v>33</v>
      </c>
      <c r="C13" s="170" t="s">
        <v>583</v>
      </c>
      <c r="D13" s="169" t="s">
        <v>573</v>
      </c>
      <c r="E13" s="169" t="s">
        <v>574</v>
      </c>
    </row>
    <row r="14" spans="1:5" s="144" customFormat="1" ht="18.75" customHeight="1" x14ac:dyDescent="0.25">
      <c r="A14" s="141">
        <v>1</v>
      </c>
      <c r="B14" s="135" t="s">
        <v>530</v>
      </c>
      <c r="C14" s="142">
        <v>168</v>
      </c>
      <c r="D14" s="143">
        <v>168</v>
      </c>
      <c r="E14" s="91">
        <f t="shared" ref="E14:E24" si="0">D14/C14*100</f>
        <v>100</v>
      </c>
    </row>
    <row r="15" spans="1:5" s="144" customFormat="1" ht="18.75" customHeight="1" x14ac:dyDescent="0.25">
      <c r="A15" s="141">
        <v>2</v>
      </c>
      <c r="B15" s="135" t="s">
        <v>531</v>
      </c>
      <c r="C15" s="142">
        <v>79</v>
      </c>
      <c r="D15" s="143">
        <v>79</v>
      </c>
      <c r="E15" s="91">
        <f t="shared" si="0"/>
        <v>100</v>
      </c>
    </row>
    <row r="16" spans="1:5" s="144" customFormat="1" ht="18.75" customHeight="1" x14ac:dyDescent="0.25">
      <c r="A16" s="141">
        <v>3</v>
      </c>
      <c r="B16" s="135" t="s">
        <v>532</v>
      </c>
      <c r="C16" s="142">
        <v>76</v>
      </c>
      <c r="D16" s="143">
        <v>76</v>
      </c>
      <c r="E16" s="91">
        <f t="shared" si="0"/>
        <v>100</v>
      </c>
    </row>
    <row r="17" spans="1:5" s="144" customFormat="1" ht="18.75" customHeight="1" x14ac:dyDescent="0.25">
      <c r="A17" s="141">
        <v>4</v>
      </c>
      <c r="B17" s="135" t="s">
        <v>533</v>
      </c>
      <c r="C17" s="142">
        <v>86</v>
      </c>
      <c r="D17" s="143">
        <v>86</v>
      </c>
      <c r="E17" s="91">
        <f t="shared" si="0"/>
        <v>100</v>
      </c>
    </row>
    <row r="18" spans="1:5" s="144" customFormat="1" ht="18.75" customHeight="1" x14ac:dyDescent="0.25">
      <c r="A18" s="141">
        <v>5</v>
      </c>
      <c r="B18" s="135" t="s">
        <v>534</v>
      </c>
      <c r="C18" s="142">
        <v>75</v>
      </c>
      <c r="D18" s="143">
        <v>75</v>
      </c>
      <c r="E18" s="91">
        <f t="shared" si="0"/>
        <v>100</v>
      </c>
    </row>
    <row r="19" spans="1:5" s="144" customFormat="1" ht="18.75" customHeight="1" x14ac:dyDescent="0.25">
      <c r="A19" s="141">
        <v>6</v>
      </c>
      <c r="B19" s="135" t="s">
        <v>535</v>
      </c>
      <c r="C19" s="142">
        <v>144</v>
      </c>
      <c r="D19" s="143">
        <v>144</v>
      </c>
      <c r="E19" s="91">
        <f t="shared" si="0"/>
        <v>100</v>
      </c>
    </row>
    <row r="20" spans="1:5" s="144" customFormat="1" ht="18.75" customHeight="1" x14ac:dyDescent="0.25">
      <c r="A20" s="141">
        <v>7</v>
      </c>
      <c r="B20" s="135" t="s">
        <v>536</v>
      </c>
      <c r="C20" s="143">
        <v>234</v>
      </c>
      <c r="D20" s="143">
        <v>234</v>
      </c>
      <c r="E20" s="91">
        <f t="shared" si="0"/>
        <v>100</v>
      </c>
    </row>
    <row r="21" spans="1:5" s="144" customFormat="1" ht="18.75" customHeight="1" x14ac:dyDescent="0.25">
      <c r="A21" s="141">
        <v>8</v>
      </c>
      <c r="B21" s="135" t="s">
        <v>537</v>
      </c>
      <c r="C21" s="142">
        <v>72</v>
      </c>
      <c r="D21" s="143">
        <v>72</v>
      </c>
      <c r="E21" s="91">
        <f t="shared" si="0"/>
        <v>100</v>
      </c>
    </row>
    <row r="22" spans="1:5" s="144" customFormat="1" ht="18.75" customHeight="1" x14ac:dyDescent="0.25">
      <c r="A22" s="141">
        <v>9</v>
      </c>
      <c r="B22" s="135" t="s">
        <v>538</v>
      </c>
      <c r="C22" s="142">
        <v>66</v>
      </c>
      <c r="D22" s="143">
        <v>66</v>
      </c>
      <c r="E22" s="91">
        <f t="shared" si="0"/>
        <v>100</v>
      </c>
    </row>
    <row r="23" spans="1:5" s="144" customFormat="1" ht="18.75" customHeight="1" x14ac:dyDescent="0.25">
      <c r="A23" s="141">
        <v>10</v>
      </c>
      <c r="B23" s="135" t="s">
        <v>568</v>
      </c>
      <c r="C23" s="142">
        <v>598</v>
      </c>
      <c r="D23" s="143">
        <v>598</v>
      </c>
      <c r="E23" s="91">
        <f t="shared" si="0"/>
        <v>100</v>
      </c>
    </row>
    <row r="24" spans="1:5" s="98" customFormat="1" ht="14.25" x14ac:dyDescent="0.2">
      <c r="A24" s="105"/>
      <c r="B24" s="105" t="s">
        <v>91</v>
      </c>
      <c r="C24" s="106">
        <f>SUM(C14:C23)</f>
        <v>1598</v>
      </c>
      <c r="D24" s="106">
        <f>SUM(D14:D23)</f>
        <v>1598</v>
      </c>
      <c r="E24" s="171">
        <f t="shared" si="0"/>
        <v>100</v>
      </c>
    </row>
    <row r="25" spans="1:5" ht="18.75" x14ac:dyDescent="0.3">
      <c r="B25" s="7"/>
    </row>
    <row r="26" spans="1:5" ht="18.75" x14ac:dyDescent="0.3">
      <c r="B26" s="7"/>
      <c r="C26" s="43"/>
    </row>
    <row r="27" spans="1:5" ht="18.75" x14ac:dyDescent="0.3">
      <c r="B27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rgb="FFFFFF00"/>
  </sheetPr>
  <dimension ref="A1:E26"/>
  <sheetViews>
    <sheetView view="pageBreakPreview" zoomScale="60" zoomScaleNormal="100" workbookViewId="0">
      <selection activeCell="N22" sqref="N22"/>
    </sheetView>
  </sheetViews>
  <sheetFormatPr defaultRowHeight="12.75" x14ac:dyDescent="0.2"/>
  <cols>
    <col min="1" max="1" width="6.28515625" style="98" customWidth="1"/>
    <col min="2" max="2" width="41.28515625" style="98" customWidth="1"/>
    <col min="3" max="5" width="11.1406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159" t="s">
        <v>594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customFormat="1" ht="18.75" x14ac:dyDescent="0.3">
      <c r="B8" s="4"/>
      <c r="C8" s="42"/>
    </row>
    <row r="9" spans="1:5" customFormat="1" ht="15.75" customHeight="1" x14ac:dyDescent="0.25">
      <c r="A9" s="391" t="s">
        <v>582</v>
      </c>
      <c r="B9" s="391"/>
      <c r="C9" s="391"/>
      <c r="D9" s="391"/>
      <c r="E9" s="391"/>
    </row>
    <row r="10" spans="1:5" ht="52.5" customHeight="1" x14ac:dyDescent="0.2">
      <c r="A10" s="393" t="s">
        <v>720</v>
      </c>
      <c r="B10" s="393"/>
      <c r="C10" s="393"/>
      <c r="D10" s="393"/>
      <c r="E10" s="393"/>
    </row>
    <row r="11" spans="1:5" ht="17.25" customHeight="1" x14ac:dyDescent="0.25">
      <c r="B11" s="130"/>
      <c r="C11" s="131"/>
      <c r="E11" s="131" t="s">
        <v>90</v>
      </c>
    </row>
    <row r="12" spans="1:5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5" ht="32.25" customHeight="1" x14ac:dyDescent="0.25">
      <c r="A13" s="134">
        <v>1</v>
      </c>
      <c r="B13" s="135" t="s">
        <v>111</v>
      </c>
      <c r="C13" s="136">
        <v>63.883000000000003</v>
      </c>
      <c r="D13" s="136">
        <v>27.41808</v>
      </c>
      <c r="E13" s="91">
        <f>D13/C13*100</f>
        <v>42.919211683859551</v>
      </c>
    </row>
    <row r="14" spans="1:5" ht="19.5" customHeight="1" x14ac:dyDescent="0.25">
      <c r="A14" s="134">
        <v>2</v>
      </c>
      <c r="B14" s="135" t="s">
        <v>112</v>
      </c>
      <c r="C14" s="136">
        <v>63.9</v>
      </c>
      <c r="D14" s="136">
        <v>27.41808</v>
      </c>
      <c r="E14" s="91">
        <f t="shared" ref="E14:E21" si="0">D14/C14*100</f>
        <v>42.907793427230047</v>
      </c>
    </row>
    <row r="15" spans="1:5" ht="19.5" customHeight="1" x14ac:dyDescent="0.25">
      <c r="A15" s="134">
        <v>3</v>
      </c>
      <c r="B15" s="135" t="s">
        <v>113</v>
      </c>
      <c r="C15" s="136">
        <v>63</v>
      </c>
      <c r="D15" s="136">
        <v>27.41808</v>
      </c>
      <c r="E15" s="91">
        <f t="shared" si="0"/>
        <v>43.520761904761905</v>
      </c>
    </row>
    <row r="16" spans="1:5" ht="19.5" customHeight="1" x14ac:dyDescent="0.25">
      <c r="A16" s="134">
        <v>4</v>
      </c>
      <c r="B16" s="135" t="s">
        <v>114</v>
      </c>
      <c r="C16" s="136">
        <v>63.884</v>
      </c>
      <c r="D16" s="136">
        <v>27.41808</v>
      </c>
      <c r="E16" s="91">
        <f t="shared" si="0"/>
        <v>42.91853985348444</v>
      </c>
    </row>
    <row r="17" spans="1:5" ht="19.5" customHeight="1" x14ac:dyDescent="0.25">
      <c r="A17" s="134">
        <v>5</v>
      </c>
      <c r="B17" s="135" t="s">
        <v>128</v>
      </c>
      <c r="C17" s="136">
        <v>63.883000000000003</v>
      </c>
      <c r="D17" s="136">
        <v>27.41808</v>
      </c>
      <c r="E17" s="91">
        <f t="shared" si="0"/>
        <v>42.919211683859551</v>
      </c>
    </row>
    <row r="18" spans="1:5" ht="19.5" customHeight="1" x14ac:dyDescent="0.25">
      <c r="A18" s="134">
        <v>6</v>
      </c>
      <c r="B18" s="135" t="s">
        <v>115</v>
      </c>
      <c r="C18" s="137">
        <v>58.06</v>
      </c>
      <c r="D18" s="137">
        <v>0</v>
      </c>
      <c r="E18" s="91">
        <f t="shared" si="0"/>
        <v>0</v>
      </c>
    </row>
    <row r="19" spans="1:5" ht="19.5" customHeight="1" x14ac:dyDescent="0.25">
      <c r="A19" s="134">
        <v>7</v>
      </c>
      <c r="B19" s="135" t="s">
        <v>116</v>
      </c>
      <c r="C19" s="137">
        <v>63</v>
      </c>
      <c r="D19" s="137">
        <v>27.41808</v>
      </c>
      <c r="E19" s="91">
        <f t="shared" si="0"/>
        <v>43.520761904761905</v>
      </c>
    </row>
    <row r="20" spans="1:5" ht="19.5" customHeight="1" x14ac:dyDescent="0.25">
      <c r="A20" s="134">
        <v>8</v>
      </c>
      <c r="B20" s="135" t="s">
        <v>117</v>
      </c>
      <c r="C20" s="137">
        <v>59.08</v>
      </c>
      <c r="D20" s="137">
        <v>0</v>
      </c>
      <c r="E20" s="91">
        <f t="shared" si="0"/>
        <v>0</v>
      </c>
    </row>
    <row r="21" spans="1:5" ht="19.5" customHeight="1" x14ac:dyDescent="0.25">
      <c r="A21" s="134">
        <v>9</v>
      </c>
      <c r="B21" s="135" t="s">
        <v>118</v>
      </c>
      <c r="C21" s="137">
        <v>59.08</v>
      </c>
      <c r="D21" s="137">
        <v>32.221719999999998</v>
      </c>
      <c r="E21" s="91">
        <f t="shared" si="0"/>
        <v>54.53913337846987</v>
      </c>
    </row>
    <row r="22" spans="1:5" ht="19.5" customHeight="1" x14ac:dyDescent="0.2">
      <c r="A22" s="138"/>
      <c r="B22" s="138" t="s">
        <v>91</v>
      </c>
      <c r="C22" s="139">
        <f>SUM(C13:C21)</f>
        <v>557.77</v>
      </c>
      <c r="D22" s="140">
        <f>SUM(D13:D21)</f>
        <v>196.7302</v>
      </c>
      <c r="E22" s="171">
        <f>D22/C22*100</f>
        <v>35.270846406224784</v>
      </c>
    </row>
    <row r="23" spans="1:5" ht="18" customHeight="1" x14ac:dyDescent="0.3">
      <c r="B23" s="107"/>
    </row>
    <row r="24" spans="1:5" ht="18.75" x14ac:dyDescent="0.3">
      <c r="B24" s="107"/>
    </row>
    <row r="25" spans="1:5" ht="18.75" x14ac:dyDescent="0.3">
      <c r="B25" s="107"/>
    </row>
    <row r="26" spans="1:5" ht="18.75" x14ac:dyDescent="0.3">
      <c r="B26" s="107"/>
    </row>
  </sheetData>
  <mergeCells count="2">
    <mergeCell ref="A10:E10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tabColor rgb="FFFFFF00"/>
  </sheetPr>
  <dimension ref="A1:G34"/>
  <sheetViews>
    <sheetView view="pageBreakPreview" zoomScale="60" zoomScaleNormal="100" workbookViewId="0">
      <selection activeCell="Q19" sqref="Q19"/>
    </sheetView>
  </sheetViews>
  <sheetFormatPr defaultRowHeight="12.75" x14ac:dyDescent="0.2"/>
  <cols>
    <col min="1" max="1" width="7.140625" customWidth="1"/>
    <col min="2" max="2" width="38" customWidth="1"/>
    <col min="3" max="3" width="12.140625" style="42" customWidth="1"/>
    <col min="4" max="5" width="12.140625" customWidth="1"/>
  </cols>
  <sheetData>
    <row r="1" spans="1:7" s="70" customFormat="1" ht="12.75" customHeight="1" x14ac:dyDescent="0.2">
      <c r="A1" s="80"/>
      <c r="B1" s="81"/>
      <c r="C1" s="45"/>
      <c r="E1" s="159" t="s">
        <v>595</v>
      </c>
    </row>
    <row r="2" spans="1:7" s="70" customFormat="1" ht="12.75" customHeight="1" x14ac:dyDescent="0.2">
      <c r="A2" s="82"/>
      <c r="B2" s="82"/>
      <c r="C2" s="82"/>
      <c r="E2" s="153" t="s">
        <v>599</v>
      </c>
    </row>
    <row r="3" spans="1:7" s="70" customFormat="1" ht="12.75" customHeight="1" x14ac:dyDescent="0.2">
      <c r="A3" s="76"/>
      <c r="B3" s="76"/>
      <c r="C3" s="76"/>
      <c r="E3" s="153" t="s">
        <v>109</v>
      </c>
    </row>
    <row r="4" spans="1:7" s="70" customFormat="1" ht="12.75" customHeight="1" x14ac:dyDescent="0.2">
      <c r="A4" s="82"/>
      <c r="B4" s="82"/>
      <c r="C4" s="82"/>
      <c r="E4" s="153" t="s">
        <v>579</v>
      </c>
    </row>
    <row r="5" spans="1:7" s="70" customFormat="1" x14ac:dyDescent="0.2">
      <c r="A5" s="82"/>
      <c r="B5" s="82"/>
      <c r="C5" s="82"/>
      <c r="E5" s="153" t="s">
        <v>580</v>
      </c>
    </row>
    <row r="6" spans="1:7" s="70" customFormat="1" ht="13.5" customHeight="1" x14ac:dyDescent="0.2">
      <c r="A6" s="82"/>
      <c r="B6" s="82"/>
      <c r="C6" s="82"/>
      <c r="E6" s="153" t="s">
        <v>712</v>
      </c>
    </row>
    <row r="7" spans="1:7" s="70" customFormat="1" x14ac:dyDescent="0.2">
      <c r="A7" s="82"/>
      <c r="B7" s="82"/>
      <c r="C7" s="82"/>
      <c r="E7" s="159" t="s">
        <v>602</v>
      </c>
    </row>
    <row r="9" spans="1:7" ht="15.75" x14ac:dyDescent="0.25">
      <c r="A9" s="391" t="s">
        <v>582</v>
      </c>
      <c r="B9" s="391"/>
      <c r="C9" s="391"/>
      <c r="D9" s="391"/>
      <c r="E9" s="391"/>
    </row>
    <row r="10" spans="1:7" ht="47.25" customHeight="1" x14ac:dyDescent="0.25">
      <c r="A10" s="394" t="s">
        <v>719</v>
      </c>
      <c r="B10" s="394"/>
      <c r="C10" s="394"/>
      <c r="D10" s="394"/>
      <c r="E10" s="394"/>
    </row>
    <row r="11" spans="1:7" ht="13.5" customHeight="1" x14ac:dyDescent="0.25">
      <c r="A11" s="32"/>
      <c r="B11" s="32"/>
      <c r="C11" s="32"/>
    </row>
    <row r="12" spans="1:7" ht="14.25" x14ac:dyDescent="0.2">
      <c r="B12" s="67"/>
      <c r="C12" s="36"/>
      <c r="E12" s="36" t="s">
        <v>90</v>
      </c>
    </row>
    <row r="13" spans="1:7" ht="37.5" customHeight="1" x14ac:dyDescent="0.2">
      <c r="A13" s="46" t="s">
        <v>32</v>
      </c>
      <c r="B13" s="65" t="s">
        <v>33</v>
      </c>
      <c r="C13" s="170" t="s">
        <v>583</v>
      </c>
      <c r="D13" s="169" t="s">
        <v>573</v>
      </c>
      <c r="E13" s="169" t="s">
        <v>574</v>
      </c>
    </row>
    <row r="14" spans="1:7" ht="18.75" customHeight="1" x14ac:dyDescent="0.25">
      <c r="A14" s="39">
        <v>1</v>
      </c>
      <c r="B14" s="69" t="s">
        <v>530</v>
      </c>
      <c r="C14" s="66">
        <v>312.8</v>
      </c>
      <c r="D14" s="68">
        <v>137.09143</v>
      </c>
      <c r="E14" s="91">
        <f t="shared" ref="E14:E23" si="0">D14/C14*100</f>
        <v>43.827183503836316</v>
      </c>
    </row>
    <row r="15" spans="1:7" ht="18.75" customHeight="1" x14ac:dyDescent="0.25">
      <c r="A15" s="39">
        <v>2</v>
      </c>
      <c r="B15" s="69" t="s">
        <v>531</v>
      </c>
      <c r="C15" s="66">
        <v>187.7</v>
      </c>
      <c r="D15" s="68">
        <v>90.722040000000007</v>
      </c>
      <c r="E15" s="91">
        <f t="shared" si="0"/>
        <v>48.33353223228557</v>
      </c>
    </row>
    <row r="16" spans="1:7" ht="18.75" customHeight="1" x14ac:dyDescent="0.25">
      <c r="A16" s="39">
        <v>3</v>
      </c>
      <c r="B16" s="69" t="s">
        <v>532</v>
      </c>
      <c r="C16" s="66">
        <v>187.7</v>
      </c>
      <c r="D16" s="68">
        <v>105.30668</v>
      </c>
      <c r="E16" s="91">
        <f t="shared" si="0"/>
        <v>56.103718700053285</v>
      </c>
      <c r="G16" t="s">
        <v>596</v>
      </c>
    </row>
    <row r="17" spans="1:5" ht="18.75" customHeight="1" x14ac:dyDescent="0.25">
      <c r="A17" s="39">
        <v>4</v>
      </c>
      <c r="B17" s="69" t="s">
        <v>533</v>
      </c>
      <c r="C17" s="66">
        <v>187.7</v>
      </c>
      <c r="D17" s="68">
        <v>85.681740000000005</v>
      </c>
      <c r="E17" s="91">
        <f t="shared" si="0"/>
        <v>45.648236547682473</v>
      </c>
    </row>
    <row r="18" spans="1:5" ht="18.75" customHeight="1" x14ac:dyDescent="0.25">
      <c r="A18" s="39">
        <v>5</v>
      </c>
      <c r="B18" s="69" t="s">
        <v>534</v>
      </c>
      <c r="C18" s="66">
        <v>187.7</v>
      </c>
      <c r="D18" s="68">
        <v>71.402299999999997</v>
      </c>
      <c r="E18" s="91">
        <f t="shared" si="0"/>
        <v>38.040649973361745</v>
      </c>
    </row>
    <row r="19" spans="1:5" ht="18.75" customHeight="1" x14ac:dyDescent="0.25">
      <c r="A19" s="39">
        <v>6</v>
      </c>
      <c r="B19" s="69" t="s">
        <v>535</v>
      </c>
      <c r="C19" s="66">
        <v>312.8</v>
      </c>
      <c r="D19" s="68">
        <v>161.27080000000001</v>
      </c>
      <c r="E19" s="91">
        <f t="shared" si="0"/>
        <v>51.557161125319695</v>
      </c>
    </row>
    <row r="20" spans="1:5" ht="18.75" customHeight="1" x14ac:dyDescent="0.25">
      <c r="A20" s="39">
        <v>7</v>
      </c>
      <c r="B20" s="69" t="s">
        <v>536</v>
      </c>
      <c r="C20" s="68">
        <v>312.8</v>
      </c>
      <c r="D20" s="68">
        <v>142.80590000000001</v>
      </c>
      <c r="E20" s="91">
        <f t="shared" si="0"/>
        <v>45.654060102301791</v>
      </c>
    </row>
    <row r="21" spans="1:5" ht="18.75" customHeight="1" x14ac:dyDescent="0.25">
      <c r="A21" s="39">
        <v>8</v>
      </c>
      <c r="B21" s="69" t="s">
        <v>537</v>
      </c>
      <c r="C21" s="66">
        <v>312.8</v>
      </c>
      <c r="D21" s="68">
        <v>142.80338</v>
      </c>
      <c r="E21" s="91">
        <f t="shared" si="0"/>
        <v>45.653254475703328</v>
      </c>
    </row>
    <row r="22" spans="1:5" ht="18.75" customHeight="1" x14ac:dyDescent="0.25">
      <c r="A22" s="39">
        <v>9</v>
      </c>
      <c r="B22" s="69" t="s">
        <v>538</v>
      </c>
      <c r="C22" s="66">
        <v>250.3</v>
      </c>
      <c r="D22" s="68">
        <v>119.2748</v>
      </c>
      <c r="E22" s="91">
        <f t="shared" si="0"/>
        <v>47.652736715940868</v>
      </c>
    </row>
    <row r="23" spans="1:5" ht="15.75" customHeight="1" x14ac:dyDescent="0.2">
      <c r="A23" s="6"/>
      <c r="B23" s="47" t="s">
        <v>91</v>
      </c>
      <c r="C23" s="58">
        <f>SUM(C14:C22)</f>
        <v>2252.3000000000002</v>
      </c>
      <c r="D23" s="58">
        <f>SUM(D14:D22)</f>
        <v>1056.35907</v>
      </c>
      <c r="E23" s="171">
        <f t="shared" si="0"/>
        <v>46.901348399413926</v>
      </c>
    </row>
    <row r="24" spans="1:5" ht="18.75" x14ac:dyDescent="0.3">
      <c r="B24" s="7"/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9:E9"/>
    <mergeCell ref="A10:E10"/>
  </mergeCells>
  <phoneticPr fontId="9" type="noConversion"/>
  <pageMargins left="0.51181102362204722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O53"/>
  <sheetViews>
    <sheetView view="pageBreakPreview" zoomScale="60" zoomScaleNormal="100" workbookViewId="0">
      <selection activeCell="Q19" sqref="Q19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s="70" customFormat="1" ht="12.75" customHeight="1" x14ac:dyDescent="0.2">
      <c r="A1" s="80"/>
      <c r="B1" s="81"/>
      <c r="C1" s="45"/>
      <c r="E1" s="224" t="s">
        <v>597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224" t="s">
        <v>602</v>
      </c>
    </row>
    <row r="8" spans="1:5" ht="18.75" x14ac:dyDescent="0.3">
      <c r="B8" s="4"/>
      <c r="C8" s="42"/>
    </row>
    <row r="9" spans="1:5" ht="15.75" customHeight="1" x14ac:dyDescent="0.25">
      <c r="A9" s="391" t="s">
        <v>582</v>
      </c>
      <c r="B9" s="391"/>
      <c r="C9" s="391"/>
      <c r="D9" s="391"/>
      <c r="E9" s="391"/>
    </row>
    <row r="10" spans="1:5" ht="64.5" customHeight="1" x14ac:dyDescent="0.2">
      <c r="A10" s="395" t="s">
        <v>718</v>
      </c>
      <c r="B10" s="395"/>
      <c r="C10" s="395"/>
      <c r="D10" s="395"/>
      <c r="E10" s="395"/>
    </row>
    <row r="11" spans="1:5" ht="13.5" customHeight="1" x14ac:dyDescent="0.25">
      <c r="A11" s="61"/>
      <c r="B11" s="61"/>
      <c r="C11" s="61"/>
    </row>
    <row r="12" spans="1:5" ht="15.75" x14ac:dyDescent="0.25">
      <c r="B12" s="5"/>
      <c r="C12" s="44"/>
      <c r="E12" s="44" t="s">
        <v>92</v>
      </c>
    </row>
    <row r="13" spans="1:5" ht="32.25" customHeight="1" x14ac:dyDescent="0.2">
      <c r="A13" s="37" t="s">
        <v>32</v>
      </c>
      <c r="B13" s="74" t="s">
        <v>33</v>
      </c>
      <c r="C13" s="170" t="s">
        <v>583</v>
      </c>
      <c r="D13" s="169" t="s">
        <v>573</v>
      </c>
      <c r="E13" s="169" t="s">
        <v>574</v>
      </c>
    </row>
    <row r="14" spans="1:5" ht="17.25" customHeight="1" x14ac:dyDescent="0.25">
      <c r="A14" s="49">
        <v>1</v>
      </c>
      <c r="B14" s="69" t="s">
        <v>111</v>
      </c>
      <c r="C14" s="50">
        <v>1</v>
      </c>
      <c r="D14" s="50">
        <v>0</v>
      </c>
      <c r="E14" s="91">
        <f t="shared" ref="E14:E24" si="0">D14/C14*100</f>
        <v>0</v>
      </c>
    </row>
    <row r="15" spans="1:5" ht="17.25" customHeight="1" x14ac:dyDescent="0.25">
      <c r="A15" s="49">
        <v>2</v>
      </c>
      <c r="B15" s="69" t="s">
        <v>112</v>
      </c>
      <c r="C15" s="50">
        <v>1</v>
      </c>
      <c r="D15" s="50">
        <v>0</v>
      </c>
      <c r="E15" s="91">
        <f t="shared" si="0"/>
        <v>0</v>
      </c>
    </row>
    <row r="16" spans="1:5" ht="17.25" customHeight="1" x14ac:dyDescent="0.25">
      <c r="A16" s="49">
        <v>3</v>
      </c>
      <c r="B16" s="69" t="s">
        <v>113</v>
      </c>
      <c r="C16" s="50">
        <v>1</v>
      </c>
      <c r="D16" s="50">
        <v>0</v>
      </c>
      <c r="E16" s="91">
        <f t="shared" si="0"/>
        <v>0</v>
      </c>
    </row>
    <row r="17" spans="1:5" ht="17.25" customHeight="1" x14ac:dyDescent="0.25">
      <c r="A17" s="49">
        <v>4</v>
      </c>
      <c r="B17" s="69" t="s">
        <v>114</v>
      </c>
      <c r="C17" s="50">
        <v>1</v>
      </c>
      <c r="D17" s="50">
        <v>0</v>
      </c>
      <c r="E17" s="91">
        <f t="shared" si="0"/>
        <v>0</v>
      </c>
    </row>
    <row r="18" spans="1:5" ht="17.25" customHeight="1" x14ac:dyDescent="0.25">
      <c r="A18" s="49">
        <v>5</v>
      </c>
      <c r="B18" s="69" t="s">
        <v>128</v>
      </c>
      <c r="C18" s="50">
        <v>1</v>
      </c>
      <c r="D18" s="50">
        <v>0</v>
      </c>
      <c r="E18" s="91">
        <f t="shared" si="0"/>
        <v>0</v>
      </c>
    </row>
    <row r="19" spans="1:5" ht="17.25" customHeight="1" x14ac:dyDescent="0.25">
      <c r="A19" s="49">
        <v>6</v>
      </c>
      <c r="B19" s="69" t="s">
        <v>115</v>
      </c>
      <c r="C19" s="50">
        <v>1</v>
      </c>
      <c r="D19" s="50">
        <v>0</v>
      </c>
      <c r="E19" s="91">
        <f t="shared" si="0"/>
        <v>0</v>
      </c>
    </row>
    <row r="20" spans="1:5" ht="17.25" customHeight="1" x14ac:dyDescent="0.25">
      <c r="A20" s="49">
        <v>7</v>
      </c>
      <c r="B20" s="69" t="s">
        <v>116</v>
      </c>
      <c r="C20" s="50">
        <v>1</v>
      </c>
      <c r="D20" s="50">
        <v>0</v>
      </c>
      <c r="E20" s="91">
        <f t="shared" si="0"/>
        <v>0</v>
      </c>
    </row>
    <row r="21" spans="1:5" ht="17.25" customHeight="1" x14ac:dyDescent="0.25">
      <c r="A21" s="49">
        <v>8</v>
      </c>
      <c r="B21" s="69" t="s">
        <v>117</v>
      </c>
      <c r="C21" s="50">
        <v>1</v>
      </c>
      <c r="D21" s="50">
        <v>0</v>
      </c>
      <c r="E21" s="91">
        <f t="shared" si="0"/>
        <v>0</v>
      </c>
    </row>
    <row r="22" spans="1:5" ht="17.25" customHeight="1" x14ac:dyDescent="0.25">
      <c r="A22" s="49">
        <v>9</v>
      </c>
      <c r="B22" s="69" t="s">
        <v>118</v>
      </c>
      <c r="C22" s="50">
        <v>1</v>
      </c>
      <c r="D22" s="50">
        <v>0</v>
      </c>
      <c r="E22" s="91">
        <f t="shared" si="0"/>
        <v>0</v>
      </c>
    </row>
    <row r="23" spans="1:5" ht="17.25" customHeight="1" x14ac:dyDescent="0.25">
      <c r="A23" s="49">
        <v>10</v>
      </c>
      <c r="B23" s="69" t="s">
        <v>110</v>
      </c>
      <c r="C23" s="50">
        <v>1</v>
      </c>
      <c r="D23" s="50">
        <v>0</v>
      </c>
      <c r="E23" s="91">
        <f t="shared" si="0"/>
        <v>0</v>
      </c>
    </row>
    <row r="24" spans="1:5" ht="18" customHeight="1" x14ac:dyDescent="0.2">
      <c r="A24" s="48"/>
      <c r="B24" s="37" t="s">
        <v>91</v>
      </c>
      <c r="C24" s="75">
        <f>SUM(C14:C23)</f>
        <v>10</v>
      </c>
      <c r="D24" s="75">
        <f>SUM(D14:D23)</f>
        <v>0</v>
      </c>
      <c r="E24" s="171">
        <f t="shared" si="0"/>
        <v>0</v>
      </c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  <row r="35" spans="2:2" ht="18.75" x14ac:dyDescent="0.3">
      <c r="B35" s="7"/>
    </row>
    <row r="53" spans="15:15" x14ac:dyDescent="0.2">
      <c r="O53" s="23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rgb="FFFFFF00"/>
  </sheetPr>
  <dimension ref="A1:E26"/>
  <sheetViews>
    <sheetView view="pageBreakPreview" zoomScale="60" zoomScaleNormal="100" workbookViewId="0">
      <selection activeCell="Q19" sqref="Q19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s="70" customFormat="1" ht="12.75" customHeight="1" x14ac:dyDescent="0.2">
      <c r="A1" s="80"/>
      <c r="B1" s="81"/>
      <c r="C1" s="45"/>
      <c r="E1" s="159" t="s">
        <v>598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ht="18.75" x14ac:dyDescent="0.3">
      <c r="B8" s="4"/>
      <c r="C8" s="42"/>
    </row>
    <row r="9" spans="1:5" ht="15.75" customHeight="1" x14ac:dyDescent="0.25">
      <c r="A9" s="391" t="s">
        <v>582</v>
      </c>
      <c r="B9" s="391"/>
      <c r="C9" s="391"/>
      <c r="D9" s="391"/>
      <c r="E9" s="391"/>
    </row>
    <row r="10" spans="1:5" ht="64.5" customHeight="1" x14ac:dyDescent="0.2">
      <c r="A10" s="395" t="s">
        <v>717</v>
      </c>
      <c r="B10" s="395"/>
      <c r="C10" s="395"/>
      <c r="D10" s="395"/>
      <c r="E10" s="395"/>
    </row>
    <row r="11" spans="1:5" ht="13.5" customHeight="1" x14ac:dyDescent="0.25">
      <c r="A11" s="61"/>
      <c r="B11" s="61"/>
      <c r="C11" s="61"/>
    </row>
    <row r="12" spans="1:5" ht="15.75" x14ac:dyDescent="0.25">
      <c r="B12" s="5"/>
      <c r="C12" s="44"/>
      <c r="E12" s="44" t="s">
        <v>92</v>
      </c>
    </row>
    <row r="13" spans="1:5" ht="32.25" customHeight="1" x14ac:dyDescent="0.2">
      <c r="A13" s="37" t="s">
        <v>32</v>
      </c>
      <c r="B13" s="38" t="s">
        <v>33</v>
      </c>
      <c r="C13" s="170" t="s">
        <v>583</v>
      </c>
      <c r="D13" s="169" t="s">
        <v>573</v>
      </c>
      <c r="E13" s="169" t="s">
        <v>574</v>
      </c>
    </row>
    <row r="14" spans="1:5" ht="17.25" customHeight="1" x14ac:dyDescent="0.25">
      <c r="A14" s="49">
        <v>1</v>
      </c>
      <c r="B14" s="69" t="s">
        <v>110</v>
      </c>
      <c r="C14" s="233">
        <v>396</v>
      </c>
      <c r="D14" s="50">
        <v>396</v>
      </c>
      <c r="E14" s="91">
        <f>D14/C14*100</f>
        <v>100</v>
      </c>
    </row>
    <row r="15" spans="1:5" ht="18" customHeight="1" x14ac:dyDescent="0.2">
      <c r="A15" s="48"/>
      <c r="B15" s="37" t="s">
        <v>91</v>
      </c>
      <c r="C15" s="75">
        <f>SUM(C14:C14)</f>
        <v>396</v>
      </c>
      <c r="D15" s="75">
        <f>SUM(D14:D14)</f>
        <v>396</v>
      </c>
      <c r="E15" s="171">
        <f>D15/C15*100</f>
        <v>100</v>
      </c>
    </row>
    <row r="16" spans="1:5" ht="18.75" x14ac:dyDescent="0.3">
      <c r="B16" s="7"/>
    </row>
    <row r="17" spans="2:2" ht="18.75" x14ac:dyDescent="0.3">
      <c r="B17" s="7"/>
    </row>
    <row r="18" spans="2:2" ht="18.75" x14ac:dyDescent="0.3">
      <c r="B18" s="7"/>
    </row>
    <row r="19" spans="2:2" ht="18.75" x14ac:dyDescent="0.3">
      <c r="B19" s="7"/>
    </row>
    <row r="20" spans="2:2" ht="18.75" x14ac:dyDescent="0.3">
      <c r="B20" s="7"/>
    </row>
    <row r="21" spans="2:2" ht="18.75" x14ac:dyDescent="0.3">
      <c r="B21" s="7"/>
    </row>
    <row r="22" spans="2:2" ht="18.75" x14ac:dyDescent="0.3">
      <c r="B22" s="7"/>
    </row>
    <row r="23" spans="2:2" ht="18.75" x14ac:dyDescent="0.3">
      <c r="B23" s="7"/>
    </row>
    <row r="24" spans="2:2" ht="18.75" x14ac:dyDescent="0.3">
      <c r="B24" s="7"/>
    </row>
    <row r="25" spans="2:2" ht="18.75" x14ac:dyDescent="0.3">
      <c r="B25" s="7"/>
    </row>
    <row r="26" spans="2:2" ht="18.75" x14ac:dyDescent="0.3">
      <c r="B26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>
    <tabColor rgb="FFFFFF00"/>
  </sheetPr>
  <dimension ref="A1:E27"/>
  <sheetViews>
    <sheetView view="pageBreakPreview" zoomScale="60" zoomScaleNormal="100" workbookViewId="0">
      <selection activeCell="Q19" sqref="Q19"/>
    </sheetView>
  </sheetViews>
  <sheetFormatPr defaultRowHeight="12.75" x14ac:dyDescent="0.2"/>
  <cols>
    <col min="1" max="1" width="6.28515625" style="29" customWidth="1"/>
    <col min="2" max="2" width="41.28515625" style="29" customWidth="1"/>
    <col min="3" max="5" width="10.5703125" style="29" customWidth="1"/>
    <col min="6" max="16384" width="9.140625" style="29"/>
  </cols>
  <sheetData>
    <row r="1" spans="1:5" s="70" customFormat="1" ht="12.75" customHeight="1" x14ac:dyDescent="0.2">
      <c r="A1" s="80"/>
      <c r="B1" s="81"/>
      <c r="C1" s="45"/>
      <c r="E1" s="159" t="s">
        <v>500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ht="18" customHeight="1" x14ac:dyDescent="0.25">
      <c r="A8" s="396" t="s">
        <v>582</v>
      </c>
      <c r="B8" s="396"/>
      <c r="C8" s="396"/>
      <c r="D8" s="396"/>
      <c r="E8" s="396"/>
    </row>
    <row r="9" spans="1:5" ht="48" customHeight="1" x14ac:dyDescent="0.2">
      <c r="A9" s="395" t="s">
        <v>716</v>
      </c>
      <c r="B9" s="395"/>
      <c r="C9" s="395"/>
      <c r="D9" s="395"/>
      <c r="E9" s="395"/>
    </row>
    <row r="10" spans="1:5" ht="15.75" customHeight="1" x14ac:dyDescent="0.25">
      <c r="A10" s="34"/>
      <c r="B10" s="34"/>
      <c r="C10" s="34"/>
    </row>
    <row r="11" spans="1:5" ht="15.75" x14ac:dyDescent="0.25">
      <c r="B11" s="30"/>
      <c r="C11" s="55"/>
      <c r="E11" s="55" t="s">
        <v>90</v>
      </c>
    </row>
    <row r="12" spans="1:5" ht="32.25" customHeight="1" x14ac:dyDescent="0.2">
      <c r="A12" s="53" t="s">
        <v>32</v>
      </c>
      <c r="B12" s="54" t="s">
        <v>33</v>
      </c>
      <c r="C12" s="170" t="s">
        <v>583</v>
      </c>
      <c r="D12" s="169" t="s">
        <v>573</v>
      </c>
      <c r="E12" s="169" t="s">
        <v>574</v>
      </c>
    </row>
    <row r="13" spans="1:5" ht="15" x14ac:dyDescent="0.25">
      <c r="A13" s="51">
        <v>1</v>
      </c>
      <c r="B13" s="69" t="s">
        <v>110</v>
      </c>
      <c r="C13" s="231">
        <v>4114.53</v>
      </c>
      <c r="D13" s="56">
        <v>540.18947000000003</v>
      </c>
      <c r="E13" s="91">
        <f t="shared" ref="E13:E22" si="0">D13/C13*100</f>
        <v>13.128825649588169</v>
      </c>
    </row>
    <row r="14" spans="1:5" ht="17.25" customHeight="1" x14ac:dyDescent="0.25">
      <c r="A14" s="51">
        <v>2</v>
      </c>
      <c r="B14" s="69" t="s">
        <v>111</v>
      </c>
      <c r="C14" s="231">
        <v>131.53</v>
      </c>
      <c r="D14" s="56">
        <v>23.326530000000002</v>
      </c>
      <c r="E14" s="91">
        <f t="shared" si="0"/>
        <v>17.734760130768649</v>
      </c>
    </row>
    <row r="15" spans="1:5" ht="19.5" customHeight="1" x14ac:dyDescent="0.25">
      <c r="A15" s="51">
        <v>3</v>
      </c>
      <c r="B15" s="69" t="s">
        <v>112</v>
      </c>
      <c r="C15" s="232">
        <v>258.79000000000002</v>
      </c>
      <c r="D15" s="129">
        <v>123.31232</v>
      </c>
      <c r="E15" s="91">
        <f t="shared" si="0"/>
        <v>47.649569148730627</v>
      </c>
    </row>
    <row r="16" spans="1:5" ht="16.5" customHeight="1" x14ac:dyDescent="0.25">
      <c r="A16" s="51">
        <v>4</v>
      </c>
      <c r="B16" s="69" t="s">
        <v>113</v>
      </c>
      <c r="C16" s="232">
        <v>9.4</v>
      </c>
      <c r="D16" s="129">
        <v>0</v>
      </c>
      <c r="E16" s="91">
        <f>D16/C16*100</f>
        <v>0</v>
      </c>
    </row>
    <row r="17" spans="1:5" ht="15" x14ac:dyDescent="0.25">
      <c r="A17" s="51">
        <v>5</v>
      </c>
      <c r="B17" s="69" t="s">
        <v>114</v>
      </c>
      <c r="C17" s="232">
        <v>306.11</v>
      </c>
      <c r="D17" s="129">
        <v>0</v>
      </c>
      <c r="E17" s="91">
        <f t="shared" si="0"/>
        <v>0</v>
      </c>
    </row>
    <row r="18" spans="1:5" ht="15" x14ac:dyDescent="0.25">
      <c r="A18" s="51">
        <v>6</v>
      </c>
      <c r="B18" s="69" t="s">
        <v>128</v>
      </c>
      <c r="C18" s="232">
        <v>195.93</v>
      </c>
      <c r="D18" s="129">
        <v>40.700830000000003</v>
      </c>
      <c r="E18" s="91">
        <f t="shared" si="0"/>
        <v>20.773148573470117</v>
      </c>
    </row>
    <row r="19" spans="1:5" ht="15" x14ac:dyDescent="0.25">
      <c r="A19" s="51">
        <v>7</v>
      </c>
      <c r="B19" s="69" t="s">
        <v>115</v>
      </c>
      <c r="C19" s="232">
        <v>130.27000000000001</v>
      </c>
      <c r="D19" s="129">
        <v>10.675330000000001</v>
      </c>
      <c r="E19" s="91">
        <f t="shared" si="0"/>
        <v>8.1947723957933523</v>
      </c>
    </row>
    <row r="20" spans="1:5" ht="15" x14ac:dyDescent="0.25">
      <c r="A20" s="51">
        <v>8</v>
      </c>
      <c r="B20" s="69" t="s">
        <v>116</v>
      </c>
      <c r="C20" s="232">
        <v>74.34</v>
      </c>
      <c r="D20" s="129">
        <v>6.2548199999999996</v>
      </c>
      <c r="E20" s="91">
        <f t="shared" si="0"/>
        <v>8.4138014527845026</v>
      </c>
    </row>
    <row r="21" spans="1:5" ht="16.5" customHeight="1" x14ac:dyDescent="0.25">
      <c r="A21" s="51">
        <v>9</v>
      </c>
      <c r="B21" s="69" t="s">
        <v>117</v>
      </c>
      <c r="C21" s="232">
        <v>373.15</v>
      </c>
      <c r="D21" s="129">
        <v>373.15120999999999</v>
      </c>
      <c r="E21" s="91">
        <f t="shared" si="0"/>
        <v>100.00032426638082</v>
      </c>
    </row>
    <row r="22" spans="1:5" ht="16.5" customHeight="1" x14ac:dyDescent="0.25">
      <c r="A22" s="51">
        <v>10</v>
      </c>
      <c r="B22" s="69" t="s">
        <v>118</v>
      </c>
      <c r="C22" s="231">
        <f>362.25+86.42</f>
        <v>448.67</v>
      </c>
      <c r="D22" s="56">
        <v>100.59537</v>
      </c>
      <c r="E22" s="91">
        <f t="shared" si="0"/>
        <v>22.420792564691197</v>
      </c>
    </row>
    <row r="23" spans="1:5" ht="16.5" customHeight="1" x14ac:dyDescent="0.2">
      <c r="A23" s="52"/>
      <c r="B23" s="52" t="s">
        <v>91</v>
      </c>
      <c r="C23" s="57">
        <f>SUM(C13:C22)</f>
        <v>6042.7199999999993</v>
      </c>
      <c r="D23" s="58">
        <f>SUM(D13:D22)</f>
        <v>1218.20588</v>
      </c>
      <c r="E23" s="171">
        <f>D23/C23*100</f>
        <v>20.159892895914425</v>
      </c>
    </row>
    <row r="24" spans="1:5" ht="18.75" x14ac:dyDescent="0.3">
      <c r="B24" s="31"/>
    </row>
    <row r="25" spans="1:5" ht="18.75" x14ac:dyDescent="0.3">
      <c r="B25" s="31"/>
    </row>
    <row r="26" spans="1:5" ht="18.75" x14ac:dyDescent="0.3">
      <c r="B26" s="31"/>
    </row>
    <row r="27" spans="1:5" ht="18.75" x14ac:dyDescent="0.3">
      <c r="B27" s="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5">
    <tabColor rgb="FFFFFF00"/>
  </sheetPr>
  <dimension ref="A1:E17"/>
  <sheetViews>
    <sheetView view="pageBreakPreview" zoomScale="60" zoomScaleNormal="100" workbookViewId="0">
      <selection activeCell="Q19" sqref="Q19"/>
    </sheetView>
  </sheetViews>
  <sheetFormatPr defaultRowHeight="12.75" x14ac:dyDescent="0.2"/>
  <cols>
    <col min="1" max="1" width="7.140625" style="70" customWidth="1"/>
    <col min="2" max="2" width="40.42578125" style="70" customWidth="1"/>
    <col min="3" max="3" width="11.28515625" style="84" customWidth="1"/>
    <col min="4" max="4" width="11.28515625" style="70" customWidth="1"/>
    <col min="5" max="5" width="12" style="70" customWidth="1"/>
    <col min="6" max="16384" width="9.140625" style="70"/>
  </cols>
  <sheetData>
    <row r="1" spans="1:5" ht="12.75" customHeight="1" x14ac:dyDescent="0.2">
      <c r="A1" s="80"/>
      <c r="B1" s="81"/>
      <c r="C1" s="45"/>
      <c r="E1" s="159" t="s">
        <v>501</v>
      </c>
    </row>
    <row r="2" spans="1:5" ht="12.75" customHeight="1" x14ac:dyDescent="0.2">
      <c r="A2" s="82"/>
      <c r="B2" s="82"/>
      <c r="C2" s="82"/>
      <c r="E2" s="153" t="s">
        <v>599</v>
      </c>
    </row>
    <row r="3" spans="1:5" ht="12.75" customHeight="1" x14ac:dyDescent="0.2">
      <c r="A3" s="76"/>
      <c r="B3" s="76"/>
      <c r="C3" s="76"/>
      <c r="E3" s="153" t="s">
        <v>109</v>
      </c>
    </row>
    <row r="4" spans="1:5" ht="12.75" customHeight="1" x14ac:dyDescent="0.2">
      <c r="A4" s="82"/>
      <c r="B4" s="82"/>
      <c r="C4" s="82"/>
      <c r="E4" s="153" t="s">
        <v>579</v>
      </c>
    </row>
    <row r="5" spans="1:5" x14ac:dyDescent="0.2">
      <c r="A5" s="82"/>
      <c r="B5" s="82"/>
      <c r="C5" s="82"/>
      <c r="E5" s="153" t="s">
        <v>580</v>
      </c>
    </row>
    <row r="6" spans="1:5" ht="13.5" customHeight="1" x14ac:dyDescent="0.2">
      <c r="A6" s="82"/>
      <c r="B6" s="82"/>
      <c r="C6" s="82"/>
      <c r="E6" s="153" t="s">
        <v>712</v>
      </c>
    </row>
    <row r="7" spans="1:5" x14ac:dyDescent="0.2">
      <c r="A7" s="82"/>
      <c r="B7" s="82"/>
      <c r="C7" s="82"/>
      <c r="E7" s="159" t="s">
        <v>602</v>
      </c>
    </row>
    <row r="8" spans="1:5" customFormat="1" ht="15.75" x14ac:dyDescent="0.25">
      <c r="A8" s="391" t="s">
        <v>582</v>
      </c>
      <c r="B8" s="391"/>
      <c r="C8" s="391"/>
      <c r="D8" s="391"/>
      <c r="E8" s="391"/>
    </row>
    <row r="9" spans="1:5" ht="90.75" customHeight="1" x14ac:dyDescent="0.25">
      <c r="A9" s="390" t="s">
        <v>607</v>
      </c>
      <c r="B9" s="390"/>
      <c r="C9" s="390"/>
      <c r="D9" s="390"/>
      <c r="E9" s="390"/>
    </row>
    <row r="10" spans="1:5" ht="17.25" customHeight="1" x14ac:dyDescent="0.25">
      <c r="A10" s="85"/>
      <c r="B10" s="85"/>
      <c r="C10" s="85"/>
    </row>
    <row r="11" spans="1:5" ht="15.75" x14ac:dyDescent="0.25">
      <c r="B11" s="86"/>
      <c r="C11" s="87"/>
      <c r="E11" s="87" t="s">
        <v>90</v>
      </c>
    </row>
    <row r="12" spans="1:5" ht="32.25" customHeight="1" x14ac:dyDescent="0.2">
      <c r="A12" s="88" t="s">
        <v>32</v>
      </c>
      <c r="B12" s="89" t="s">
        <v>33</v>
      </c>
      <c r="C12" s="170" t="s">
        <v>583</v>
      </c>
      <c r="D12" s="169" t="s">
        <v>573</v>
      </c>
      <c r="E12" s="169" t="s">
        <v>574</v>
      </c>
    </row>
    <row r="13" spans="1:5" ht="19.5" customHeight="1" x14ac:dyDescent="0.25">
      <c r="A13" s="90">
        <v>6</v>
      </c>
      <c r="B13" s="69" t="s">
        <v>110</v>
      </c>
      <c r="C13" s="233">
        <v>14325</v>
      </c>
      <c r="D13" s="91">
        <v>12416.4</v>
      </c>
      <c r="E13" s="91">
        <f>D13/C13*100</f>
        <v>86.676439790575913</v>
      </c>
    </row>
    <row r="14" spans="1:5" ht="18" customHeight="1" x14ac:dyDescent="0.25">
      <c r="A14" s="92"/>
      <c r="B14" s="93" t="s">
        <v>91</v>
      </c>
      <c r="C14" s="94">
        <f>SUM(C13:C13)</f>
        <v>14325</v>
      </c>
      <c r="D14" s="94">
        <f>SUM(D13:D13)</f>
        <v>12416.4</v>
      </c>
      <c r="E14" s="171">
        <f>D14/C14*100</f>
        <v>86.676439790575913</v>
      </c>
    </row>
    <row r="15" spans="1:5" ht="18.75" x14ac:dyDescent="0.3">
      <c r="B15" s="95"/>
    </row>
    <row r="16" spans="1:5" ht="18.75" x14ac:dyDescent="0.3">
      <c r="B16" s="95"/>
      <c r="C16" s="96"/>
    </row>
    <row r="17" spans="2:2" ht="18.75" x14ac:dyDescent="0.3">
      <c r="B17" s="95"/>
    </row>
  </sheetData>
  <mergeCells count="2">
    <mergeCell ref="A9:E9"/>
    <mergeCell ref="A8:E8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>
    <tabColor rgb="FFFFFF00"/>
  </sheetPr>
  <dimension ref="A1:E18"/>
  <sheetViews>
    <sheetView view="pageBreakPreview" zoomScaleNormal="100" zoomScaleSheetLayoutView="100" workbookViewId="0">
      <selection activeCell="Q19" sqref="Q19"/>
    </sheetView>
  </sheetViews>
  <sheetFormatPr defaultRowHeight="12.75" x14ac:dyDescent="0.2"/>
  <cols>
    <col min="1" max="1" width="7.140625" style="98" customWidth="1"/>
    <col min="2" max="2" width="35.7109375" style="98" customWidth="1"/>
    <col min="3" max="5" width="9.57031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159" t="s">
        <v>495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159" t="s">
        <v>602</v>
      </c>
    </row>
    <row r="8" spans="1:5" customFormat="1" ht="15.75" x14ac:dyDescent="0.25">
      <c r="A8" s="391" t="s">
        <v>582</v>
      </c>
      <c r="B8" s="391"/>
      <c r="C8" s="391"/>
      <c r="D8" s="391"/>
      <c r="E8" s="391"/>
    </row>
    <row r="9" spans="1:5" ht="29.25" customHeight="1" x14ac:dyDescent="0.25">
      <c r="A9" s="397" t="s">
        <v>715</v>
      </c>
      <c r="B9" s="397"/>
      <c r="C9" s="397"/>
      <c r="D9" s="397"/>
      <c r="E9" s="397"/>
    </row>
    <row r="10" spans="1:5" ht="15.75" customHeight="1" x14ac:dyDescent="0.25">
      <c r="A10" s="99"/>
      <c r="B10" s="99"/>
      <c r="C10" s="99"/>
      <c r="D10" s="100"/>
      <c r="E10" s="100"/>
    </row>
    <row r="11" spans="1:5" ht="15.75" x14ac:dyDescent="0.25">
      <c r="A11" s="100"/>
      <c r="B11" s="101"/>
      <c r="C11" s="100"/>
      <c r="D11" s="100"/>
      <c r="E11" s="102" t="s">
        <v>90</v>
      </c>
    </row>
    <row r="12" spans="1:5" ht="37.5" customHeight="1" x14ac:dyDescent="0.2">
      <c r="A12" s="103" t="s">
        <v>32</v>
      </c>
      <c r="B12" s="104" t="s">
        <v>33</v>
      </c>
      <c r="C12" s="170" t="s">
        <v>583</v>
      </c>
      <c r="D12" s="169" t="s">
        <v>573</v>
      </c>
      <c r="E12" s="169" t="s">
        <v>574</v>
      </c>
    </row>
    <row r="13" spans="1:5" customFormat="1" ht="20.25" customHeight="1" x14ac:dyDescent="0.25">
      <c r="A13" s="51">
        <v>1</v>
      </c>
      <c r="B13" s="69" t="s">
        <v>113</v>
      </c>
      <c r="C13" s="233">
        <v>100</v>
      </c>
      <c r="D13" s="56">
        <v>0</v>
      </c>
      <c r="E13" s="91">
        <f>D13/C13*100</f>
        <v>0</v>
      </c>
    </row>
    <row r="14" spans="1:5" ht="15" x14ac:dyDescent="0.25">
      <c r="A14" s="105"/>
      <c r="B14" s="105" t="s">
        <v>91</v>
      </c>
      <c r="C14" s="106">
        <f>SUM(C13:C13)</f>
        <v>100</v>
      </c>
      <c r="D14" s="106">
        <f>SUM(D13:D13)</f>
        <v>0</v>
      </c>
      <c r="E14" s="91">
        <f>D14/C14*100</f>
        <v>0</v>
      </c>
    </row>
    <row r="15" spans="1:5" ht="18.75" x14ac:dyDescent="0.3">
      <c r="B15" s="107"/>
    </row>
    <row r="16" spans="1:5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L27"/>
  <sheetViews>
    <sheetView view="pageBreakPreview" zoomScaleNormal="100" zoomScaleSheetLayoutView="100" workbookViewId="0">
      <selection activeCell="Q19" sqref="Q19"/>
    </sheetView>
  </sheetViews>
  <sheetFormatPr defaultRowHeight="12.75" x14ac:dyDescent="0.2"/>
  <cols>
    <col min="1" max="1" width="7.140625" style="98" customWidth="1"/>
    <col min="2" max="2" width="35.7109375" style="98" customWidth="1"/>
    <col min="3" max="5" width="9.5703125" style="98" customWidth="1"/>
    <col min="6" max="16384" width="9.140625" style="98"/>
  </cols>
  <sheetData>
    <row r="1" spans="1:5" s="70" customFormat="1" ht="12.75" customHeight="1" x14ac:dyDescent="0.2">
      <c r="A1" s="80"/>
      <c r="B1" s="81"/>
      <c r="C1" s="45"/>
      <c r="E1" s="224" t="s">
        <v>494</v>
      </c>
    </row>
    <row r="2" spans="1:5" s="70" customFormat="1" ht="12.75" customHeight="1" x14ac:dyDescent="0.2">
      <c r="A2" s="82"/>
      <c r="B2" s="82"/>
      <c r="C2" s="82"/>
      <c r="E2" s="153" t="s">
        <v>599</v>
      </c>
    </row>
    <row r="3" spans="1:5" s="70" customFormat="1" ht="12.75" customHeight="1" x14ac:dyDescent="0.2">
      <c r="A3" s="76"/>
      <c r="B3" s="76"/>
      <c r="C3" s="76"/>
      <c r="E3" s="153" t="s">
        <v>109</v>
      </c>
    </row>
    <row r="4" spans="1:5" s="70" customFormat="1" ht="12.75" customHeight="1" x14ac:dyDescent="0.2">
      <c r="A4" s="82"/>
      <c r="B4" s="82"/>
      <c r="C4" s="82"/>
      <c r="E4" s="153" t="s">
        <v>579</v>
      </c>
    </row>
    <row r="5" spans="1:5" s="70" customFormat="1" x14ac:dyDescent="0.2">
      <c r="A5" s="82"/>
      <c r="B5" s="82"/>
      <c r="C5" s="82"/>
      <c r="E5" s="153" t="s">
        <v>580</v>
      </c>
    </row>
    <row r="6" spans="1:5" s="70" customFormat="1" ht="13.5" customHeight="1" x14ac:dyDescent="0.2">
      <c r="A6" s="82"/>
      <c r="B6" s="82"/>
      <c r="C6" s="82"/>
      <c r="E6" s="153" t="s">
        <v>712</v>
      </c>
    </row>
    <row r="7" spans="1:5" s="70" customFormat="1" x14ac:dyDescent="0.2">
      <c r="A7" s="82"/>
      <c r="B7" s="82"/>
      <c r="C7" s="82"/>
      <c r="E7" s="224" t="s">
        <v>602</v>
      </c>
    </row>
    <row r="8" spans="1:5" customFormat="1" ht="15.75" x14ac:dyDescent="0.25">
      <c r="A8" s="391" t="s">
        <v>582</v>
      </c>
      <c r="B8" s="391"/>
      <c r="C8" s="391"/>
      <c r="D8" s="391"/>
      <c r="E8" s="391"/>
    </row>
    <row r="9" spans="1:5" ht="60.75" customHeight="1" x14ac:dyDescent="0.25">
      <c r="A9" s="397" t="s">
        <v>714</v>
      </c>
      <c r="B9" s="397"/>
      <c r="C9" s="397"/>
      <c r="D9" s="397"/>
      <c r="E9" s="397"/>
    </row>
    <row r="10" spans="1:5" ht="15.75" customHeight="1" x14ac:dyDescent="0.25">
      <c r="A10" s="225"/>
      <c r="B10" s="225"/>
      <c r="C10" s="225"/>
      <c r="D10" s="100"/>
      <c r="E10" s="100"/>
    </row>
    <row r="11" spans="1:5" ht="15.75" x14ac:dyDescent="0.25">
      <c r="A11" s="100"/>
      <c r="B11" s="101"/>
      <c r="C11" s="100"/>
      <c r="D11" s="100"/>
      <c r="E11" s="102" t="s">
        <v>90</v>
      </c>
    </row>
    <row r="12" spans="1:5" ht="37.5" customHeight="1" x14ac:dyDescent="0.2">
      <c r="A12" s="103" t="s">
        <v>32</v>
      </c>
      <c r="B12" s="104" t="s">
        <v>33</v>
      </c>
      <c r="C12" s="170" t="s">
        <v>583</v>
      </c>
      <c r="D12" s="169" t="s">
        <v>573</v>
      </c>
      <c r="E12" s="169" t="s">
        <v>574</v>
      </c>
    </row>
    <row r="13" spans="1:5" customFormat="1" ht="20.25" customHeight="1" x14ac:dyDescent="0.25">
      <c r="A13" s="51">
        <v>1</v>
      </c>
      <c r="B13" s="69" t="s">
        <v>111</v>
      </c>
      <c r="C13" s="233">
        <v>200</v>
      </c>
      <c r="D13" s="56">
        <v>200</v>
      </c>
      <c r="E13" s="91">
        <f>D13/C13*100</f>
        <v>100</v>
      </c>
    </row>
    <row r="14" spans="1:5" ht="14.25" x14ac:dyDescent="0.2">
      <c r="A14" s="105"/>
      <c r="B14" s="105" t="s">
        <v>91</v>
      </c>
      <c r="C14" s="106">
        <f>SUM(C13:C13)</f>
        <v>200</v>
      </c>
      <c r="D14" s="106">
        <f>SUM(D13:D13)</f>
        <v>200</v>
      </c>
      <c r="E14" s="171">
        <f>D14/C14*100</f>
        <v>100</v>
      </c>
    </row>
    <row r="15" spans="1:5" ht="18.75" x14ac:dyDescent="0.3">
      <c r="B15" s="107"/>
    </row>
    <row r="16" spans="1:5" ht="18.75" x14ac:dyDescent="0.3">
      <c r="B16" s="107"/>
    </row>
    <row r="17" spans="2:12" ht="18.75" x14ac:dyDescent="0.3">
      <c r="B17" s="107"/>
    </row>
    <row r="18" spans="2:12" ht="18.75" x14ac:dyDescent="0.3">
      <c r="B18" s="107"/>
    </row>
    <row r="27" spans="2:12" x14ac:dyDescent="0.2">
      <c r="L27" s="313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F24"/>
  <sheetViews>
    <sheetView workbookViewId="0">
      <selection activeCell="Q19" sqref="Q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9.42578125" style="98" customWidth="1"/>
    <col min="4" max="4" width="9.140625" style="98" customWidth="1"/>
    <col min="5" max="5" width="10.5703125" style="98" customWidth="1"/>
    <col min="6" max="16384" width="9.140625" style="98"/>
  </cols>
  <sheetData>
    <row r="1" spans="1:6" customFormat="1" ht="12.75" customHeight="1" x14ac:dyDescent="0.2">
      <c r="C1" s="42"/>
      <c r="E1" s="45" t="s">
        <v>728</v>
      </c>
      <c r="F1" s="81"/>
    </row>
    <row r="2" spans="1:6" s="70" customFormat="1" ht="12.75" customHeight="1" x14ac:dyDescent="0.2">
      <c r="A2" s="82"/>
      <c r="B2" s="82"/>
      <c r="C2" s="82"/>
      <c r="E2" s="153" t="s">
        <v>599</v>
      </c>
    </row>
    <row r="3" spans="1:6" s="70" customFormat="1" ht="12.75" customHeight="1" x14ac:dyDescent="0.2">
      <c r="A3" s="76"/>
      <c r="B3" s="76"/>
      <c r="C3" s="76"/>
      <c r="E3" s="153" t="s">
        <v>109</v>
      </c>
    </row>
    <row r="4" spans="1:6" s="70" customFormat="1" ht="12.75" customHeight="1" x14ac:dyDescent="0.2">
      <c r="A4" s="82"/>
      <c r="B4" s="82"/>
      <c r="C4" s="82"/>
      <c r="E4" s="153" t="s">
        <v>579</v>
      </c>
    </row>
    <row r="5" spans="1:6" s="70" customFormat="1" x14ac:dyDescent="0.2">
      <c r="A5" s="82"/>
      <c r="B5" s="82"/>
      <c r="C5" s="82"/>
      <c r="E5" s="153" t="s">
        <v>580</v>
      </c>
    </row>
    <row r="6" spans="1:6" s="70" customFormat="1" ht="13.5" customHeight="1" x14ac:dyDescent="0.2">
      <c r="A6" s="82"/>
      <c r="B6" s="82"/>
      <c r="C6" s="82"/>
      <c r="E6" s="153" t="s">
        <v>712</v>
      </c>
    </row>
    <row r="7" spans="1:6" s="70" customFormat="1" x14ac:dyDescent="0.2">
      <c r="A7" s="82"/>
      <c r="B7" s="82"/>
      <c r="C7" s="82"/>
      <c r="E7" s="298" t="s">
        <v>602</v>
      </c>
    </row>
    <row r="8" spans="1:6" customFormat="1" ht="18.75" x14ac:dyDescent="0.3">
      <c r="B8" s="4"/>
      <c r="C8" s="42"/>
    </row>
    <row r="9" spans="1:6" customFormat="1" ht="15.75" customHeight="1" x14ac:dyDescent="0.25">
      <c r="A9" s="391" t="s">
        <v>726</v>
      </c>
      <c r="B9" s="391"/>
      <c r="C9" s="391"/>
      <c r="D9" s="391"/>
      <c r="E9" s="391"/>
    </row>
    <row r="10" spans="1:6" ht="77.25" customHeight="1" x14ac:dyDescent="0.2">
      <c r="A10" s="393" t="s">
        <v>727</v>
      </c>
      <c r="B10" s="393"/>
      <c r="C10" s="393"/>
      <c r="D10" s="393"/>
      <c r="E10" s="393"/>
    </row>
    <row r="11" spans="1:6" ht="17.25" customHeight="1" x14ac:dyDescent="0.25">
      <c r="B11" s="130"/>
      <c r="C11" s="131"/>
      <c r="E11" s="131" t="s">
        <v>90</v>
      </c>
    </row>
    <row r="12" spans="1:6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6" ht="19.5" customHeight="1" x14ac:dyDescent="0.25">
      <c r="A13" s="134">
        <v>1</v>
      </c>
      <c r="B13" s="135" t="s">
        <v>112</v>
      </c>
      <c r="C13" s="136">
        <v>250</v>
      </c>
      <c r="D13" s="306">
        <v>0</v>
      </c>
      <c r="E13" s="91">
        <f>D13/C13*100</f>
        <v>0</v>
      </c>
    </row>
    <row r="14" spans="1:6" ht="19.5" customHeight="1" x14ac:dyDescent="0.25">
      <c r="A14" s="134">
        <v>2</v>
      </c>
      <c r="B14" s="135" t="s">
        <v>115</v>
      </c>
      <c r="C14" s="136">
        <v>250</v>
      </c>
      <c r="D14" s="306">
        <v>0</v>
      </c>
      <c r="E14" s="91">
        <f t="shared" ref="E14:E20" si="0">D14/C14*100</f>
        <v>0</v>
      </c>
    </row>
    <row r="15" spans="1:6" ht="19.5" customHeight="1" x14ac:dyDescent="0.25">
      <c r="A15" s="134">
        <v>3</v>
      </c>
      <c r="B15" s="135" t="s">
        <v>114</v>
      </c>
      <c r="C15" s="136">
        <v>150</v>
      </c>
      <c r="D15" s="306">
        <v>0</v>
      </c>
      <c r="E15" s="91">
        <f t="shared" si="0"/>
        <v>0</v>
      </c>
    </row>
    <row r="16" spans="1:6" ht="19.5" customHeight="1" x14ac:dyDescent="0.25">
      <c r="A16" s="134">
        <v>4</v>
      </c>
      <c r="B16" s="135" t="s">
        <v>113</v>
      </c>
      <c r="C16" s="136">
        <v>150</v>
      </c>
      <c r="D16" s="306">
        <v>0</v>
      </c>
      <c r="E16" s="91">
        <f t="shared" si="0"/>
        <v>0</v>
      </c>
    </row>
    <row r="17" spans="1:5" ht="19.5" customHeight="1" x14ac:dyDescent="0.25">
      <c r="A17" s="134">
        <v>5</v>
      </c>
      <c r="B17" s="135" t="s">
        <v>116</v>
      </c>
      <c r="C17" s="136">
        <v>250</v>
      </c>
      <c r="D17" s="306">
        <v>0</v>
      </c>
      <c r="E17" s="91">
        <f t="shared" si="0"/>
        <v>0</v>
      </c>
    </row>
    <row r="18" spans="1:5" ht="19.5" customHeight="1" x14ac:dyDescent="0.25">
      <c r="A18" s="134">
        <v>6</v>
      </c>
      <c r="B18" s="135" t="s">
        <v>111</v>
      </c>
      <c r="C18" s="136">
        <v>150</v>
      </c>
      <c r="D18" s="306">
        <v>0</v>
      </c>
      <c r="E18" s="91">
        <f t="shared" si="0"/>
        <v>0</v>
      </c>
    </row>
    <row r="19" spans="1:5" ht="19.5" customHeight="1" x14ac:dyDescent="0.25">
      <c r="A19" s="134">
        <v>7</v>
      </c>
      <c r="B19" s="135" t="s">
        <v>118</v>
      </c>
      <c r="C19" s="136">
        <v>150</v>
      </c>
      <c r="D19" s="306">
        <v>0</v>
      </c>
      <c r="E19" s="91">
        <f t="shared" si="0"/>
        <v>0</v>
      </c>
    </row>
    <row r="20" spans="1:5" ht="19.5" customHeight="1" x14ac:dyDescent="0.2">
      <c r="A20" s="138"/>
      <c r="B20" s="138" t="s">
        <v>91</v>
      </c>
      <c r="C20" s="139">
        <f>C13+C14+C15+C16+C17+C18+C19</f>
        <v>1350</v>
      </c>
      <c r="D20" s="139">
        <f>D13+D14+D15+D16+D17+D18+D19</f>
        <v>0</v>
      </c>
      <c r="E20" s="171">
        <f t="shared" si="0"/>
        <v>0</v>
      </c>
    </row>
    <row r="21" spans="1:5" ht="18" customHeight="1" x14ac:dyDescent="0.3">
      <c r="B21" s="107"/>
    </row>
    <row r="22" spans="1:5" ht="18.75" x14ac:dyDescent="0.3">
      <c r="B22" s="107"/>
    </row>
    <row r="23" spans="1:5" ht="18.75" x14ac:dyDescent="0.3">
      <c r="B23" s="107"/>
    </row>
    <row r="24" spans="1:5" ht="18.75" x14ac:dyDescent="0.3">
      <c r="B24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F20"/>
  <sheetViews>
    <sheetView workbookViewId="0">
      <selection activeCell="Q19" sqref="Q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7.5703125" style="98" customWidth="1"/>
    <col min="4" max="4" width="10.42578125" style="98" customWidth="1"/>
    <col min="5" max="5" width="13" style="98" customWidth="1"/>
    <col min="6" max="16384" width="9.140625" style="98"/>
  </cols>
  <sheetData>
    <row r="1" spans="1:6" customFormat="1" ht="12.75" customHeight="1" x14ac:dyDescent="0.2">
      <c r="C1" s="42"/>
      <c r="E1" s="45" t="s">
        <v>731</v>
      </c>
      <c r="F1" s="81"/>
    </row>
    <row r="2" spans="1:6" s="70" customFormat="1" ht="12.75" customHeight="1" x14ac:dyDescent="0.2">
      <c r="A2" s="82"/>
      <c r="B2" s="82"/>
      <c r="C2" s="82"/>
      <c r="E2" s="153" t="s">
        <v>599</v>
      </c>
    </row>
    <row r="3" spans="1:6" s="70" customFormat="1" ht="12.75" customHeight="1" x14ac:dyDescent="0.2">
      <c r="A3" s="76"/>
      <c r="B3" s="76"/>
      <c r="C3" s="76"/>
      <c r="E3" s="153" t="s">
        <v>109</v>
      </c>
    </row>
    <row r="4" spans="1:6" s="70" customFormat="1" ht="12.75" customHeight="1" x14ac:dyDescent="0.2">
      <c r="A4" s="82"/>
      <c r="B4" s="82"/>
      <c r="C4" s="82"/>
      <c r="E4" s="153" t="s">
        <v>579</v>
      </c>
    </row>
    <row r="5" spans="1:6" s="70" customFormat="1" x14ac:dyDescent="0.2">
      <c r="A5" s="82"/>
      <c r="B5" s="82"/>
      <c r="C5" s="82"/>
      <c r="E5" s="153" t="s">
        <v>580</v>
      </c>
    </row>
    <row r="6" spans="1:6" s="70" customFormat="1" ht="13.5" customHeight="1" x14ac:dyDescent="0.2">
      <c r="A6" s="82"/>
      <c r="B6" s="82"/>
      <c r="C6" s="82"/>
      <c r="E6" s="153" t="s">
        <v>712</v>
      </c>
    </row>
    <row r="7" spans="1:6" s="70" customFormat="1" x14ac:dyDescent="0.2">
      <c r="A7" s="82"/>
      <c r="B7" s="82"/>
      <c r="C7" s="82"/>
      <c r="E7" s="298" t="s">
        <v>602</v>
      </c>
    </row>
    <row r="8" spans="1:6" customFormat="1" ht="18.75" x14ac:dyDescent="0.3">
      <c r="B8" s="4"/>
      <c r="C8" s="42"/>
    </row>
    <row r="9" spans="1:6" customFormat="1" ht="15.75" customHeight="1" x14ac:dyDescent="0.25">
      <c r="A9" s="391" t="s">
        <v>582</v>
      </c>
      <c r="B9" s="391"/>
      <c r="C9" s="391"/>
      <c r="D9" s="391"/>
      <c r="E9" s="391"/>
    </row>
    <row r="10" spans="1:6" ht="77.25" customHeight="1" x14ac:dyDescent="0.2">
      <c r="A10" s="393" t="s">
        <v>732</v>
      </c>
      <c r="B10" s="393"/>
      <c r="C10" s="393"/>
      <c r="D10" s="393"/>
      <c r="E10" s="393"/>
    </row>
    <row r="11" spans="1:6" ht="17.25" customHeight="1" x14ac:dyDescent="0.25">
      <c r="B11" s="130"/>
      <c r="C11" s="131"/>
      <c r="E11" s="131" t="s">
        <v>90</v>
      </c>
    </row>
    <row r="12" spans="1:6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6" ht="19.5" customHeight="1" x14ac:dyDescent="0.25">
      <c r="A13" s="134">
        <v>1</v>
      </c>
      <c r="B13" s="135" t="s">
        <v>112</v>
      </c>
      <c r="C13" s="136">
        <v>70</v>
      </c>
      <c r="D13" s="306">
        <v>70</v>
      </c>
      <c r="E13" s="91">
        <f>D13/C13*100</f>
        <v>100</v>
      </c>
    </row>
    <row r="14" spans="1:6" ht="19.5" customHeight="1" x14ac:dyDescent="0.25">
      <c r="A14" s="134">
        <v>3</v>
      </c>
      <c r="B14" s="135" t="s">
        <v>114</v>
      </c>
      <c r="C14" s="136">
        <v>70</v>
      </c>
      <c r="D14" s="306">
        <v>70</v>
      </c>
      <c r="E14" s="91">
        <f>D14/C14*100</f>
        <v>100</v>
      </c>
    </row>
    <row r="15" spans="1:6" ht="19.5" customHeight="1" x14ac:dyDescent="0.25">
      <c r="A15" s="134">
        <v>7</v>
      </c>
      <c r="B15" s="135" t="s">
        <v>118</v>
      </c>
      <c r="C15" s="136">
        <v>70</v>
      </c>
      <c r="D15" s="306">
        <v>70</v>
      </c>
      <c r="E15" s="91">
        <f>D15/C15*100</f>
        <v>100</v>
      </c>
    </row>
    <row r="16" spans="1:6" ht="19.5" customHeight="1" x14ac:dyDescent="0.2">
      <c r="A16" s="138"/>
      <c r="B16" s="138" t="s">
        <v>91</v>
      </c>
      <c r="C16" s="139">
        <f>C13+C14+C15</f>
        <v>210</v>
      </c>
      <c r="D16" s="139">
        <f>D13+D14+D15</f>
        <v>210</v>
      </c>
      <c r="E16" s="171">
        <f>D16/C16*100</f>
        <v>100</v>
      </c>
    </row>
    <row r="17" spans="2:2" ht="18" customHeight="1" x14ac:dyDescent="0.3">
      <c r="B17" s="107"/>
    </row>
    <row r="18" spans="2:2" ht="18.75" x14ac:dyDescent="0.3">
      <c r="B18" s="107"/>
    </row>
    <row r="19" spans="2:2" ht="18.75" x14ac:dyDescent="0.3">
      <c r="B19" s="107"/>
    </row>
    <row r="20" spans="2:2" ht="18.75" x14ac:dyDescent="0.3">
      <c r="B20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F18"/>
  <sheetViews>
    <sheetView workbookViewId="0">
      <selection activeCell="Q19" sqref="Q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12.42578125" style="98" customWidth="1"/>
    <col min="4" max="4" width="9.5703125" style="98" customWidth="1"/>
    <col min="5" max="5" width="14.5703125" style="98" customWidth="1"/>
    <col min="6" max="16384" width="9.140625" style="98"/>
  </cols>
  <sheetData>
    <row r="1" spans="1:6" customFormat="1" ht="12.75" customHeight="1" x14ac:dyDescent="0.2">
      <c r="C1" s="42"/>
      <c r="E1" s="45" t="s">
        <v>730</v>
      </c>
      <c r="F1" s="81"/>
    </row>
    <row r="2" spans="1:6" s="70" customFormat="1" ht="12.75" customHeight="1" x14ac:dyDescent="0.2">
      <c r="A2" s="82"/>
      <c r="B2" s="82"/>
      <c r="C2" s="82"/>
      <c r="E2" s="153" t="s">
        <v>599</v>
      </c>
    </row>
    <row r="3" spans="1:6" s="70" customFormat="1" ht="12.75" customHeight="1" x14ac:dyDescent="0.2">
      <c r="A3" s="76"/>
      <c r="B3" s="76"/>
      <c r="C3" s="76"/>
      <c r="E3" s="153" t="s">
        <v>109</v>
      </c>
    </row>
    <row r="4" spans="1:6" s="70" customFormat="1" ht="12.75" customHeight="1" x14ac:dyDescent="0.2">
      <c r="A4" s="82"/>
      <c r="B4" s="82"/>
      <c r="C4" s="82"/>
      <c r="E4" s="153" t="s">
        <v>579</v>
      </c>
    </row>
    <row r="5" spans="1:6" s="70" customFormat="1" x14ac:dyDescent="0.2">
      <c r="A5" s="82"/>
      <c r="B5" s="82"/>
      <c r="C5" s="82"/>
      <c r="E5" s="153" t="s">
        <v>580</v>
      </c>
    </row>
    <row r="6" spans="1:6" s="70" customFormat="1" ht="13.5" customHeight="1" x14ac:dyDescent="0.2">
      <c r="A6" s="82"/>
      <c r="B6" s="82"/>
      <c r="C6" s="82"/>
      <c r="E6" s="153" t="s">
        <v>712</v>
      </c>
    </row>
    <row r="7" spans="1:6" s="70" customFormat="1" x14ac:dyDescent="0.2">
      <c r="A7" s="82"/>
      <c r="B7" s="82"/>
      <c r="C7" s="82"/>
      <c r="E7" s="298" t="s">
        <v>602</v>
      </c>
    </row>
    <row r="8" spans="1:6" customFormat="1" ht="18.75" x14ac:dyDescent="0.3">
      <c r="B8" s="4"/>
      <c r="C8" s="42"/>
    </row>
    <row r="9" spans="1:6" customFormat="1" ht="15.75" customHeight="1" x14ac:dyDescent="0.25">
      <c r="A9" s="391" t="s">
        <v>582</v>
      </c>
      <c r="B9" s="391"/>
      <c r="C9" s="391"/>
      <c r="D9" s="391"/>
      <c r="E9" s="391"/>
    </row>
    <row r="10" spans="1:6" ht="77.25" customHeight="1" x14ac:dyDescent="0.2">
      <c r="A10" s="393" t="s">
        <v>733</v>
      </c>
      <c r="B10" s="393"/>
      <c r="C10" s="393"/>
      <c r="D10" s="393"/>
      <c r="E10" s="393"/>
    </row>
    <row r="11" spans="1:6" ht="17.25" customHeight="1" x14ac:dyDescent="0.25">
      <c r="B11" s="130"/>
      <c r="C11" s="131"/>
      <c r="E11" s="131" t="s">
        <v>90</v>
      </c>
    </row>
    <row r="12" spans="1:6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6" ht="24" customHeight="1" x14ac:dyDescent="0.25">
      <c r="A13" s="134">
        <v>1</v>
      </c>
      <c r="B13" s="135" t="s">
        <v>569</v>
      </c>
      <c r="C13" s="307">
        <v>1541.499</v>
      </c>
      <c r="D13" s="306">
        <v>0</v>
      </c>
      <c r="E13" s="91">
        <f>D13/C13*100</f>
        <v>0</v>
      </c>
    </row>
    <row r="14" spans="1:6" ht="19.5" customHeight="1" x14ac:dyDescent="0.25">
      <c r="A14" s="138"/>
      <c r="B14" s="138" t="s">
        <v>91</v>
      </c>
      <c r="C14" s="139">
        <f>C13</f>
        <v>1541.499</v>
      </c>
      <c r="D14" s="139">
        <f>D13</f>
        <v>0</v>
      </c>
      <c r="E14" s="91">
        <f>D14/C14*100</f>
        <v>0</v>
      </c>
    </row>
    <row r="15" spans="1:6" ht="18" customHeight="1" x14ac:dyDescent="0.3">
      <c r="B15" s="107"/>
    </row>
    <row r="16" spans="1:6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F18"/>
  <sheetViews>
    <sheetView workbookViewId="0">
      <selection activeCell="Q19" sqref="Q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10.28515625" style="98" customWidth="1"/>
    <col min="4" max="4" width="9.42578125" style="98" customWidth="1"/>
    <col min="5" max="5" width="14" style="98" customWidth="1"/>
    <col min="6" max="16384" width="9.140625" style="98"/>
  </cols>
  <sheetData>
    <row r="1" spans="1:6" customFormat="1" ht="12.75" customHeight="1" x14ac:dyDescent="0.2">
      <c r="C1" s="42"/>
      <c r="E1" s="45" t="s">
        <v>729</v>
      </c>
      <c r="F1" s="81"/>
    </row>
    <row r="2" spans="1:6" s="70" customFormat="1" ht="12.75" customHeight="1" x14ac:dyDescent="0.2">
      <c r="A2" s="82"/>
      <c r="B2" s="82"/>
      <c r="C2" s="82"/>
      <c r="E2" s="153" t="s">
        <v>599</v>
      </c>
    </row>
    <row r="3" spans="1:6" s="70" customFormat="1" ht="12.75" customHeight="1" x14ac:dyDescent="0.2">
      <c r="A3" s="76"/>
      <c r="B3" s="76"/>
      <c r="C3" s="76"/>
      <c r="E3" s="153" t="s">
        <v>109</v>
      </c>
    </row>
    <row r="4" spans="1:6" s="70" customFormat="1" ht="12.75" customHeight="1" x14ac:dyDescent="0.2">
      <c r="A4" s="82"/>
      <c r="B4" s="82"/>
      <c r="C4" s="82"/>
      <c r="E4" s="153" t="s">
        <v>579</v>
      </c>
    </row>
    <row r="5" spans="1:6" s="70" customFormat="1" x14ac:dyDescent="0.2">
      <c r="A5" s="82"/>
      <c r="B5" s="82"/>
      <c r="C5" s="82"/>
      <c r="E5" s="153" t="s">
        <v>580</v>
      </c>
    </row>
    <row r="6" spans="1:6" s="70" customFormat="1" ht="13.5" customHeight="1" x14ac:dyDescent="0.2">
      <c r="A6" s="82"/>
      <c r="B6" s="82"/>
      <c r="C6" s="82"/>
      <c r="E6" s="153" t="s">
        <v>712</v>
      </c>
    </row>
    <row r="7" spans="1:6" s="70" customFormat="1" x14ac:dyDescent="0.2">
      <c r="A7" s="82"/>
      <c r="B7" s="82"/>
      <c r="C7" s="82"/>
      <c r="E7" s="298" t="s">
        <v>602</v>
      </c>
    </row>
    <row r="8" spans="1:6" customFormat="1" ht="18.75" x14ac:dyDescent="0.3">
      <c r="B8" s="4"/>
      <c r="C8" s="42"/>
    </row>
    <row r="9" spans="1:6" customFormat="1" ht="15.75" customHeight="1" x14ac:dyDescent="0.25">
      <c r="A9" s="391" t="s">
        <v>582</v>
      </c>
      <c r="B9" s="391"/>
      <c r="C9" s="391"/>
      <c r="D9" s="391"/>
      <c r="E9" s="391"/>
    </row>
    <row r="10" spans="1:6" ht="34.5" customHeight="1" x14ac:dyDescent="0.2">
      <c r="A10" s="393" t="s">
        <v>715</v>
      </c>
      <c r="B10" s="393"/>
      <c r="C10" s="393"/>
      <c r="D10" s="393"/>
      <c r="E10" s="393"/>
    </row>
    <row r="11" spans="1:6" ht="17.25" customHeight="1" x14ac:dyDescent="0.25">
      <c r="B11" s="130"/>
      <c r="C11" s="131"/>
      <c r="E11" s="131" t="s">
        <v>90</v>
      </c>
    </row>
    <row r="12" spans="1:6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6" ht="19.5" customHeight="1" x14ac:dyDescent="0.25">
      <c r="A13" s="134">
        <v>1</v>
      </c>
      <c r="B13" s="135" t="s">
        <v>112</v>
      </c>
      <c r="C13" s="136">
        <v>25</v>
      </c>
      <c r="D13" s="306">
        <v>25</v>
      </c>
      <c r="E13" s="91">
        <f>D13/C13*100</f>
        <v>100</v>
      </c>
    </row>
    <row r="14" spans="1:6" ht="19.5" customHeight="1" x14ac:dyDescent="0.2">
      <c r="A14" s="138"/>
      <c r="B14" s="138" t="s">
        <v>91</v>
      </c>
      <c r="C14" s="139">
        <f>C13</f>
        <v>25</v>
      </c>
      <c r="D14" s="139">
        <f>D13</f>
        <v>25</v>
      </c>
      <c r="E14" s="139">
        <f>E13</f>
        <v>100</v>
      </c>
    </row>
    <row r="15" spans="1:6" ht="18" customHeight="1" x14ac:dyDescent="0.3">
      <c r="B15" s="107"/>
    </row>
    <row r="16" spans="1:6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18"/>
  <sheetViews>
    <sheetView workbookViewId="0">
      <selection activeCell="Q19" sqref="Q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12.42578125" style="98" customWidth="1"/>
    <col min="4" max="4" width="9.5703125" style="98" customWidth="1"/>
    <col min="5" max="5" width="14.5703125" style="98" customWidth="1"/>
    <col min="6" max="16384" width="9.140625" style="98"/>
  </cols>
  <sheetData>
    <row r="1" spans="1:13" customFormat="1" ht="12.75" customHeight="1" x14ac:dyDescent="0.2">
      <c r="C1" s="42"/>
      <c r="E1" s="45" t="s">
        <v>741</v>
      </c>
      <c r="F1" s="81"/>
    </row>
    <row r="2" spans="1:13" s="70" customFormat="1" ht="12.75" customHeight="1" x14ac:dyDescent="0.2">
      <c r="A2" s="82"/>
      <c r="B2" s="82"/>
      <c r="C2" s="82"/>
      <c r="E2" s="153" t="s">
        <v>599</v>
      </c>
    </row>
    <row r="3" spans="1:13" s="70" customFormat="1" ht="12.75" customHeight="1" x14ac:dyDescent="0.2">
      <c r="A3" s="76"/>
      <c r="B3" s="76"/>
      <c r="C3" s="76"/>
      <c r="E3" s="153" t="s">
        <v>109</v>
      </c>
    </row>
    <row r="4" spans="1:13" s="70" customFormat="1" ht="12.75" customHeight="1" x14ac:dyDescent="0.2">
      <c r="A4" s="82"/>
      <c r="B4" s="82"/>
      <c r="C4" s="82"/>
      <c r="E4" s="153" t="s">
        <v>579</v>
      </c>
    </row>
    <row r="5" spans="1:13" s="70" customFormat="1" x14ac:dyDescent="0.2">
      <c r="A5" s="82"/>
      <c r="B5" s="82"/>
      <c r="C5" s="82"/>
      <c r="E5" s="153" t="s">
        <v>580</v>
      </c>
    </row>
    <row r="6" spans="1:13" s="70" customFormat="1" ht="13.5" customHeight="1" x14ac:dyDescent="0.2">
      <c r="A6" s="82"/>
      <c r="B6" s="82"/>
      <c r="C6" s="82"/>
      <c r="E6" s="153" t="s">
        <v>712</v>
      </c>
    </row>
    <row r="7" spans="1:13" s="70" customFormat="1" x14ac:dyDescent="0.2">
      <c r="A7" s="82"/>
      <c r="B7" s="82"/>
      <c r="C7" s="82"/>
      <c r="E7" s="315" t="s">
        <v>602</v>
      </c>
    </row>
    <row r="8" spans="1:13" customFormat="1" ht="18.75" x14ac:dyDescent="0.3">
      <c r="B8" s="4"/>
      <c r="C8" s="42"/>
    </row>
    <row r="9" spans="1:13" customFormat="1" ht="15.75" customHeight="1" x14ac:dyDescent="0.25">
      <c r="A9" s="391" t="s">
        <v>582</v>
      </c>
      <c r="B9" s="391"/>
      <c r="C9" s="391"/>
      <c r="D9" s="391"/>
      <c r="E9" s="391"/>
    </row>
    <row r="10" spans="1:13" ht="77.25" customHeight="1" x14ac:dyDescent="0.2">
      <c r="A10" s="393" t="s">
        <v>742</v>
      </c>
      <c r="B10" s="393"/>
      <c r="C10" s="393"/>
      <c r="D10" s="393"/>
      <c r="E10" s="393"/>
    </row>
    <row r="11" spans="1:13" ht="17.25" customHeight="1" x14ac:dyDescent="0.25">
      <c r="B11" s="130"/>
      <c r="C11" s="131"/>
      <c r="E11" s="131" t="s">
        <v>90</v>
      </c>
    </row>
    <row r="12" spans="1:13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  <c r="M12" s="316"/>
    </row>
    <row r="13" spans="1:13" ht="24" customHeight="1" x14ac:dyDescent="0.25">
      <c r="A13" s="134">
        <v>1</v>
      </c>
      <c r="B13" s="135" t="s">
        <v>569</v>
      </c>
      <c r="C13" s="317">
        <v>13310</v>
      </c>
      <c r="D13" s="306">
        <v>0</v>
      </c>
      <c r="E13" s="91">
        <f>D13/C13*100</f>
        <v>0</v>
      </c>
    </row>
    <row r="14" spans="1:13" ht="19.5" customHeight="1" x14ac:dyDescent="0.2">
      <c r="A14" s="138"/>
      <c r="B14" s="138" t="s">
        <v>91</v>
      </c>
      <c r="C14" s="139">
        <f>C13</f>
        <v>13310</v>
      </c>
      <c r="D14" s="139">
        <f>D13</f>
        <v>0</v>
      </c>
      <c r="E14" s="139">
        <f>E13</f>
        <v>0</v>
      </c>
    </row>
    <row r="15" spans="1:13" ht="18" customHeight="1" x14ac:dyDescent="0.3">
      <c r="B15" s="107"/>
    </row>
    <row r="16" spans="1:13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F18"/>
  <sheetViews>
    <sheetView tabSelected="1" workbookViewId="0">
      <selection activeCell="A19" sqref="A19"/>
    </sheetView>
  </sheetViews>
  <sheetFormatPr defaultRowHeight="12.75" x14ac:dyDescent="0.2"/>
  <cols>
    <col min="1" max="1" width="6.28515625" style="98" customWidth="1"/>
    <col min="2" max="2" width="43.140625" style="98" customWidth="1"/>
    <col min="3" max="3" width="10.28515625" style="98" customWidth="1"/>
    <col min="4" max="4" width="9.42578125" style="98" customWidth="1"/>
    <col min="5" max="5" width="14" style="98" customWidth="1"/>
    <col min="6" max="16384" width="9.140625" style="98"/>
  </cols>
  <sheetData>
    <row r="1" spans="1:6" customFormat="1" ht="12.75" customHeight="1" x14ac:dyDescent="0.2">
      <c r="C1" s="42"/>
      <c r="E1" s="45" t="s">
        <v>743</v>
      </c>
      <c r="F1" s="81"/>
    </row>
    <row r="2" spans="1:6" s="70" customFormat="1" ht="12.75" customHeight="1" x14ac:dyDescent="0.2">
      <c r="A2" s="82"/>
      <c r="B2" s="82"/>
      <c r="C2" s="82"/>
      <c r="E2" s="153" t="s">
        <v>599</v>
      </c>
    </row>
    <row r="3" spans="1:6" s="70" customFormat="1" ht="12.75" customHeight="1" x14ac:dyDescent="0.2">
      <c r="A3" s="76"/>
      <c r="B3" s="76"/>
      <c r="C3" s="76"/>
      <c r="E3" s="153" t="s">
        <v>109</v>
      </c>
    </row>
    <row r="4" spans="1:6" s="70" customFormat="1" ht="12.75" customHeight="1" x14ac:dyDescent="0.2">
      <c r="A4" s="82"/>
      <c r="B4" s="82"/>
      <c r="C4" s="82"/>
      <c r="E4" s="153" t="s">
        <v>579</v>
      </c>
    </row>
    <row r="5" spans="1:6" s="70" customFormat="1" x14ac:dyDescent="0.2">
      <c r="A5" s="82"/>
      <c r="B5" s="82"/>
      <c r="C5" s="82"/>
      <c r="E5" s="153" t="s">
        <v>580</v>
      </c>
    </row>
    <row r="6" spans="1:6" s="70" customFormat="1" ht="13.5" customHeight="1" x14ac:dyDescent="0.2">
      <c r="A6" s="82"/>
      <c r="B6" s="82"/>
      <c r="C6" s="82"/>
      <c r="E6" s="153" t="s">
        <v>712</v>
      </c>
    </row>
    <row r="7" spans="1:6" s="70" customFormat="1" x14ac:dyDescent="0.2">
      <c r="A7" s="82"/>
      <c r="B7" s="82"/>
      <c r="C7" s="82"/>
      <c r="E7" s="315" t="s">
        <v>602</v>
      </c>
    </row>
    <row r="8" spans="1:6" customFormat="1" ht="18.75" x14ac:dyDescent="0.3">
      <c r="B8" s="4"/>
      <c r="C8" s="42"/>
    </row>
    <row r="9" spans="1:6" customFormat="1" ht="15.75" customHeight="1" x14ac:dyDescent="0.25">
      <c r="A9" s="391" t="s">
        <v>582</v>
      </c>
      <c r="B9" s="391"/>
      <c r="C9" s="391"/>
      <c r="D9" s="391"/>
      <c r="E9" s="391"/>
    </row>
    <row r="10" spans="1:6" ht="44.25" customHeight="1" x14ac:dyDescent="0.2">
      <c r="A10" s="393" t="s">
        <v>744</v>
      </c>
      <c r="B10" s="393"/>
      <c r="C10" s="393"/>
      <c r="D10" s="393"/>
      <c r="E10" s="393"/>
    </row>
    <row r="11" spans="1:6" ht="17.25" customHeight="1" x14ac:dyDescent="0.25">
      <c r="B11" s="130"/>
      <c r="C11" s="131"/>
      <c r="E11" s="131" t="s">
        <v>90</v>
      </c>
    </row>
    <row r="12" spans="1:6" ht="42.75" customHeight="1" x14ac:dyDescent="0.2">
      <c r="A12" s="132" t="s">
        <v>32</v>
      </c>
      <c r="B12" s="133" t="s">
        <v>33</v>
      </c>
      <c r="C12" s="170" t="s">
        <v>583</v>
      </c>
      <c r="D12" s="169" t="s">
        <v>573</v>
      </c>
      <c r="E12" s="169" t="s">
        <v>574</v>
      </c>
    </row>
    <row r="13" spans="1:6" ht="19.5" customHeight="1" x14ac:dyDescent="0.25">
      <c r="A13" s="134">
        <v>1</v>
      </c>
      <c r="B13" s="135" t="s">
        <v>118</v>
      </c>
      <c r="C13" s="136">
        <v>400</v>
      </c>
      <c r="D13" s="306">
        <v>0</v>
      </c>
      <c r="E13" s="91">
        <f>D13/C13*100</f>
        <v>0</v>
      </c>
    </row>
    <row r="14" spans="1:6" ht="19.5" customHeight="1" x14ac:dyDescent="0.2">
      <c r="A14" s="138"/>
      <c r="B14" s="138" t="s">
        <v>91</v>
      </c>
      <c r="C14" s="139">
        <f>C13</f>
        <v>400</v>
      </c>
      <c r="D14" s="139">
        <f>D13</f>
        <v>0</v>
      </c>
      <c r="E14" s="139">
        <f>E13</f>
        <v>0</v>
      </c>
    </row>
    <row r="15" spans="1:6" ht="18" customHeight="1" x14ac:dyDescent="0.3">
      <c r="B15" s="107"/>
    </row>
    <row r="16" spans="1:6" ht="18.75" x14ac:dyDescent="0.3">
      <c r="B16" s="107"/>
    </row>
    <row r="17" spans="2:2" ht="18.75" x14ac:dyDescent="0.3">
      <c r="B17" s="107"/>
    </row>
    <row r="18" spans="2:2" ht="18.75" x14ac:dyDescent="0.3">
      <c r="B18" s="10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пр1</vt:lpstr>
      <vt:lpstr>пр2</vt:lpstr>
      <vt:lpstr>пр3</vt:lpstr>
      <vt:lpstr>пр4</vt:lpstr>
      <vt:lpstr>пр5</vt:lpstr>
      <vt:lpstr>пр 6</vt:lpstr>
      <vt:lpstr>пр 7</vt:lpstr>
      <vt:lpstr>пр8</vt:lpstr>
      <vt:lpstr>пр 9</vt:lpstr>
      <vt:lpstr>пр 10</vt:lpstr>
      <vt:lpstr>пр 11</vt:lpstr>
      <vt:lpstr>пр 12</vt:lpstr>
      <vt:lpstr>пр 13</vt:lpstr>
      <vt:lpstr>пр 14</vt:lpstr>
      <vt:lpstr>пр 15</vt:lpstr>
      <vt:lpstr>пр16</vt:lpstr>
      <vt:lpstr>пр 17</vt:lpstr>
      <vt:lpstr>пр 18</vt:lpstr>
      <vt:lpstr>пр 19</vt:lpstr>
      <vt:lpstr>пр 20</vt:lpstr>
      <vt:lpstr>пр 21</vt:lpstr>
      <vt:lpstr>пр2!Заголовки_для_печати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'пр 9'!Область_печати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Чойган</cp:lastModifiedBy>
  <cp:lastPrinted>2024-10-02T03:39:40Z</cp:lastPrinted>
  <dcterms:created xsi:type="dcterms:W3CDTF">2004-12-03T09:36:36Z</dcterms:created>
  <dcterms:modified xsi:type="dcterms:W3CDTF">2024-10-02T03:39:48Z</dcterms:modified>
</cp:coreProperties>
</file>